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yildizg\Desktop\"/>
    </mc:Choice>
  </mc:AlternateContent>
  <xr:revisionPtr revIDLastSave="0" documentId="8_{74F05884-0A88-4A90-BB8D-159FCA6D523F}" xr6:coauthVersionLast="47" xr6:coauthVersionMax="47" xr10:uidLastSave="{00000000-0000-0000-0000-000000000000}"/>
  <bookViews>
    <workbookView xWindow="-120" yWindow="-120" windowWidth="29040" windowHeight="15720" tabRatio="748" xr2:uid="{F32589B0-B369-4AD3-8060-091E7F147487}"/>
  </bookViews>
  <sheets>
    <sheet name="Gelir Tablosu" sheetId="1" r:id="rId1"/>
    <sheet name="Branş Kırılımlı Analiz" sheetId="2" r:id="rId2"/>
    <sheet name="Hayatdışı Branşlar" sheetId="3" r:id="rId3"/>
    <sheet name="Hayat Branşlar" sheetId="4" r:id="rId4"/>
    <sheet name="HAYATDISI" sheetId="5" r:id="rId5"/>
    <sheet name="HAYAT" sheetId="6" r:id="rId6"/>
    <sheet name="EMEKLİLİK" sheetId="7" r:id="rId7"/>
    <sheet name="MALI" sheetId="8" r:id="rId8"/>
    <sheet name="KAZA" sheetId="9" r:id="rId9"/>
    <sheet name="HASTALIK-SAĞLIK" sheetId="10" r:id="rId10"/>
    <sheet name="KARA ARAÇLARI" sheetId="11" r:id="rId11"/>
    <sheet name="KASKO" sheetId="12" r:id="rId12"/>
    <sheet name="RAYLI ARAÇLAR" sheetId="13" r:id="rId13"/>
    <sheet name="HAVA ARAÇLARI" sheetId="14" r:id="rId14"/>
    <sheet name="SU ARAÇLARI" sheetId="15" r:id="rId15"/>
    <sheet name="NAKLİYAT" sheetId="16" r:id="rId16"/>
    <sheet name="YANGIN VE DOĞAL AFETLER" sheetId="17" r:id="rId17"/>
    <sheet name="GENEL ZARARLAR" sheetId="18" r:id="rId18"/>
    <sheet name="KARA ARAÇLARI SORUMLULUK" sheetId="19" r:id="rId19"/>
    <sheet name="TRAFİK" sheetId="20" r:id="rId20"/>
    <sheet name="HAVA ARAÇLARI SORUMLULUK" sheetId="21" r:id="rId21"/>
    <sheet name="SU ARAÇLARI SORUMLULUK" sheetId="22" r:id="rId22"/>
    <sheet name="GENEL SORUMLULUK" sheetId="23" r:id="rId23"/>
    <sheet name="KREDİ" sheetId="24" r:id="rId24"/>
    <sheet name="KEFALET" sheetId="25" r:id="rId25"/>
    <sheet name="FİNANSAL KAYIPLAR" sheetId="26" r:id="rId26"/>
    <sheet name="HUKUKSAL KORUMA" sheetId="27" r:id="rId27"/>
    <sheet name="DESTEK" sheetId="28" r:id="rId28"/>
    <sheet name="DEV. DEST. TARIM SİGORTALARI" sheetId="29" r:id="rId29"/>
    <sheet name="MÜHENDİSLİK SİGORTALARI" sheetId="30" r:id="rId30"/>
    <sheet name="HAYAT TOPLAM" sheetId="31" r:id="rId31"/>
    <sheet name="H-HASTALIK SAĞLIK" sheetId="32" r:id="rId32"/>
    <sheet name="HAYAT GRUBU TOPLAM" sheetId="33" r:id="rId33"/>
  </sheets>
  <externalReferences>
    <externalReference r:id="rId34"/>
  </externalReferences>
  <definedNames>
    <definedName name="_xlnm._FilterDatabase" localSheetId="2" hidden="1">'Hayatdışı Branşlar'!$A$6:$CL$82</definedName>
    <definedName name="AltBranslar">'[1]Branş Kırılımlı Analiz'!$BF$3:$BF$52</definedName>
    <definedName name="AnaBranşlar">'Branş Kırılımlı Analiz'!$BD$3:$BD$29</definedName>
    <definedName name="HAnaBranşlar">'Hayat Branşlar'!$GC$1:$GC$4</definedName>
    <definedName name="HayatBranslar">'[1]Hayat Branşlar'!$KS$1:$KS$10</definedName>
    <definedName name="HDAnaBranşlar">'Hayatdışı Branşlar'!$HL$2:$HL$22</definedName>
    <definedName name="HDBranslar">'[1]Hayatdışı Branşlar'!$KV$1:$KV$74</definedName>
    <definedName name="Hesaplama">'[1]Branş Kırılımlı Analiz'!$BH$3:$BH$15</definedName>
    <definedName name="HTML_CodePage" hidden="1">9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Satış_Kanalı">'[1]Genel(4)'!$DH$1:$DH$92</definedName>
    <definedName name="Şirketler">'Gelir Tablosu'!$BC$3:$BC$78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8" i="1" l="1"/>
  <c r="C168" i="1"/>
  <c r="F167" i="1"/>
  <c r="C167" i="1"/>
  <c r="F166" i="1"/>
  <c r="C166" i="1"/>
  <c r="F165" i="1"/>
  <c r="C165" i="1"/>
  <c r="F163" i="1"/>
  <c r="C163" i="1"/>
  <c r="F162" i="1"/>
  <c r="C162" i="1"/>
  <c r="F161" i="1"/>
  <c r="C161" i="1"/>
  <c r="F160" i="1"/>
  <c r="C160" i="1"/>
  <c r="F159" i="1"/>
  <c r="C159" i="1"/>
  <c r="F158" i="1"/>
  <c r="C158" i="1"/>
  <c r="F157" i="1"/>
  <c r="C157" i="1"/>
  <c r="F156" i="1"/>
  <c r="C156" i="1"/>
  <c r="F155" i="1"/>
  <c r="C155" i="1"/>
  <c r="F154" i="1"/>
  <c r="F153" i="1" s="1"/>
  <c r="C154" i="1"/>
  <c r="C153" i="1" s="1"/>
  <c r="F152" i="1"/>
  <c r="C152" i="1"/>
  <c r="F151" i="1"/>
  <c r="C151" i="1"/>
  <c r="F150" i="1"/>
  <c r="C150" i="1"/>
  <c r="F149" i="1"/>
  <c r="C149" i="1"/>
  <c r="F148" i="1"/>
  <c r="C148" i="1"/>
  <c r="F147" i="1"/>
  <c r="C147" i="1"/>
  <c r="F146" i="1"/>
  <c r="C146" i="1"/>
  <c r="F145" i="1"/>
  <c r="F144" i="1" s="1"/>
  <c r="C145" i="1"/>
  <c r="C144" i="1" s="1"/>
  <c r="F143" i="1"/>
  <c r="C143" i="1"/>
  <c r="F142" i="1"/>
  <c r="C142" i="1"/>
  <c r="F141" i="1"/>
  <c r="C141" i="1"/>
  <c r="F140" i="1"/>
  <c r="C140" i="1"/>
  <c r="F139" i="1"/>
  <c r="C139" i="1"/>
  <c r="F138" i="1"/>
  <c r="C138" i="1"/>
  <c r="F137" i="1"/>
  <c r="C137" i="1"/>
  <c r="F136" i="1"/>
  <c r="C136" i="1"/>
  <c r="F135" i="1"/>
  <c r="C135" i="1"/>
  <c r="F134" i="1"/>
  <c r="F133" i="1" s="1"/>
  <c r="C134" i="1"/>
  <c r="C133" i="1" s="1"/>
  <c r="F127" i="1"/>
  <c r="C127" i="1"/>
  <c r="F126" i="1"/>
  <c r="C126" i="1"/>
  <c r="F125" i="1"/>
  <c r="C125" i="1"/>
  <c r="F124" i="1"/>
  <c r="C124" i="1"/>
  <c r="F123" i="1"/>
  <c r="F122" i="1" s="1"/>
  <c r="C123" i="1"/>
  <c r="C122" i="1" s="1"/>
  <c r="F121" i="1"/>
  <c r="C121" i="1"/>
  <c r="F120" i="1"/>
  <c r="C120" i="1"/>
  <c r="F119" i="1"/>
  <c r="C119" i="1"/>
  <c r="F118" i="1"/>
  <c r="C118" i="1"/>
  <c r="F117" i="1"/>
  <c r="C117" i="1"/>
  <c r="F116" i="1"/>
  <c r="C116" i="1"/>
  <c r="F115" i="1"/>
  <c r="F114" i="1" s="1"/>
  <c r="F128" i="1" s="1"/>
  <c r="F131" i="1" s="1"/>
  <c r="C115" i="1"/>
  <c r="C114" i="1" s="1"/>
  <c r="C128" i="1" s="1"/>
  <c r="C131" i="1" s="1"/>
  <c r="F112" i="1"/>
  <c r="C112" i="1"/>
  <c r="F111" i="1"/>
  <c r="C111" i="1"/>
  <c r="F110" i="1"/>
  <c r="C110" i="1"/>
  <c r="F109" i="1"/>
  <c r="C109" i="1"/>
  <c r="F108" i="1"/>
  <c r="C108" i="1"/>
  <c r="F107" i="1"/>
  <c r="C107" i="1"/>
  <c r="F106" i="1"/>
  <c r="C106" i="1"/>
  <c r="F105" i="1"/>
  <c r="C105" i="1"/>
  <c r="F104" i="1"/>
  <c r="C104" i="1"/>
  <c r="F103" i="1"/>
  <c r="C103" i="1"/>
  <c r="F102" i="1"/>
  <c r="F101" i="1" s="1"/>
  <c r="C102" i="1"/>
  <c r="C101" i="1" s="1"/>
  <c r="F100" i="1"/>
  <c r="C100" i="1"/>
  <c r="F99" i="1"/>
  <c r="C99" i="1"/>
  <c r="F98" i="1"/>
  <c r="F97" i="1" s="1"/>
  <c r="C98" i="1"/>
  <c r="C97" i="1" s="1"/>
  <c r="F96" i="1"/>
  <c r="C96" i="1"/>
  <c r="F95" i="1"/>
  <c r="F94" i="1" s="1"/>
  <c r="C95" i="1"/>
  <c r="C94" i="1" s="1"/>
  <c r="F93" i="1"/>
  <c r="C93" i="1"/>
  <c r="F92" i="1"/>
  <c r="F91" i="1" s="1"/>
  <c r="C92" i="1"/>
  <c r="C91" i="1" s="1"/>
  <c r="F90" i="1"/>
  <c r="C90" i="1"/>
  <c r="F89" i="1"/>
  <c r="C89" i="1"/>
  <c r="F88" i="1"/>
  <c r="F87" i="1" s="1"/>
  <c r="C88" i="1"/>
  <c r="C87" i="1" s="1"/>
  <c r="F86" i="1"/>
  <c r="C86" i="1"/>
  <c r="F85" i="1"/>
  <c r="F84" i="1" s="1"/>
  <c r="C85" i="1"/>
  <c r="C84" i="1" s="1"/>
  <c r="F83" i="1"/>
  <c r="C83" i="1"/>
  <c r="F82" i="1"/>
  <c r="F81" i="1" s="1"/>
  <c r="C82" i="1"/>
  <c r="C81" i="1" s="1"/>
  <c r="F79" i="1"/>
  <c r="C79" i="1"/>
  <c r="F78" i="1"/>
  <c r="C78" i="1"/>
  <c r="F77" i="1"/>
  <c r="C77" i="1"/>
  <c r="F76" i="1"/>
  <c r="C76" i="1"/>
  <c r="F75" i="1"/>
  <c r="C75" i="1"/>
  <c r="F74" i="1"/>
  <c r="F73" i="1" s="1"/>
  <c r="C74" i="1"/>
  <c r="C73" i="1" s="1"/>
  <c r="F72" i="1"/>
  <c r="C72" i="1"/>
  <c r="F71" i="1"/>
  <c r="F70" i="1" s="1"/>
  <c r="C71" i="1"/>
  <c r="C70" i="1" s="1"/>
  <c r="F69" i="1"/>
  <c r="C69" i="1"/>
  <c r="F68" i="1"/>
  <c r="F67" i="1" s="1"/>
  <c r="C68" i="1"/>
  <c r="C67" i="1" s="1"/>
  <c r="F66" i="1"/>
  <c r="C66" i="1"/>
  <c r="F65" i="1"/>
  <c r="F64" i="1" s="1"/>
  <c r="C65" i="1"/>
  <c r="C64" i="1" s="1"/>
  <c r="F63" i="1"/>
  <c r="C63" i="1"/>
  <c r="F62" i="1"/>
  <c r="F61" i="1" s="1"/>
  <c r="F60" i="1" s="1"/>
  <c r="C62" i="1"/>
  <c r="C61" i="1" s="1"/>
  <c r="C60" i="1" s="1"/>
  <c r="F58" i="1"/>
  <c r="C58" i="1"/>
  <c r="F57" i="1"/>
  <c r="C57" i="1"/>
  <c r="F56" i="1"/>
  <c r="F55" i="1" s="1"/>
  <c r="C56" i="1"/>
  <c r="C55" i="1" s="1"/>
  <c r="F54" i="1"/>
  <c r="C54" i="1"/>
  <c r="F53" i="1"/>
  <c r="F52" i="1" s="1"/>
  <c r="C53" i="1"/>
  <c r="C52" i="1" s="1"/>
  <c r="F51" i="1"/>
  <c r="C51" i="1"/>
  <c r="F50" i="1"/>
  <c r="C50" i="1"/>
  <c r="F49" i="1"/>
  <c r="C49" i="1"/>
  <c r="F48" i="1"/>
  <c r="C48" i="1"/>
  <c r="F47" i="1"/>
  <c r="C47" i="1"/>
  <c r="F46" i="1"/>
  <c r="C46" i="1"/>
  <c r="F45" i="1"/>
  <c r="C45" i="1"/>
  <c r="F44" i="1"/>
  <c r="F43" i="1" s="1"/>
  <c r="C44" i="1"/>
  <c r="C43" i="1" s="1"/>
  <c r="F42" i="1"/>
  <c r="C42" i="1"/>
  <c r="F41" i="1"/>
  <c r="C41" i="1"/>
  <c r="F40" i="1"/>
  <c r="F39" i="1" s="1"/>
  <c r="C40" i="1"/>
  <c r="C39" i="1" s="1"/>
  <c r="F38" i="1"/>
  <c r="C38" i="1"/>
  <c r="F37" i="1"/>
  <c r="C37" i="1"/>
  <c r="F36" i="1"/>
  <c r="C36" i="1"/>
  <c r="F34" i="1"/>
  <c r="C34" i="1"/>
  <c r="F33" i="1"/>
  <c r="C33" i="1"/>
  <c r="F31" i="1"/>
  <c r="C31" i="1"/>
  <c r="F30" i="1"/>
  <c r="C30" i="1"/>
  <c r="F27" i="1"/>
  <c r="C27" i="1"/>
  <c r="F26" i="1"/>
  <c r="C26" i="1"/>
  <c r="F25" i="1"/>
  <c r="C25" i="1"/>
  <c r="F24" i="1"/>
  <c r="C24" i="1"/>
  <c r="F23" i="1"/>
  <c r="F22" i="1" s="1"/>
  <c r="C23" i="1"/>
  <c r="C22" i="1" s="1"/>
  <c r="F21" i="1"/>
  <c r="C21" i="1"/>
  <c r="F20" i="1"/>
  <c r="F19" i="1" s="1"/>
  <c r="C20" i="1"/>
  <c r="C19" i="1" s="1"/>
  <c r="F18" i="1"/>
  <c r="C18" i="1"/>
  <c r="F17" i="1"/>
  <c r="C17" i="1"/>
  <c r="F16" i="1"/>
  <c r="C16" i="1"/>
  <c r="F14" i="1"/>
  <c r="C14" i="1"/>
  <c r="F13" i="1"/>
  <c r="C13" i="1"/>
  <c r="F12" i="1"/>
  <c r="F11" i="1" s="1"/>
  <c r="C12" i="1"/>
  <c r="C11" i="1" s="1"/>
  <c r="F10" i="1"/>
  <c r="C10" i="1"/>
  <c r="F9" i="1"/>
  <c r="C9" i="1"/>
  <c r="F8" i="1"/>
  <c r="C8" i="1"/>
  <c r="CU82" i="4"/>
  <c r="CT82" i="4"/>
  <c r="CS82" i="4"/>
  <c r="CR82" i="4"/>
  <c r="CQ82" i="4"/>
  <c r="CP82" i="4"/>
  <c r="CO82" i="4"/>
  <c r="CN82" i="4"/>
  <c r="CM82" i="4"/>
  <c r="CL82" i="4"/>
  <c r="CK82" i="4"/>
  <c r="CJ82" i="4"/>
  <c r="CI82" i="4"/>
  <c r="CH82" i="4"/>
  <c r="CG82" i="4"/>
  <c r="CF82" i="4"/>
  <c r="CE82" i="4"/>
  <c r="CD82" i="4"/>
  <c r="CC82" i="4"/>
  <c r="CB82" i="4"/>
  <c r="CA82" i="4"/>
  <c r="BZ82" i="4"/>
  <c r="BY82" i="4"/>
  <c r="BX82" i="4"/>
  <c r="BW82" i="4"/>
  <c r="BV82" i="4"/>
  <c r="BU82" i="4"/>
  <c r="BT82" i="4"/>
  <c r="BS82" i="4"/>
  <c r="BR82" i="4"/>
  <c r="BQ82" i="4"/>
  <c r="BP82" i="4"/>
  <c r="BO82" i="4"/>
  <c r="BN82" i="4"/>
  <c r="BM82" i="4"/>
  <c r="BL82" i="4"/>
  <c r="BK82" i="4"/>
  <c r="BJ82" i="4"/>
  <c r="BI82" i="4"/>
  <c r="BH82" i="4"/>
  <c r="BG82" i="4"/>
  <c r="BF82" i="4"/>
  <c r="BE82" i="4"/>
  <c r="BD82" i="4"/>
  <c r="BC82" i="4"/>
  <c r="BB82" i="4"/>
  <c r="BA82" i="4"/>
  <c r="AZ82" i="4"/>
  <c r="AY82" i="4"/>
  <c r="AX82" i="4"/>
  <c r="AW82" i="4"/>
  <c r="AV82" i="4"/>
  <c r="AU82" i="4"/>
  <c r="AT82" i="4"/>
  <c r="AS82" i="4"/>
  <c r="AR82" i="4"/>
  <c r="AQ82" i="4"/>
  <c r="AP82" i="4"/>
  <c r="AO82" i="4"/>
  <c r="AN82" i="4"/>
  <c r="AM82" i="4"/>
  <c r="AL82" i="4"/>
  <c r="AK82" i="4"/>
  <c r="AJ82" i="4"/>
  <c r="AI82" i="4"/>
  <c r="AH82" i="4"/>
  <c r="AG82" i="4"/>
  <c r="AF82" i="4"/>
  <c r="AE82" i="4"/>
  <c r="AD82" i="4"/>
  <c r="AC82" i="4"/>
  <c r="AB82" i="4"/>
  <c r="AA82" i="4"/>
  <c r="Z82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U81" i="4"/>
  <c r="CT81" i="4"/>
  <c r="CS81" i="4"/>
  <c r="CR81" i="4"/>
  <c r="CQ81" i="4"/>
  <c r="CP81" i="4"/>
  <c r="CO81" i="4"/>
  <c r="CN81" i="4"/>
  <c r="CM81" i="4"/>
  <c r="CL81" i="4"/>
  <c r="CK81" i="4"/>
  <c r="CJ81" i="4"/>
  <c r="CI81" i="4"/>
  <c r="CH81" i="4"/>
  <c r="CG81" i="4"/>
  <c r="CF81" i="4"/>
  <c r="CE81" i="4"/>
  <c r="CD81" i="4"/>
  <c r="CC81" i="4"/>
  <c r="CB81" i="4"/>
  <c r="CA81" i="4"/>
  <c r="BZ81" i="4"/>
  <c r="BY81" i="4"/>
  <c r="BX81" i="4"/>
  <c r="BW81" i="4"/>
  <c r="BV81" i="4"/>
  <c r="BU81" i="4"/>
  <c r="BT81" i="4"/>
  <c r="BS81" i="4"/>
  <c r="BR81" i="4"/>
  <c r="BQ81" i="4"/>
  <c r="BP81" i="4"/>
  <c r="BO81" i="4"/>
  <c r="BN81" i="4"/>
  <c r="BM81" i="4"/>
  <c r="BL81" i="4"/>
  <c r="BK81" i="4"/>
  <c r="BJ81" i="4"/>
  <c r="BI81" i="4"/>
  <c r="BH81" i="4"/>
  <c r="BG81" i="4"/>
  <c r="BF81" i="4"/>
  <c r="BE81" i="4"/>
  <c r="BD81" i="4"/>
  <c r="BC81" i="4"/>
  <c r="BB81" i="4"/>
  <c r="BA81" i="4"/>
  <c r="AZ81" i="4"/>
  <c r="AY81" i="4"/>
  <c r="AX81" i="4"/>
  <c r="AW81" i="4"/>
  <c r="AV81" i="4"/>
  <c r="AU81" i="4"/>
  <c r="AT81" i="4"/>
  <c r="AS81" i="4"/>
  <c r="AR81" i="4"/>
  <c r="AQ81" i="4"/>
  <c r="AP81" i="4"/>
  <c r="AO81" i="4"/>
  <c r="AN81" i="4"/>
  <c r="AM81" i="4"/>
  <c r="AL81" i="4"/>
  <c r="AK81" i="4"/>
  <c r="AJ81" i="4"/>
  <c r="AI81" i="4"/>
  <c r="AH81" i="4"/>
  <c r="AG81" i="4"/>
  <c r="AF81" i="4"/>
  <c r="AE81" i="4"/>
  <c r="AD81" i="4"/>
  <c r="AC81" i="4"/>
  <c r="AB81" i="4"/>
  <c r="AA81" i="4"/>
  <c r="Z81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U80" i="4"/>
  <c r="CT80" i="4"/>
  <c r="CS80" i="4"/>
  <c r="CR80" i="4"/>
  <c r="CQ80" i="4"/>
  <c r="CP80" i="4"/>
  <c r="CO80" i="4"/>
  <c r="CN80" i="4"/>
  <c r="CM80" i="4"/>
  <c r="CL80" i="4"/>
  <c r="CK80" i="4"/>
  <c r="CJ80" i="4"/>
  <c r="CI80" i="4"/>
  <c r="CH80" i="4"/>
  <c r="CG80" i="4"/>
  <c r="CF80" i="4"/>
  <c r="CE80" i="4"/>
  <c r="CD80" i="4"/>
  <c r="CC80" i="4"/>
  <c r="CB80" i="4"/>
  <c r="CA80" i="4"/>
  <c r="BZ80" i="4"/>
  <c r="BY80" i="4"/>
  <c r="BX80" i="4"/>
  <c r="BW80" i="4"/>
  <c r="BV80" i="4"/>
  <c r="BU80" i="4"/>
  <c r="BT80" i="4"/>
  <c r="BS80" i="4"/>
  <c r="BR80" i="4"/>
  <c r="BQ80" i="4"/>
  <c r="BP80" i="4"/>
  <c r="BO80" i="4"/>
  <c r="BN80" i="4"/>
  <c r="BM80" i="4"/>
  <c r="BL80" i="4"/>
  <c r="BK80" i="4"/>
  <c r="BJ80" i="4"/>
  <c r="BI80" i="4"/>
  <c r="BH80" i="4"/>
  <c r="BG80" i="4"/>
  <c r="BF80" i="4"/>
  <c r="BE80" i="4"/>
  <c r="BD80" i="4"/>
  <c r="BC80" i="4"/>
  <c r="BB80" i="4"/>
  <c r="BA80" i="4"/>
  <c r="AZ80" i="4"/>
  <c r="AY80" i="4"/>
  <c r="AX80" i="4"/>
  <c r="AW80" i="4"/>
  <c r="AV80" i="4"/>
  <c r="AU80" i="4"/>
  <c r="AT80" i="4"/>
  <c r="AS80" i="4"/>
  <c r="AR80" i="4"/>
  <c r="AQ80" i="4"/>
  <c r="AP80" i="4"/>
  <c r="AO80" i="4"/>
  <c r="AN80" i="4"/>
  <c r="AM80" i="4"/>
  <c r="AL80" i="4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U79" i="4"/>
  <c r="CT79" i="4"/>
  <c r="CS79" i="4"/>
  <c r="CR79" i="4"/>
  <c r="CQ79" i="4"/>
  <c r="CP79" i="4"/>
  <c r="CO79" i="4"/>
  <c r="CN79" i="4"/>
  <c r="CM79" i="4"/>
  <c r="CL79" i="4"/>
  <c r="CK79" i="4"/>
  <c r="CJ79" i="4"/>
  <c r="CI79" i="4"/>
  <c r="CH79" i="4"/>
  <c r="CG79" i="4"/>
  <c r="CF79" i="4"/>
  <c r="CE79" i="4"/>
  <c r="CD79" i="4"/>
  <c r="CC79" i="4"/>
  <c r="CB79" i="4"/>
  <c r="CA79" i="4"/>
  <c r="BZ79" i="4"/>
  <c r="BY79" i="4"/>
  <c r="BX79" i="4"/>
  <c r="BW79" i="4"/>
  <c r="BV79" i="4"/>
  <c r="BU79" i="4"/>
  <c r="BT79" i="4"/>
  <c r="BS79" i="4"/>
  <c r="BR79" i="4"/>
  <c r="BQ79" i="4"/>
  <c r="BP79" i="4"/>
  <c r="BO79" i="4"/>
  <c r="BN79" i="4"/>
  <c r="BM79" i="4"/>
  <c r="BL79" i="4"/>
  <c r="BK79" i="4"/>
  <c r="BJ79" i="4"/>
  <c r="BI79" i="4"/>
  <c r="BH79" i="4"/>
  <c r="BG79" i="4"/>
  <c r="BF79" i="4"/>
  <c r="BE79" i="4"/>
  <c r="BD79" i="4"/>
  <c r="BC79" i="4"/>
  <c r="BB79" i="4"/>
  <c r="BA79" i="4"/>
  <c r="AZ79" i="4"/>
  <c r="AY79" i="4"/>
  <c r="AX79" i="4"/>
  <c r="AW79" i="4"/>
  <c r="AV79" i="4"/>
  <c r="AU79" i="4"/>
  <c r="AT79" i="4"/>
  <c r="AS79" i="4"/>
  <c r="AR79" i="4"/>
  <c r="AQ79" i="4"/>
  <c r="AP79" i="4"/>
  <c r="AO79" i="4"/>
  <c r="AN79" i="4"/>
  <c r="AM79" i="4"/>
  <c r="AL79" i="4"/>
  <c r="AK79" i="4"/>
  <c r="AJ79" i="4"/>
  <c r="AI79" i="4"/>
  <c r="AH79" i="4"/>
  <c r="AG79" i="4"/>
  <c r="AF79" i="4"/>
  <c r="AE79" i="4"/>
  <c r="AD79" i="4"/>
  <c r="AC79" i="4"/>
  <c r="AB79" i="4"/>
  <c r="AA79" i="4"/>
  <c r="Z79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CU78" i="4"/>
  <c r="CT78" i="4"/>
  <c r="CS78" i="4"/>
  <c r="CR78" i="4"/>
  <c r="CQ78" i="4"/>
  <c r="CP78" i="4"/>
  <c r="CO78" i="4"/>
  <c r="CN78" i="4"/>
  <c r="CM78" i="4"/>
  <c r="CL78" i="4"/>
  <c r="CK78" i="4"/>
  <c r="CJ78" i="4"/>
  <c r="CI78" i="4"/>
  <c r="CH78" i="4"/>
  <c r="CG78" i="4"/>
  <c r="CF78" i="4"/>
  <c r="CE78" i="4"/>
  <c r="CD78" i="4"/>
  <c r="CC78" i="4"/>
  <c r="CB78" i="4"/>
  <c r="CA78" i="4"/>
  <c r="BZ78" i="4"/>
  <c r="BY78" i="4"/>
  <c r="BX78" i="4"/>
  <c r="BW78" i="4"/>
  <c r="BV78" i="4"/>
  <c r="BU78" i="4"/>
  <c r="BT78" i="4"/>
  <c r="BS78" i="4"/>
  <c r="BR78" i="4"/>
  <c r="BQ78" i="4"/>
  <c r="BP78" i="4"/>
  <c r="BO78" i="4"/>
  <c r="BN78" i="4"/>
  <c r="BM78" i="4"/>
  <c r="BL78" i="4"/>
  <c r="BK78" i="4"/>
  <c r="BJ78" i="4"/>
  <c r="BI78" i="4"/>
  <c r="BH78" i="4"/>
  <c r="BG78" i="4"/>
  <c r="BF78" i="4"/>
  <c r="BE78" i="4"/>
  <c r="BD78" i="4"/>
  <c r="BC78" i="4"/>
  <c r="BB78" i="4"/>
  <c r="BA78" i="4"/>
  <c r="AZ78" i="4"/>
  <c r="AY78" i="4"/>
  <c r="AX78" i="4"/>
  <c r="AW78" i="4"/>
  <c r="AV78" i="4"/>
  <c r="AU78" i="4"/>
  <c r="AT78" i="4"/>
  <c r="AS78" i="4"/>
  <c r="AR78" i="4"/>
  <c r="AQ78" i="4"/>
  <c r="AP78" i="4"/>
  <c r="AO78" i="4"/>
  <c r="AN78" i="4"/>
  <c r="AM78" i="4"/>
  <c r="AL78" i="4"/>
  <c r="AK78" i="4"/>
  <c r="AJ78" i="4"/>
  <c r="AI78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U77" i="4"/>
  <c r="CT77" i="4"/>
  <c r="CS77" i="4"/>
  <c r="CR77" i="4"/>
  <c r="CQ77" i="4"/>
  <c r="CP77" i="4"/>
  <c r="CO77" i="4"/>
  <c r="CN77" i="4"/>
  <c r="CM77" i="4"/>
  <c r="CL77" i="4"/>
  <c r="CK77" i="4"/>
  <c r="CJ77" i="4"/>
  <c r="CI77" i="4"/>
  <c r="CH77" i="4"/>
  <c r="CG77" i="4"/>
  <c r="CF77" i="4"/>
  <c r="CE77" i="4"/>
  <c r="CD77" i="4"/>
  <c r="CC77" i="4"/>
  <c r="CB77" i="4"/>
  <c r="CA77" i="4"/>
  <c r="BZ77" i="4"/>
  <c r="BY77" i="4"/>
  <c r="BX77" i="4"/>
  <c r="BW77" i="4"/>
  <c r="BV77" i="4"/>
  <c r="BU77" i="4"/>
  <c r="BT77" i="4"/>
  <c r="BS77" i="4"/>
  <c r="BR77" i="4"/>
  <c r="BQ77" i="4"/>
  <c r="BP77" i="4"/>
  <c r="BO77" i="4"/>
  <c r="BN77" i="4"/>
  <c r="BM77" i="4"/>
  <c r="BL77" i="4"/>
  <c r="BK77" i="4"/>
  <c r="BJ77" i="4"/>
  <c r="BI77" i="4"/>
  <c r="BH77" i="4"/>
  <c r="BG77" i="4"/>
  <c r="BF77" i="4"/>
  <c r="BE77" i="4"/>
  <c r="BD77" i="4"/>
  <c r="BC77" i="4"/>
  <c r="BB77" i="4"/>
  <c r="BA77" i="4"/>
  <c r="AZ77" i="4"/>
  <c r="AY77" i="4"/>
  <c r="AX77" i="4"/>
  <c r="AW77" i="4"/>
  <c r="AV77" i="4"/>
  <c r="AU77" i="4"/>
  <c r="AT77" i="4"/>
  <c r="AS77" i="4"/>
  <c r="AR77" i="4"/>
  <c r="AQ77" i="4"/>
  <c r="AP77" i="4"/>
  <c r="AO77" i="4"/>
  <c r="AN77" i="4"/>
  <c r="AM77" i="4"/>
  <c r="AL77" i="4"/>
  <c r="AK77" i="4"/>
  <c r="AJ77" i="4"/>
  <c r="AI77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U76" i="4"/>
  <c r="CT76" i="4"/>
  <c r="CS76" i="4"/>
  <c r="CR76" i="4"/>
  <c r="CQ76" i="4"/>
  <c r="CP76" i="4"/>
  <c r="CO76" i="4"/>
  <c r="CN76" i="4"/>
  <c r="CM76" i="4"/>
  <c r="CL76" i="4"/>
  <c r="CK76" i="4"/>
  <c r="CJ76" i="4"/>
  <c r="CI76" i="4"/>
  <c r="CH76" i="4"/>
  <c r="CG76" i="4"/>
  <c r="CF76" i="4"/>
  <c r="CE76" i="4"/>
  <c r="CD76" i="4"/>
  <c r="CC76" i="4"/>
  <c r="CB76" i="4"/>
  <c r="CA76" i="4"/>
  <c r="BZ76" i="4"/>
  <c r="BY76" i="4"/>
  <c r="BX76" i="4"/>
  <c r="BW76" i="4"/>
  <c r="BV76" i="4"/>
  <c r="BU76" i="4"/>
  <c r="BT76" i="4"/>
  <c r="BS76" i="4"/>
  <c r="BR76" i="4"/>
  <c r="BQ76" i="4"/>
  <c r="BP76" i="4"/>
  <c r="BO76" i="4"/>
  <c r="BN76" i="4"/>
  <c r="BM76" i="4"/>
  <c r="BL76" i="4"/>
  <c r="BK76" i="4"/>
  <c r="BJ76" i="4"/>
  <c r="BI76" i="4"/>
  <c r="BH76" i="4"/>
  <c r="BG76" i="4"/>
  <c r="BF76" i="4"/>
  <c r="BE76" i="4"/>
  <c r="BD76" i="4"/>
  <c r="BC76" i="4"/>
  <c r="BB76" i="4"/>
  <c r="BA76" i="4"/>
  <c r="AZ76" i="4"/>
  <c r="AY76" i="4"/>
  <c r="AX76" i="4"/>
  <c r="AW76" i="4"/>
  <c r="AV76" i="4"/>
  <c r="AU76" i="4"/>
  <c r="AT76" i="4"/>
  <c r="AS76" i="4"/>
  <c r="AR76" i="4"/>
  <c r="AQ76" i="4"/>
  <c r="AP76" i="4"/>
  <c r="AO76" i="4"/>
  <c r="AN76" i="4"/>
  <c r="AM76" i="4"/>
  <c r="AL76" i="4"/>
  <c r="AK76" i="4"/>
  <c r="AJ76" i="4"/>
  <c r="AI76" i="4"/>
  <c r="AH76" i="4"/>
  <c r="AG76" i="4"/>
  <c r="AF76" i="4"/>
  <c r="AE76" i="4"/>
  <c r="AD76" i="4"/>
  <c r="AC76" i="4"/>
  <c r="AB76" i="4"/>
  <c r="AA76" i="4"/>
  <c r="Z76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U75" i="4"/>
  <c r="CT75" i="4"/>
  <c r="CS75" i="4"/>
  <c r="CR75" i="4"/>
  <c r="CQ75" i="4"/>
  <c r="CP75" i="4"/>
  <c r="CO75" i="4"/>
  <c r="CN75" i="4"/>
  <c r="CM75" i="4"/>
  <c r="CL75" i="4"/>
  <c r="CK75" i="4"/>
  <c r="CJ75" i="4"/>
  <c r="CI75" i="4"/>
  <c r="CH75" i="4"/>
  <c r="CG75" i="4"/>
  <c r="CF75" i="4"/>
  <c r="CE75" i="4"/>
  <c r="CD75" i="4"/>
  <c r="CC75" i="4"/>
  <c r="CB75" i="4"/>
  <c r="CA75" i="4"/>
  <c r="BZ75" i="4"/>
  <c r="BY75" i="4"/>
  <c r="BX75" i="4"/>
  <c r="BW75" i="4"/>
  <c r="BV75" i="4"/>
  <c r="BU75" i="4"/>
  <c r="BT75" i="4"/>
  <c r="BS75" i="4"/>
  <c r="BR75" i="4"/>
  <c r="BQ75" i="4"/>
  <c r="BP75" i="4"/>
  <c r="BO75" i="4"/>
  <c r="BN75" i="4"/>
  <c r="BM75" i="4"/>
  <c r="BL75" i="4"/>
  <c r="BK75" i="4"/>
  <c r="BJ75" i="4"/>
  <c r="BI75" i="4"/>
  <c r="BH75" i="4"/>
  <c r="BG75" i="4"/>
  <c r="BF75" i="4"/>
  <c r="BE75" i="4"/>
  <c r="BD75" i="4"/>
  <c r="BC75" i="4"/>
  <c r="BB75" i="4"/>
  <c r="BA75" i="4"/>
  <c r="AZ75" i="4"/>
  <c r="AY75" i="4"/>
  <c r="AX75" i="4"/>
  <c r="AW75" i="4"/>
  <c r="AV75" i="4"/>
  <c r="AU75" i="4"/>
  <c r="AT75" i="4"/>
  <c r="AS75" i="4"/>
  <c r="AR75" i="4"/>
  <c r="AQ75" i="4"/>
  <c r="AP75" i="4"/>
  <c r="AO75" i="4"/>
  <c r="AN75" i="4"/>
  <c r="AM75" i="4"/>
  <c r="AL75" i="4"/>
  <c r="AK75" i="4"/>
  <c r="AJ75" i="4"/>
  <c r="AI75" i="4"/>
  <c r="AH75" i="4"/>
  <c r="AG75" i="4"/>
  <c r="AF75" i="4"/>
  <c r="AE75" i="4"/>
  <c r="AD75" i="4"/>
  <c r="AC75" i="4"/>
  <c r="AB75" i="4"/>
  <c r="AA75" i="4"/>
  <c r="Z75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U74" i="4"/>
  <c r="CT74" i="4"/>
  <c r="CS74" i="4"/>
  <c r="CR74" i="4"/>
  <c r="CQ74" i="4"/>
  <c r="CP74" i="4"/>
  <c r="CO74" i="4"/>
  <c r="CN74" i="4"/>
  <c r="CM74" i="4"/>
  <c r="CL74" i="4"/>
  <c r="CK74" i="4"/>
  <c r="CJ74" i="4"/>
  <c r="CI74" i="4"/>
  <c r="CH74" i="4"/>
  <c r="CG74" i="4"/>
  <c r="CF74" i="4"/>
  <c r="CE74" i="4"/>
  <c r="CD74" i="4"/>
  <c r="CC74" i="4"/>
  <c r="CB74" i="4"/>
  <c r="CA74" i="4"/>
  <c r="BZ74" i="4"/>
  <c r="BY74" i="4"/>
  <c r="BX74" i="4"/>
  <c r="BW74" i="4"/>
  <c r="BV74" i="4"/>
  <c r="BU74" i="4"/>
  <c r="BT74" i="4"/>
  <c r="BS74" i="4"/>
  <c r="BR74" i="4"/>
  <c r="BQ74" i="4"/>
  <c r="BP74" i="4"/>
  <c r="BO74" i="4"/>
  <c r="BN74" i="4"/>
  <c r="BM74" i="4"/>
  <c r="BL74" i="4"/>
  <c r="BK74" i="4"/>
  <c r="BJ74" i="4"/>
  <c r="BI74" i="4"/>
  <c r="BH74" i="4"/>
  <c r="BG74" i="4"/>
  <c r="BF74" i="4"/>
  <c r="BE74" i="4"/>
  <c r="BD74" i="4"/>
  <c r="BC74" i="4"/>
  <c r="BB74" i="4"/>
  <c r="BA74" i="4"/>
  <c r="AZ74" i="4"/>
  <c r="AY74" i="4"/>
  <c r="AX74" i="4"/>
  <c r="AW74" i="4"/>
  <c r="AV74" i="4"/>
  <c r="AU74" i="4"/>
  <c r="AT74" i="4"/>
  <c r="AS74" i="4"/>
  <c r="AR74" i="4"/>
  <c r="AQ74" i="4"/>
  <c r="AP74" i="4"/>
  <c r="AO74" i="4"/>
  <c r="AN74" i="4"/>
  <c r="AM74" i="4"/>
  <c r="AL74" i="4"/>
  <c r="AK74" i="4"/>
  <c r="AJ74" i="4"/>
  <c r="AI74" i="4"/>
  <c r="AH74" i="4"/>
  <c r="AG74" i="4"/>
  <c r="AF74" i="4"/>
  <c r="AE74" i="4"/>
  <c r="AD74" i="4"/>
  <c r="AC74" i="4"/>
  <c r="AB74" i="4"/>
  <c r="AA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U73" i="4"/>
  <c r="CT73" i="4"/>
  <c r="CS73" i="4"/>
  <c r="CR73" i="4"/>
  <c r="CQ73" i="4"/>
  <c r="CP73" i="4"/>
  <c r="CO73" i="4"/>
  <c r="CN73" i="4"/>
  <c r="CM73" i="4"/>
  <c r="CL73" i="4"/>
  <c r="CK73" i="4"/>
  <c r="CJ73" i="4"/>
  <c r="CI73" i="4"/>
  <c r="CH73" i="4"/>
  <c r="CG73" i="4"/>
  <c r="CF73" i="4"/>
  <c r="CE73" i="4"/>
  <c r="CD73" i="4"/>
  <c r="CC73" i="4"/>
  <c r="CB73" i="4"/>
  <c r="CA73" i="4"/>
  <c r="BZ73" i="4"/>
  <c r="BY73" i="4"/>
  <c r="BX73" i="4"/>
  <c r="BW73" i="4"/>
  <c r="BV73" i="4"/>
  <c r="BU73" i="4"/>
  <c r="BT73" i="4"/>
  <c r="BS73" i="4"/>
  <c r="BR73" i="4"/>
  <c r="BQ73" i="4"/>
  <c r="BP73" i="4"/>
  <c r="BO73" i="4"/>
  <c r="BN73" i="4"/>
  <c r="BM73" i="4"/>
  <c r="BL73" i="4"/>
  <c r="BK73" i="4"/>
  <c r="BJ73" i="4"/>
  <c r="BI73" i="4"/>
  <c r="BH73" i="4"/>
  <c r="BG73" i="4"/>
  <c r="BF73" i="4"/>
  <c r="BE73" i="4"/>
  <c r="BD73" i="4"/>
  <c r="BC73" i="4"/>
  <c r="BB73" i="4"/>
  <c r="BA73" i="4"/>
  <c r="AZ73" i="4"/>
  <c r="AY73" i="4"/>
  <c r="AX73" i="4"/>
  <c r="AW73" i="4"/>
  <c r="AV73" i="4"/>
  <c r="AU73" i="4"/>
  <c r="AT73" i="4"/>
  <c r="AS73" i="4"/>
  <c r="AR73" i="4"/>
  <c r="AQ73" i="4"/>
  <c r="AP73" i="4"/>
  <c r="AO73" i="4"/>
  <c r="AN73" i="4"/>
  <c r="AM73" i="4"/>
  <c r="AL73" i="4"/>
  <c r="AK73" i="4"/>
  <c r="AJ73" i="4"/>
  <c r="AI73" i="4"/>
  <c r="AH73" i="4"/>
  <c r="AG73" i="4"/>
  <c r="AF73" i="4"/>
  <c r="AE73" i="4"/>
  <c r="AD73" i="4"/>
  <c r="AC73" i="4"/>
  <c r="AB73" i="4"/>
  <c r="AA73" i="4"/>
  <c r="Z73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U72" i="4"/>
  <c r="CT72" i="4"/>
  <c r="CS72" i="4"/>
  <c r="CR72" i="4"/>
  <c r="CQ72" i="4"/>
  <c r="CP72" i="4"/>
  <c r="CO72" i="4"/>
  <c r="CN72" i="4"/>
  <c r="CM72" i="4"/>
  <c r="CL72" i="4"/>
  <c r="CK72" i="4"/>
  <c r="CJ72" i="4"/>
  <c r="CI72" i="4"/>
  <c r="CH72" i="4"/>
  <c r="CG72" i="4"/>
  <c r="CF72" i="4"/>
  <c r="CE72" i="4"/>
  <c r="CD72" i="4"/>
  <c r="CC72" i="4"/>
  <c r="CB72" i="4"/>
  <c r="CA72" i="4"/>
  <c r="BZ72" i="4"/>
  <c r="BY72" i="4"/>
  <c r="BX72" i="4"/>
  <c r="BW72" i="4"/>
  <c r="BV72" i="4"/>
  <c r="BU72" i="4"/>
  <c r="BT72" i="4"/>
  <c r="BS72" i="4"/>
  <c r="BR72" i="4"/>
  <c r="BQ72" i="4"/>
  <c r="BP72" i="4"/>
  <c r="BO72" i="4"/>
  <c r="BN72" i="4"/>
  <c r="BM72" i="4"/>
  <c r="BL72" i="4"/>
  <c r="BK72" i="4"/>
  <c r="BJ72" i="4"/>
  <c r="BI72" i="4"/>
  <c r="BH72" i="4"/>
  <c r="BG72" i="4"/>
  <c r="BF72" i="4"/>
  <c r="BE72" i="4"/>
  <c r="BD72" i="4"/>
  <c r="BC72" i="4"/>
  <c r="BB72" i="4"/>
  <c r="BA72" i="4"/>
  <c r="AZ72" i="4"/>
  <c r="AY72" i="4"/>
  <c r="AX72" i="4"/>
  <c r="AW72" i="4"/>
  <c r="AV72" i="4"/>
  <c r="AU72" i="4"/>
  <c r="AT72" i="4"/>
  <c r="AS72" i="4"/>
  <c r="AR72" i="4"/>
  <c r="AQ72" i="4"/>
  <c r="AP72" i="4"/>
  <c r="AO72" i="4"/>
  <c r="AN72" i="4"/>
  <c r="AM72" i="4"/>
  <c r="AL72" i="4"/>
  <c r="AK72" i="4"/>
  <c r="AJ72" i="4"/>
  <c r="AI72" i="4"/>
  <c r="AH72" i="4"/>
  <c r="AG72" i="4"/>
  <c r="AF72" i="4"/>
  <c r="AE72" i="4"/>
  <c r="AD72" i="4"/>
  <c r="AC72" i="4"/>
  <c r="AB72" i="4"/>
  <c r="AA72" i="4"/>
  <c r="Z72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U71" i="4"/>
  <c r="CT71" i="4"/>
  <c r="CS71" i="4"/>
  <c r="CR71" i="4"/>
  <c r="CQ71" i="4"/>
  <c r="CP71" i="4"/>
  <c r="CO71" i="4"/>
  <c r="CN71" i="4"/>
  <c r="CM71" i="4"/>
  <c r="CL71" i="4"/>
  <c r="CK71" i="4"/>
  <c r="CJ71" i="4"/>
  <c r="CI71" i="4"/>
  <c r="CH71" i="4"/>
  <c r="CG71" i="4"/>
  <c r="CF71" i="4"/>
  <c r="CE71" i="4"/>
  <c r="CD71" i="4"/>
  <c r="CC71" i="4"/>
  <c r="CB71" i="4"/>
  <c r="CA71" i="4"/>
  <c r="BZ71" i="4"/>
  <c r="BY71" i="4"/>
  <c r="BX71" i="4"/>
  <c r="BW71" i="4"/>
  <c r="BV71" i="4"/>
  <c r="BU71" i="4"/>
  <c r="BT71" i="4"/>
  <c r="BS71" i="4"/>
  <c r="BR71" i="4"/>
  <c r="BQ71" i="4"/>
  <c r="BP71" i="4"/>
  <c r="BO71" i="4"/>
  <c r="BN71" i="4"/>
  <c r="BM71" i="4"/>
  <c r="BL71" i="4"/>
  <c r="BK71" i="4"/>
  <c r="BJ71" i="4"/>
  <c r="BI71" i="4"/>
  <c r="BH71" i="4"/>
  <c r="BG71" i="4"/>
  <c r="BF71" i="4"/>
  <c r="BE71" i="4"/>
  <c r="BD71" i="4"/>
  <c r="BC71" i="4"/>
  <c r="BB71" i="4"/>
  <c r="BA71" i="4"/>
  <c r="AZ71" i="4"/>
  <c r="AY71" i="4"/>
  <c r="AX71" i="4"/>
  <c r="AW71" i="4"/>
  <c r="AV71" i="4"/>
  <c r="AU71" i="4"/>
  <c r="AT71" i="4"/>
  <c r="AS71" i="4"/>
  <c r="AR71" i="4"/>
  <c r="AQ71" i="4"/>
  <c r="AP71" i="4"/>
  <c r="AO71" i="4"/>
  <c r="AN71" i="4"/>
  <c r="AM71" i="4"/>
  <c r="AL71" i="4"/>
  <c r="AK71" i="4"/>
  <c r="AJ71" i="4"/>
  <c r="AI71" i="4"/>
  <c r="AH71" i="4"/>
  <c r="AG71" i="4"/>
  <c r="AF71" i="4"/>
  <c r="AE71" i="4"/>
  <c r="AD71" i="4"/>
  <c r="AC71" i="4"/>
  <c r="AB71" i="4"/>
  <c r="AA71" i="4"/>
  <c r="Z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U70" i="4"/>
  <c r="CT70" i="4"/>
  <c r="CS70" i="4"/>
  <c r="CR70" i="4"/>
  <c r="CQ70" i="4"/>
  <c r="CP70" i="4"/>
  <c r="CO70" i="4"/>
  <c r="CN70" i="4"/>
  <c r="CM70" i="4"/>
  <c r="CL70" i="4"/>
  <c r="CK70" i="4"/>
  <c r="CJ70" i="4"/>
  <c r="CI70" i="4"/>
  <c r="CH70" i="4"/>
  <c r="CG70" i="4"/>
  <c r="CF70" i="4"/>
  <c r="CE70" i="4"/>
  <c r="CD70" i="4"/>
  <c r="CC70" i="4"/>
  <c r="CB70" i="4"/>
  <c r="CA70" i="4"/>
  <c r="BZ70" i="4"/>
  <c r="BY70" i="4"/>
  <c r="BX70" i="4"/>
  <c r="BW70" i="4"/>
  <c r="BV70" i="4"/>
  <c r="BU70" i="4"/>
  <c r="BT70" i="4"/>
  <c r="BS70" i="4"/>
  <c r="BR70" i="4"/>
  <c r="BQ70" i="4"/>
  <c r="BP70" i="4"/>
  <c r="BO70" i="4"/>
  <c r="BN70" i="4"/>
  <c r="BM70" i="4"/>
  <c r="BL70" i="4"/>
  <c r="BK70" i="4"/>
  <c r="BJ70" i="4"/>
  <c r="BI70" i="4"/>
  <c r="BH70" i="4"/>
  <c r="BG70" i="4"/>
  <c r="BF70" i="4"/>
  <c r="BE70" i="4"/>
  <c r="BD70" i="4"/>
  <c r="BC70" i="4"/>
  <c r="BB70" i="4"/>
  <c r="BA70" i="4"/>
  <c r="AZ70" i="4"/>
  <c r="AY70" i="4"/>
  <c r="AX70" i="4"/>
  <c r="AW70" i="4"/>
  <c r="AV70" i="4"/>
  <c r="AU70" i="4"/>
  <c r="AT70" i="4"/>
  <c r="AS70" i="4"/>
  <c r="AR70" i="4"/>
  <c r="AQ70" i="4"/>
  <c r="AP70" i="4"/>
  <c r="AO70" i="4"/>
  <c r="AN70" i="4"/>
  <c r="AM70" i="4"/>
  <c r="AL70" i="4"/>
  <c r="AK70" i="4"/>
  <c r="AJ70" i="4"/>
  <c r="AI70" i="4"/>
  <c r="AH70" i="4"/>
  <c r="AG70" i="4"/>
  <c r="AF70" i="4"/>
  <c r="AE70" i="4"/>
  <c r="AD70" i="4"/>
  <c r="AC70" i="4"/>
  <c r="AB70" i="4"/>
  <c r="AA70" i="4"/>
  <c r="Z70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U69" i="4"/>
  <c r="CT69" i="4"/>
  <c r="CS69" i="4"/>
  <c r="CR69" i="4"/>
  <c r="CQ69" i="4"/>
  <c r="CP69" i="4"/>
  <c r="CO69" i="4"/>
  <c r="CN69" i="4"/>
  <c r="CM69" i="4"/>
  <c r="CL69" i="4"/>
  <c r="CK69" i="4"/>
  <c r="CJ69" i="4"/>
  <c r="CI69" i="4"/>
  <c r="CH69" i="4"/>
  <c r="CG69" i="4"/>
  <c r="CF69" i="4"/>
  <c r="CE69" i="4"/>
  <c r="CD69" i="4"/>
  <c r="CC69" i="4"/>
  <c r="CB69" i="4"/>
  <c r="CA69" i="4"/>
  <c r="BZ69" i="4"/>
  <c r="BY69" i="4"/>
  <c r="BX69" i="4"/>
  <c r="BW69" i="4"/>
  <c r="BV69" i="4"/>
  <c r="BU69" i="4"/>
  <c r="BT69" i="4"/>
  <c r="BS69" i="4"/>
  <c r="BR69" i="4"/>
  <c r="BQ69" i="4"/>
  <c r="BP69" i="4"/>
  <c r="BO69" i="4"/>
  <c r="BN69" i="4"/>
  <c r="BM69" i="4"/>
  <c r="BL69" i="4"/>
  <c r="BK69" i="4"/>
  <c r="BJ69" i="4"/>
  <c r="BI69" i="4"/>
  <c r="BH69" i="4"/>
  <c r="BG69" i="4"/>
  <c r="BF69" i="4"/>
  <c r="BE69" i="4"/>
  <c r="BD69" i="4"/>
  <c r="BC69" i="4"/>
  <c r="BB69" i="4"/>
  <c r="BA69" i="4"/>
  <c r="AZ69" i="4"/>
  <c r="AY69" i="4"/>
  <c r="AX69" i="4"/>
  <c r="AW69" i="4"/>
  <c r="AV69" i="4"/>
  <c r="AU69" i="4"/>
  <c r="AT69" i="4"/>
  <c r="AS69" i="4"/>
  <c r="AR69" i="4"/>
  <c r="AQ69" i="4"/>
  <c r="AP69" i="4"/>
  <c r="AO69" i="4"/>
  <c r="AN69" i="4"/>
  <c r="AM69" i="4"/>
  <c r="AL69" i="4"/>
  <c r="AK69" i="4"/>
  <c r="AJ69" i="4"/>
  <c r="AI69" i="4"/>
  <c r="AH69" i="4"/>
  <c r="AG69" i="4"/>
  <c r="AF69" i="4"/>
  <c r="AE69" i="4"/>
  <c r="AD69" i="4"/>
  <c r="AC69" i="4"/>
  <c r="AB69" i="4"/>
  <c r="AA69" i="4"/>
  <c r="Z69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U68" i="4"/>
  <c r="CT68" i="4"/>
  <c r="CS68" i="4"/>
  <c r="CR68" i="4"/>
  <c r="CQ68" i="4"/>
  <c r="CP68" i="4"/>
  <c r="CO68" i="4"/>
  <c r="CN68" i="4"/>
  <c r="CM68" i="4"/>
  <c r="CL68" i="4"/>
  <c r="CK68" i="4"/>
  <c r="CJ68" i="4"/>
  <c r="CI68" i="4"/>
  <c r="CH68" i="4"/>
  <c r="CG68" i="4"/>
  <c r="CF68" i="4"/>
  <c r="CE68" i="4"/>
  <c r="CD68" i="4"/>
  <c r="CC68" i="4"/>
  <c r="CB68" i="4"/>
  <c r="CA68" i="4"/>
  <c r="BZ68" i="4"/>
  <c r="BY68" i="4"/>
  <c r="BX68" i="4"/>
  <c r="BW68" i="4"/>
  <c r="BV68" i="4"/>
  <c r="BU68" i="4"/>
  <c r="BT68" i="4"/>
  <c r="BS68" i="4"/>
  <c r="BR68" i="4"/>
  <c r="BQ68" i="4"/>
  <c r="BP68" i="4"/>
  <c r="BO68" i="4"/>
  <c r="BN68" i="4"/>
  <c r="BM68" i="4"/>
  <c r="BL68" i="4"/>
  <c r="BK68" i="4"/>
  <c r="BJ68" i="4"/>
  <c r="BI68" i="4"/>
  <c r="BH68" i="4"/>
  <c r="BG68" i="4"/>
  <c r="BF68" i="4"/>
  <c r="BE68" i="4"/>
  <c r="BD68" i="4"/>
  <c r="BC68" i="4"/>
  <c r="BB68" i="4"/>
  <c r="BA68" i="4"/>
  <c r="AZ68" i="4"/>
  <c r="AY68" i="4"/>
  <c r="AX68" i="4"/>
  <c r="AW68" i="4"/>
  <c r="AV68" i="4"/>
  <c r="AU68" i="4"/>
  <c r="AT68" i="4"/>
  <c r="AS68" i="4"/>
  <c r="AR68" i="4"/>
  <c r="AQ68" i="4"/>
  <c r="AP68" i="4"/>
  <c r="AO68" i="4"/>
  <c r="AN68" i="4"/>
  <c r="AM68" i="4"/>
  <c r="AL68" i="4"/>
  <c r="AK68" i="4"/>
  <c r="AJ68" i="4"/>
  <c r="AI68" i="4"/>
  <c r="AH68" i="4"/>
  <c r="AG68" i="4"/>
  <c r="AF68" i="4"/>
  <c r="AE68" i="4"/>
  <c r="AD68" i="4"/>
  <c r="AC68" i="4"/>
  <c r="AB68" i="4"/>
  <c r="AA68" i="4"/>
  <c r="Z68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U67" i="4"/>
  <c r="CT67" i="4"/>
  <c r="CS67" i="4"/>
  <c r="CR67" i="4"/>
  <c r="CQ67" i="4"/>
  <c r="CP67" i="4"/>
  <c r="CO67" i="4"/>
  <c r="CN67" i="4"/>
  <c r="CM67" i="4"/>
  <c r="CL67" i="4"/>
  <c r="CK67" i="4"/>
  <c r="CJ67" i="4"/>
  <c r="CI67" i="4"/>
  <c r="CH67" i="4"/>
  <c r="CG67" i="4"/>
  <c r="CF67" i="4"/>
  <c r="CE67" i="4"/>
  <c r="CD67" i="4"/>
  <c r="CC67" i="4"/>
  <c r="CB67" i="4"/>
  <c r="CA67" i="4"/>
  <c r="BZ67" i="4"/>
  <c r="BY67" i="4"/>
  <c r="BX67" i="4"/>
  <c r="BW67" i="4"/>
  <c r="BV67" i="4"/>
  <c r="BU67" i="4"/>
  <c r="BT67" i="4"/>
  <c r="BS67" i="4"/>
  <c r="BR67" i="4"/>
  <c r="BQ67" i="4"/>
  <c r="BP67" i="4"/>
  <c r="BO67" i="4"/>
  <c r="BN67" i="4"/>
  <c r="BM67" i="4"/>
  <c r="BL67" i="4"/>
  <c r="BK67" i="4"/>
  <c r="BJ67" i="4"/>
  <c r="BI67" i="4"/>
  <c r="BH67" i="4"/>
  <c r="BG67" i="4"/>
  <c r="BF67" i="4"/>
  <c r="BE67" i="4"/>
  <c r="BD67" i="4"/>
  <c r="BC67" i="4"/>
  <c r="BB67" i="4"/>
  <c r="BA67" i="4"/>
  <c r="AZ67" i="4"/>
  <c r="AY67" i="4"/>
  <c r="AX67" i="4"/>
  <c r="AW67" i="4"/>
  <c r="AV67" i="4"/>
  <c r="AU67" i="4"/>
  <c r="AT67" i="4"/>
  <c r="AS67" i="4"/>
  <c r="AR67" i="4"/>
  <c r="AQ67" i="4"/>
  <c r="AP67" i="4"/>
  <c r="AO67" i="4"/>
  <c r="AN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AA67" i="4"/>
  <c r="Z67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U66" i="4"/>
  <c r="CT66" i="4"/>
  <c r="CS66" i="4"/>
  <c r="CR66" i="4"/>
  <c r="CQ66" i="4"/>
  <c r="CP66" i="4"/>
  <c r="CO66" i="4"/>
  <c r="CN66" i="4"/>
  <c r="CM66" i="4"/>
  <c r="CL66" i="4"/>
  <c r="CK66" i="4"/>
  <c r="CJ66" i="4"/>
  <c r="CI66" i="4"/>
  <c r="CH66" i="4"/>
  <c r="CG66" i="4"/>
  <c r="CF66" i="4"/>
  <c r="CE66" i="4"/>
  <c r="CD66" i="4"/>
  <c r="CC66" i="4"/>
  <c r="CB66" i="4"/>
  <c r="CA66" i="4"/>
  <c r="BZ66" i="4"/>
  <c r="BY66" i="4"/>
  <c r="BX66" i="4"/>
  <c r="BW66" i="4"/>
  <c r="BV66" i="4"/>
  <c r="BU66" i="4"/>
  <c r="BT66" i="4"/>
  <c r="BS66" i="4"/>
  <c r="BR66" i="4"/>
  <c r="BQ66" i="4"/>
  <c r="BP66" i="4"/>
  <c r="BO66" i="4"/>
  <c r="BN66" i="4"/>
  <c r="BM66" i="4"/>
  <c r="BL66" i="4"/>
  <c r="BK66" i="4"/>
  <c r="BJ66" i="4"/>
  <c r="BI66" i="4"/>
  <c r="BH66" i="4"/>
  <c r="BG66" i="4"/>
  <c r="BF66" i="4"/>
  <c r="BE66" i="4"/>
  <c r="BD66" i="4"/>
  <c r="BC66" i="4"/>
  <c r="BB66" i="4"/>
  <c r="BA66" i="4"/>
  <c r="AZ66" i="4"/>
  <c r="AY66" i="4"/>
  <c r="AX66" i="4"/>
  <c r="AW66" i="4"/>
  <c r="AV66" i="4"/>
  <c r="AU66" i="4"/>
  <c r="AT66" i="4"/>
  <c r="AS66" i="4"/>
  <c r="AR66" i="4"/>
  <c r="AQ66" i="4"/>
  <c r="AP66" i="4"/>
  <c r="AO66" i="4"/>
  <c r="AN66" i="4"/>
  <c r="AM66" i="4"/>
  <c r="AL66" i="4"/>
  <c r="AK66" i="4"/>
  <c r="AJ66" i="4"/>
  <c r="AI66" i="4"/>
  <c r="AH66" i="4"/>
  <c r="AG66" i="4"/>
  <c r="AF66" i="4"/>
  <c r="AE66" i="4"/>
  <c r="AD66" i="4"/>
  <c r="AC66" i="4"/>
  <c r="AB66" i="4"/>
  <c r="AA66" i="4"/>
  <c r="Z66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U65" i="4"/>
  <c r="CT65" i="4"/>
  <c r="CS65" i="4"/>
  <c r="CR65" i="4"/>
  <c r="CQ65" i="4"/>
  <c r="CP65" i="4"/>
  <c r="CO65" i="4"/>
  <c r="CN65" i="4"/>
  <c r="CM65" i="4"/>
  <c r="CL65" i="4"/>
  <c r="CK65" i="4"/>
  <c r="CJ65" i="4"/>
  <c r="CI65" i="4"/>
  <c r="CH65" i="4"/>
  <c r="CG65" i="4"/>
  <c r="CF65" i="4"/>
  <c r="CE65" i="4"/>
  <c r="CD65" i="4"/>
  <c r="CC65" i="4"/>
  <c r="CB65" i="4"/>
  <c r="CA65" i="4"/>
  <c r="BZ65" i="4"/>
  <c r="BY65" i="4"/>
  <c r="BX65" i="4"/>
  <c r="BW65" i="4"/>
  <c r="BV65" i="4"/>
  <c r="BU65" i="4"/>
  <c r="BT65" i="4"/>
  <c r="BS65" i="4"/>
  <c r="BR65" i="4"/>
  <c r="BQ65" i="4"/>
  <c r="BP65" i="4"/>
  <c r="BO65" i="4"/>
  <c r="BN65" i="4"/>
  <c r="BM65" i="4"/>
  <c r="BL65" i="4"/>
  <c r="BK65" i="4"/>
  <c r="BJ65" i="4"/>
  <c r="BI65" i="4"/>
  <c r="BH65" i="4"/>
  <c r="BG65" i="4"/>
  <c r="BF65" i="4"/>
  <c r="BE65" i="4"/>
  <c r="BD65" i="4"/>
  <c r="BC65" i="4"/>
  <c r="BB65" i="4"/>
  <c r="BA65" i="4"/>
  <c r="AZ65" i="4"/>
  <c r="AY65" i="4"/>
  <c r="AX65" i="4"/>
  <c r="AW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U64" i="4"/>
  <c r="CT64" i="4"/>
  <c r="CS64" i="4"/>
  <c r="CR64" i="4"/>
  <c r="CQ64" i="4"/>
  <c r="CP64" i="4"/>
  <c r="CO64" i="4"/>
  <c r="CN64" i="4"/>
  <c r="CM64" i="4"/>
  <c r="CL64" i="4"/>
  <c r="CK64" i="4"/>
  <c r="CJ64" i="4"/>
  <c r="CI64" i="4"/>
  <c r="CH64" i="4"/>
  <c r="CG64" i="4"/>
  <c r="CF64" i="4"/>
  <c r="CE64" i="4"/>
  <c r="CD64" i="4"/>
  <c r="CC64" i="4"/>
  <c r="CB64" i="4"/>
  <c r="CA64" i="4"/>
  <c r="BZ64" i="4"/>
  <c r="BY64" i="4"/>
  <c r="BX64" i="4"/>
  <c r="BW64" i="4"/>
  <c r="BV64" i="4"/>
  <c r="BU64" i="4"/>
  <c r="BT64" i="4"/>
  <c r="BS64" i="4"/>
  <c r="BR64" i="4"/>
  <c r="BQ64" i="4"/>
  <c r="BP64" i="4"/>
  <c r="BO64" i="4"/>
  <c r="BN64" i="4"/>
  <c r="BM64" i="4"/>
  <c r="BL64" i="4"/>
  <c r="BK64" i="4"/>
  <c r="BJ64" i="4"/>
  <c r="BI64" i="4"/>
  <c r="BH64" i="4"/>
  <c r="BG64" i="4"/>
  <c r="BF64" i="4"/>
  <c r="BE64" i="4"/>
  <c r="BD64" i="4"/>
  <c r="BC64" i="4"/>
  <c r="BB64" i="4"/>
  <c r="BA64" i="4"/>
  <c r="AZ64" i="4"/>
  <c r="AY64" i="4"/>
  <c r="AX64" i="4"/>
  <c r="AW64" i="4"/>
  <c r="AV64" i="4"/>
  <c r="AU64" i="4"/>
  <c r="AT64" i="4"/>
  <c r="AS64" i="4"/>
  <c r="AR64" i="4"/>
  <c r="AQ64" i="4"/>
  <c r="AP64" i="4"/>
  <c r="AO64" i="4"/>
  <c r="AN64" i="4"/>
  <c r="AM64" i="4"/>
  <c r="AL64" i="4"/>
  <c r="AK64" i="4"/>
  <c r="AJ64" i="4"/>
  <c r="AI64" i="4"/>
  <c r="AH64" i="4"/>
  <c r="AG64" i="4"/>
  <c r="AF64" i="4"/>
  <c r="AE64" i="4"/>
  <c r="AD64" i="4"/>
  <c r="AC64" i="4"/>
  <c r="AB64" i="4"/>
  <c r="AA64" i="4"/>
  <c r="Z64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U63" i="4"/>
  <c r="CT63" i="4"/>
  <c r="CS63" i="4"/>
  <c r="CR63" i="4"/>
  <c r="CQ63" i="4"/>
  <c r="CP63" i="4"/>
  <c r="CO63" i="4"/>
  <c r="CN63" i="4"/>
  <c r="CM63" i="4"/>
  <c r="CL63" i="4"/>
  <c r="CK63" i="4"/>
  <c r="CJ63" i="4"/>
  <c r="CI63" i="4"/>
  <c r="CH63" i="4"/>
  <c r="CG63" i="4"/>
  <c r="CF63" i="4"/>
  <c r="CE63" i="4"/>
  <c r="CD63" i="4"/>
  <c r="CC63" i="4"/>
  <c r="CB63" i="4"/>
  <c r="CA63" i="4"/>
  <c r="BZ63" i="4"/>
  <c r="BY63" i="4"/>
  <c r="BX63" i="4"/>
  <c r="BW63" i="4"/>
  <c r="BV63" i="4"/>
  <c r="BU63" i="4"/>
  <c r="BT63" i="4"/>
  <c r="BS63" i="4"/>
  <c r="BR63" i="4"/>
  <c r="BQ63" i="4"/>
  <c r="BP63" i="4"/>
  <c r="BO63" i="4"/>
  <c r="BN63" i="4"/>
  <c r="BM63" i="4"/>
  <c r="BL63" i="4"/>
  <c r="BK63" i="4"/>
  <c r="BJ63" i="4"/>
  <c r="BI63" i="4"/>
  <c r="BH63" i="4"/>
  <c r="BG63" i="4"/>
  <c r="BF63" i="4"/>
  <c r="BE63" i="4"/>
  <c r="BD63" i="4"/>
  <c r="BC63" i="4"/>
  <c r="BB63" i="4"/>
  <c r="BA63" i="4"/>
  <c r="AZ63" i="4"/>
  <c r="AY63" i="4"/>
  <c r="AX63" i="4"/>
  <c r="AW63" i="4"/>
  <c r="AV63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F63" i="4"/>
  <c r="AE63" i="4"/>
  <c r="AD63" i="4"/>
  <c r="AC63" i="4"/>
  <c r="AB63" i="4"/>
  <c r="AA63" i="4"/>
  <c r="Z63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U62" i="4"/>
  <c r="CT62" i="4"/>
  <c r="CS62" i="4"/>
  <c r="CR62" i="4"/>
  <c r="CQ62" i="4"/>
  <c r="CP62" i="4"/>
  <c r="CO62" i="4"/>
  <c r="CN62" i="4"/>
  <c r="CM62" i="4"/>
  <c r="CL62" i="4"/>
  <c r="CK62" i="4"/>
  <c r="CJ62" i="4"/>
  <c r="CI62" i="4"/>
  <c r="CH62" i="4"/>
  <c r="CG62" i="4"/>
  <c r="CF62" i="4"/>
  <c r="CE62" i="4"/>
  <c r="CD62" i="4"/>
  <c r="CC62" i="4"/>
  <c r="CB62" i="4"/>
  <c r="CA62" i="4"/>
  <c r="BZ62" i="4"/>
  <c r="BY62" i="4"/>
  <c r="BX62" i="4"/>
  <c r="BW62" i="4"/>
  <c r="BV62" i="4"/>
  <c r="BU62" i="4"/>
  <c r="BT62" i="4"/>
  <c r="BS62" i="4"/>
  <c r="BR62" i="4"/>
  <c r="BQ62" i="4"/>
  <c r="BP62" i="4"/>
  <c r="BO62" i="4"/>
  <c r="BN62" i="4"/>
  <c r="BM62" i="4"/>
  <c r="BL62" i="4"/>
  <c r="BK62" i="4"/>
  <c r="BJ62" i="4"/>
  <c r="BI62" i="4"/>
  <c r="BH62" i="4"/>
  <c r="BG62" i="4"/>
  <c r="BF62" i="4"/>
  <c r="BE62" i="4"/>
  <c r="BD62" i="4"/>
  <c r="BC62" i="4"/>
  <c r="BB62" i="4"/>
  <c r="BA62" i="4"/>
  <c r="AZ62" i="4"/>
  <c r="AY62" i="4"/>
  <c r="AX62" i="4"/>
  <c r="AW62" i="4"/>
  <c r="AV62" i="4"/>
  <c r="AU62" i="4"/>
  <c r="AT62" i="4"/>
  <c r="AS62" i="4"/>
  <c r="AR62" i="4"/>
  <c r="AQ62" i="4"/>
  <c r="AP62" i="4"/>
  <c r="AO62" i="4"/>
  <c r="AN62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U61" i="4"/>
  <c r="CT61" i="4"/>
  <c r="CS61" i="4"/>
  <c r="CR61" i="4"/>
  <c r="CQ61" i="4"/>
  <c r="CP61" i="4"/>
  <c r="CO61" i="4"/>
  <c r="CN61" i="4"/>
  <c r="CM61" i="4"/>
  <c r="CL61" i="4"/>
  <c r="CK61" i="4"/>
  <c r="CJ61" i="4"/>
  <c r="CI61" i="4"/>
  <c r="CH61" i="4"/>
  <c r="CG61" i="4"/>
  <c r="CF61" i="4"/>
  <c r="CE61" i="4"/>
  <c r="CD61" i="4"/>
  <c r="CC61" i="4"/>
  <c r="CB61" i="4"/>
  <c r="CA61" i="4"/>
  <c r="BZ61" i="4"/>
  <c r="BY61" i="4"/>
  <c r="BX61" i="4"/>
  <c r="BW61" i="4"/>
  <c r="BV61" i="4"/>
  <c r="BU61" i="4"/>
  <c r="BT61" i="4"/>
  <c r="BS61" i="4"/>
  <c r="BR61" i="4"/>
  <c r="BQ61" i="4"/>
  <c r="BP61" i="4"/>
  <c r="BO61" i="4"/>
  <c r="BN61" i="4"/>
  <c r="BM61" i="4"/>
  <c r="BL61" i="4"/>
  <c r="BK61" i="4"/>
  <c r="BJ61" i="4"/>
  <c r="BI61" i="4"/>
  <c r="BH61" i="4"/>
  <c r="BG61" i="4"/>
  <c r="BF61" i="4"/>
  <c r="BE61" i="4"/>
  <c r="BD61" i="4"/>
  <c r="BC61" i="4"/>
  <c r="BB61" i="4"/>
  <c r="BA61" i="4"/>
  <c r="AZ61" i="4"/>
  <c r="AY61" i="4"/>
  <c r="AX61" i="4"/>
  <c r="AW61" i="4"/>
  <c r="AV61" i="4"/>
  <c r="AU61" i="4"/>
  <c r="AT61" i="4"/>
  <c r="AS61" i="4"/>
  <c r="AR61" i="4"/>
  <c r="AQ61" i="4"/>
  <c r="AP61" i="4"/>
  <c r="AO61" i="4"/>
  <c r="AN61" i="4"/>
  <c r="AM61" i="4"/>
  <c r="AL61" i="4"/>
  <c r="AK61" i="4"/>
  <c r="AJ61" i="4"/>
  <c r="AI61" i="4"/>
  <c r="AH61" i="4"/>
  <c r="AG61" i="4"/>
  <c r="AF61" i="4"/>
  <c r="AE61" i="4"/>
  <c r="AD61" i="4"/>
  <c r="AC61" i="4"/>
  <c r="AB61" i="4"/>
  <c r="AA61" i="4"/>
  <c r="Z61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U60" i="4"/>
  <c r="CT60" i="4"/>
  <c r="CS60" i="4"/>
  <c r="CR60" i="4"/>
  <c r="CQ60" i="4"/>
  <c r="CP60" i="4"/>
  <c r="CO60" i="4"/>
  <c r="CN60" i="4"/>
  <c r="CM60" i="4"/>
  <c r="CL60" i="4"/>
  <c r="CK60" i="4"/>
  <c r="CJ60" i="4"/>
  <c r="CI60" i="4"/>
  <c r="CH60" i="4"/>
  <c r="CG60" i="4"/>
  <c r="CF60" i="4"/>
  <c r="CE60" i="4"/>
  <c r="CD60" i="4"/>
  <c r="CC60" i="4"/>
  <c r="CB60" i="4"/>
  <c r="CA60" i="4"/>
  <c r="BZ60" i="4"/>
  <c r="BY60" i="4"/>
  <c r="BX60" i="4"/>
  <c r="BW60" i="4"/>
  <c r="BV60" i="4"/>
  <c r="BU60" i="4"/>
  <c r="BT60" i="4"/>
  <c r="BS60" i="4"/>
  <c r="BR60" i="4"/>
  <c r="BQ60" i="4"/>
  <c r="BP60" i="4"/>
  <c r="BO60" i="4"/>
  <c r="BN60" i="4"/>
  <c r="BM60" i="4"/>
  <c r="BL60" i="4"/>
  <c r="BK60" i="4"/>
  <c r="BJ60" i="4"/>
  <c r="BI60" i="4"/>
  <c r="BH60" i="4"/>
  <c r="BG60" i="4"/>
  <c r="BF60" i="4"/>
  <c r="BE60" i="4"/>
  <c r="BD60" i="4"/>
  <c r="BC60" i="4"/>
  <c r="BB60" i="4"/>
  <c r="BA60" i="4"/>
  <c r="AZ60" i="4"/>
  <c r="AY60" i="4"/>
  <c r="AX60" i="4"/>
  <c r="AW60" i="4"/>
  <c r="AV60" i="4"/>
  <c r="AU60" i="4"/>
  <c r="AT60" i="4"/>
  <c r="AS60" i="4"/>
  <c r="AR60" i="4"/>
  <c r="AQ60" i="4"/>
  <c r="AP60" i="4"/>
  <c r="AO60" i="4"/>
  <c r="AN60" i="4"/>
  <c r="AM60" i="4"/>
  <c r="AL60" i="4"/>
  <c r="AK60" i="4"/>
  <c r="AJ60" i="4"/>
  <c r="AI60" i="4"/>
  <c r="AH60" i="4"/>
  <c r="AG60" i="4"/>
  <c r="AF60" i="4"/>
  <c r="AE60" i="4"/>
  <c r="AD60" i="4"/>
  <c r="AC60" i="4"/>
  <c r="AB60" i="4"/>
  <c r="AA60" i="4"/>
  <c r="Z60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U59" i="4"/>
  <c r="CT59" i="4"/>
  <c r="CS59" i="4"/>
  <c r="CR59" i="4"/>
  <c r="CQ59" i="4"/>
  <c r="CP59" i="4"/>
  <c r="CO59" i="4"/>
  <c r="CN59" i="4"/>
  <c r="CM59" i="4"/>
  <c r="CL59" i="4"/>
  <c r="CK59" i="4"/>
  <c r="CJ59" i="4"/>
  <c r="CI59" i="4"/>
  <c r="CH59" i="4"/>
  <c r="CG59" i="4"/>
  <c r="CF59" i="4"/>
  <c r="CE59" i="4"/>
  <c r="CD59" i="4"/>
  <c r="CC59" i="4"/>
  <c r="CB59" i="4"/>
  <c r="CA59" i="4"/>
  <c r="BZ59" i="4"/>
  <c r="BY59" i="4"/>
  <c r="BX59" i="4"/>
  <c r="BW59" i="4"/>
  <c r="BV59" i="4"/>
  <c r="BU59" i="4"/>
  <c r="BT59" i="4"/>
  <c r="BS59" i="4"/>
  <c r="BR59" i="4"/>
  <c r="BQ59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AU59" i="4"/>
  <c r="AT59" i="4"/>
  <c r="AS59" i="4"/>
  <c r="AR59" i="4"/>
  <c r="AQ59" i="4"/>
  <c r="AP59" i="4"/>
  <c r="AO59" i="4"/>
  <c r="AN59" i="4"/>
  <c r="AM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U58" i="4"/>
  <c r="CT58" i="4"/>
  <c r="CS58" i="4"/>
  <c r="CR58" i="4"/>
  <c r="CQ58" i="4"/>
  <c r="CP58" i="4"/>
  <c r="CO58" i="4"/>
  <c r="CN58" i="4"/>
  <c r="CM58" i="4"/>
  <c r="CL58" i="4"/>
  <c r="CK58" i="4"/>
  <c r="CJ58" i="4"/>
  <c r="CI58" i="4"/>
  <c r="CH58" i="4"/>
  <c r="CG58" i="4"/>
  <c r="CF58" i="4"/>
  <c r="CE58" i="4"/>
  <c r="CD58" i="4"/>
  <c r="CC58" i="4"/>
  <c r="CB58" i="4"/>
  <c r="CA58" i="4"/>
  <c r="BZ58" i="4"/>
  <c r="BY58" i="4"/>
  <c r="BX58" i="4"/>
  <c r="BW58" i="4"/>
  <c r="BV58" i="4"/>
  <c r="BU58" i="4"/>
  <c r="BT58" i="4"/>
  <c r="BS58" i="4"/>
  <c r="BR58" i="4"/>
  <c r="BQ58" i="4"/>
  <c r="BP58" i="4"/>
  <c r="BO58" i="4"/>
  <c r="BN58" i="4"/>
  <c r="BM58" i="4"/>
  <c r="BL58" i="4"/>
  <c r="BK58" i="4"/>
  <c r="BJ58" i="4"/>
  <c r="BI58" i="4"/>
  <c r="BH58" i="4"/>
  <c r="BG58" i="4"/>
  <c r="BF58" i="4"/>
  <c r="BE58" i="4"/>
  <c r="BD58" i="4"/>
  <c r="BC58" i="4"/>
  <c r="BB58" i="4"/>
  <c r="BA58" i="4"/>
  <c r="AZ58" i="4"/>
  <c r="AY58" i="4"/>
  <c r="AX58" i="4"/>
  <c r="AW58" i="4"/>
  <c r="AV58" i="4"/>
  <c r="AU58" i="4"/>
  <c r="AT58" i="4"/>
  <c r="AS58" i="4"/>
  <c r="AR58" i="4"/>
  <c r="AQ58" i="4"/>
  <c r="AP58" i="4"/>
  <c r="AO58" i="4"/>
  <c r="AN58" i="4"/>
  <c r="AM58" i="4"/>
  <c r="AL58" i="4"/>
  <c r="AK58" i="4"/>
  <c r="AJ58" i="4"/>
  <c r="AI58" i="4"/>
  <c r="AH58" i="4"/>
  <c r="AG58" i="4"/>
  <c r="AF58" i="4"/>
  <c r="AE58" i="4"/>
  <c r="AD58" i="4"/>
  <c r="AC58" i="4"/>
  <c r="AB58" i="4"/>
  <c r="AA58" i="4"/>
  <c r="Z58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U57" i="4"/>
  <c r="CT57" i="4"/>
  <c r="CS57" i="4"/>
  <c r="CR57" i="4"/>
  <c r="CQ57" i="4"/>
  <c r="CP57" i="4"/>
  <c r="CO57" i="4"/>
  <c r="CN57" i="4"/>
  <c r="CM57" i="4"/>
  <c r="CL57" i="4"/>
  <c r="CK57" i="4"/>
  <c r="CJ57" i="4"/>
  <c r="CI57" i="4"/>
  <c r="CH57" i="4"/>
  <c r="CG57" i="4"/>
  <c r="CF57" i="4"/>
  <c r="CE57" i="4"/>
  <c r="CD57" i="4"/>
  <c r="CC57" i="4"/>
  <c r="CB57" i="4"/>
  <c r="CA57" i="4"/>
  <c r="BZ57" i="4"/>
  <c r="BY57" i="4"/>
  <c r="BX57" i="4"/>
  <c r="BW57" i="4"/>
  <c r="BV57" i="4"/>
  <c r="BU57" i="4"/>
  <c r="BT57" i="4"/>
  <c r="BS57" i="4"/>
  <c r="BR57" i="4"/>
  <c r="BQ57" i="4"/>
  <c r="BP57" i="4"/>
  <c r="BO57" i="4"/>
  <c r="BN57" i="4"/>
  <c r="BM57" i="4"/>
  <c r="BL57" i="4"/>
  <c r="BK57" i="4"/>
  <c r="BJ57" i="4"/>
  <c r="BI57" i="4"/>
  <c r="BH57" i="4"/>
  <c r="BG57" i="4"/>
  <c r="BF57" i="4"/>
  <c r="BE57" i="4"/>
  <c r="BD57" i="4"/>
  <c r="BC57" i="4"/>
  <c r="BB57" i="4"/>
  <c r="BA57" i="4"/>
  <c r="AZ57" i="4"/>
  <c r="AY57" i="4"/>
  <c r="AX57" i="4"/>
  <c r="AW57" i="4"/>
  <c r="AV57" i="4"/>
  <c r="AU57" i="4"/>
  <c r="AT57" i="4"/>
  <c r="AS57" i="4"/>
  <c r="AR57" i="4"/>
  <c r="AQ57" i="4"/>
  <c r="AP57" i="4"/>
  <c r="AO57" i="4"/>
  <c r="AN57" i="4"/>
  <c r="AM57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U56" i="4"/>
  <c r="CT56" i="4"/>
  <c r="CS56" i="4"/>
  <c r="CR56" i="4"/>
  <c r="CQ56" i="4"/>
  <c r="CP56" i="4"/>
  <c r="CO56" i="4"/>
  <c r="CN56" i="4"/>
  <c r="CM56" i="4"/>
  <c r="CL56" i="4"/>
  <c r="CK56" i="4"/>
  <c r="CJ56" i="4"/>
  <c r="CI56" i="4"/>
  <c r="CH56" i="4"/>
  <c r="CG56" i="4"/>
  <c r="CF56" i="4"/>
  <c r="CE56" i="4"/>
  <c r="CD56" i="4"/>
  <c r="CC56" i="4"/>
  <c r="CB56" i="4"/>
  <c r="CA56" i="4"/>
  <c r="BZ56" i="4"/>
  <c r="BY56" i="4"/>
  <c r="BX56" i="4"/>
  <c r="BW56" i="4"/>
  <c r="BV56" i="4"/>
  <c r="BU56" i="4"/>
  <c r="BT56" i="4"/>
  <c r="BS56" i="4"/>
  <c r="BR56" i="4"/>
  <c r="BQ56" i="4"/>
  <c r="BP56" i="4"/>
  <c r="BO56" i="4"/>
  <c r="BN56" i="4"/>
  <c r="BM56" i="4"/>
  <c r="BL56" i="4"/>
  <c r="BK56" i="4"/>
  <c r="BJ56" i="4"/>
  <c r="BI56" i="4"/>
  <c r="BH56" i="4"/>
  <c r="BG56" i="4"/>
  <c r="BF56" i="4"/>
  <c r="BE56" i="4"/>
  <c r="BD56" i="4"/>
  <c r="BC56" i="4"/>
  <c r="BB56" i="4"/>
  <c r="BA56" i="4"/>
  <c r="AZ56" i="4"/>
  <c r="AY56" i="4"/>
  <c r="AX56" i="4"/>
  <c r="AW56" i="4"/>
  <c r="AV56" i="4"/>
  <c r="AU56" i="4"/>
  <c r="AT56" i="4"/>
  <c r="AS56" i="4"/>
  <c r="AR56" i="4"/>
  <c r="AQ56" i="4"/>
  <c r="AP56" i="4"/>
  <c r="AO56" i="4"/>
  <c r="AN56" i="4"/>
  <c r="AM56" i="4"/>
  <c r="AL56" i="4"/>
  <c r="AK56" i="4"/>
  <c r="AJ56" i="4"/>
  <c r="AI56" i="4"/>
  <c r="AH56" i="4"/>
  <c r="AG56" i="4"/>
  <c r="AF56" i="4"/>
  <c r="AE56" i="4"/>
  <c r="AD56" i="4"/>
  <c r="AC56" i="4"/>
  <c r="AB56" i="4"/>
  <c r="AA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U55" i="4"/>
  <c r="CT55" i="4"/>
  <c r="CS55" i="4"/>
  <c r="CR55" i="4"/>
  <c r="CQ55" i="4"/>
  <c r="CP55" i="4"/>
  <c r="CO55" i="4"/>
  <c r="CN55" i="4"/>
  <c r="CM55" i="4"/>
  <c r="CL55" i="4"/>
  <c r="CK55" i="4"/>
  <c r="CJ55" i="4"/>
  <c r="CI55" i="4"/>
  <c r="CH55" i="4"/>
  <c r="CG55" i="4"/>
  <c r="CF55" i="4"/>
  <c r="CE55" i="4"/>
  <c r="CD55" i="4"/>
  <c r="CC55" i="4"/>
  <c r="CB55" i="4"/>
  <c r="CA55" i="4"/>
  <c r="BZ55" i="4"/>
  <c r="BY55" i="4"/>
  <c r="BX55" i="4"/>
  <c r="BW55" i="4"/>
  <c r="BV55" i="4"/>
  <c r="BU55" i="4"/>
  <c r="BT55" i="4"/>
  <c r="BS55" i="4"/>
  <c r="BR55" i="4"/>
  <c r="BQ55" i="4"/>
  <c r="BP55" i="4"/>
  <c r="BO55" i="4"/>
  <c r="BN55" i="4"/>
  <c r="BM55" i="4"/>
  <c r="BL55" i="4"/>
  <c r="BK55" i="4"/>
  <c r="BJ55" i="4"/>
  <c r="BI55" i="4"/>
  <c r="BH55" i="4"/>
  <c r="BG55" i="4"/>
  <c r="BF55" i="4"/>
  <c r="BE55" i="4"/>
  <c r="BD55" i="4"/>
  <c r="BC55" i="4"/>
  <c r="BB55" i="4"/>
  <c r="BA55" i="4"/>
  <c r="AZ55" i="4"/>
  <c r="AY55" i="4"/>
  <c r="AX55" i="4"/>
  <c r="AW55" i="4"/>
  <c r="AV55" i="4"/>
  <c r="AU55" i="4"/>
  <c r="AT55" i="4"/>
  <c r="AS55" i="4"/>
  <c r="AR55" i="4"/>
  <c r="AQ55" i="4"/>
  <c r="AP55" i="4"/>
  <c r="AO55" i="4"/>
  <c r="AN55" i="4"/>
  <c r="AM55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U54" i="4"/>
  <c r="CT54" i="4"/>
  <c r="CS54" i="4"/>
  <c r="CR54" i="4"/>
  <c r="CQ54" i="4"/>
  <c r="CP54" i="4"/>
  <c r="CO54" i="4"/>
  <c r="CN54" i="4"/>
  <c r="CM54" i="4"/>
  <c r="CL54" i="4"/>
  <c r="CK54" i="4"/>
  <c r="CJ54" i="4"/>
  <c r="CI54" i="4"/>
  <c r="CH54" i="4"/>
  <c r="CG54" i="4"/>
  <c r="CF54" i="4"/>
  <c r="CE54" i="4"/>
  <c r="CD54" i="4"/>
  <c r="CC54" i="4"/>
  <c r="CB54" i="4"/>
  <c r="CA54" i="4"/>
  <c r="BZ54" i="4"/>
  <c r="BY54" i="4"/>
  <c r="BX54" i="4"/>
  <c r="BW54" i="4"/>
  <c r="BV54" i="4"/>
  <c r="BU54" i="4"/>
  <c r="BT54" i="4"/>
  <c r="BS54" i="4"/>
  <c r="BR54" i="4"/>
  <c r="BQ54" i="4"/>
  <c r="BP54" i="4"/>
  <c r="BO54" i="4"/>
  <c r="BN54" i="4"/>
  <c r="BM54" i="4"/>
  <c r="BL54" i="4"/>
  <c r="BK54" i="4"/>
  <c r="BJ54" i="4"/>
  <c r="BI54" i="4"/>
  <c r="BH54" i="4"/>
  <c r="BG54" i="4"/>
  <c r="BF54" i="4"/>
  <c r="BE54" i="4"/>
  <c r="BD54" i="4"/>
  <c r="BC54" i="4"/>
  <c r="BB54" i="4"/>
  <c r="BA54" i="4"/>
  <c r="AZ54" i="4"/>
  <c r="AY54" i="4"/>
  <c r="AX54" i="4"/>
  <c r="AW54" i="4"/>
  <c r="AV54" i="4"/>
  <c r="AU54" i="4"/>
  <c r="AT54" i="4"/>
  <c r="AS54" i="4"/>
  <c r="AR54" i="4"/>
  <c r="AQ54" i="4"/>
  <c r="AP54" i="4"/>
  <c r="AO54" i="4"/>
  <c r="AN54" i="4"/>
  <c r="AM54" i="4"/>
  <c r="AL54" i="4"/>
  <c r="AK54" i="4"/>
  <c r="AJ54" i="4"/>
  <c r="AI54" i="4"/>
  <c r="AH54" i="4"/>
  <c r="AG54" i="4"/>
  <c r="AF54" i="4"/>
  <c r="AE54" i="4"/>
  <c r="AD54" i="4"/>
  <c r="AC54" i="4"/>
  <c r="AB54" i="4"/>
  <c r="AA54" i="4"/>
  <c r="Z54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U52" i="4"/>
  <c r="CT52" i="4"/>
  <c r="CS52" i="4"/>
  <c r="CR52" i="4"/>
  <c r="CQ52" i="4"/>
  <c r="CP52" i="4"/>
  <c r="CO52" i="4"/>
  <c r="CN52" i="4"/>
  <c r="CM52" i="4"/>
  <c r="CL52" i="4"/>
  <c r="CK52" i="4"/>
  <c r="CJ52" i="4"/>
  <c r="CI52" i="4"/>
  <c r="CH52" i="4"/>
  <c r="CG52" i="4"/>
  <c r="CF52" i="4"/>
  <c r="CE52" i="4"/>
  <c r="CD52" i="4"/>
  <c r="CC52" i="4"/>
  <c r="CB52" i="4"/>
  <c r="CA52" i="4"/>
  <c r="BZ52" i="4"/>
  <c r="BY52" i="4"/>
  <c r="BX52" i="4"/>
  <c r="BW52" i="4"/>
  <c r="BV52" i="4"/>
  <c r="BU52" i="4"/>
  <c r="BT52" i="4"/>
  <c r="BS52" i="4"/>
  <c r="BR52" i="4"/>
  <c r="BQ52" i="4"/>
  <c r="BP52" i="4"/>
  <c r="BO52" i="4"/>
  <c r="BN52" i="4"/>
  <c r="BM52" i="4"/>
  <c r="BL52" i="4"/>
  <c r="BK52" i="4"/>
  <c r="BJ52" i="4"/>
  <c r="BI52" i="4"/>
  <c r="BH52" i="4"/>
  <c r="BG52" i="4"/>
  <c r="BF52" i="4"/>
  <c r="BE52" i="4"/>
  <c r="BD52" i="4"/>
  <c r="BC52" i="4"/>
  <c r="BB52" i="4"/>
  <c r="BA52" i="4"/>
  <c r="AZ52" i="4"/>
  <c r="AY52" i="4"/>
  <c r="AX52" i="4"/>
  <c r="AW52" i="4"/>
  <c r="AV52" i="4"/>
  <c r="AU52" i="4"/>
  <c r="AT52" i="4"/>
  <c r="AS52" i="4"/>
  <c r="AR52" i="4"/>
  <c r="AQ52" i="4"/>
  <c r="AP52" i="4"/>
  <c r="AO52" i="4"/>
  <c r="AN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U50" i="4"/>
  <c r="CT50" i="4"/>
  <c r="CS50" i="4"/>
  <c r="CR50" i="4"/>
  <c r="CQ50" i="4"/>
  <c r="CP50" i="4"/>
  <c r="CO50" i="4"/>
  <c r="CN50" i="4"/>
  <c r="CM50" i="4"/>
  <c r="CL50" i="4"/>
  <c r="CK50" i="4"/>
  <c r="CJ50" i="4"/>
  <c r="CI50" i="4"/>
  <c r="CH50" i="4"/>
  <c r="CG50" i="4"/>
  <c r="CF50" i="4"/>
  <c r="CE50" i="4"/>
  <c r="CD50" i="4"/>
  <c r="CC50" i="4"/>
  <c r="CB50" i="4"/>
  <c r="CA50" i="4"/>
  <c r="BZ50" i="4"/>
  <c r="BY50" i="4"/>
  <c r="BX50" i="4"/>
  <c r="BW50" i="4"/>
  <c r="BV50" i="4"/>
  <c r="BU50" i="4"/>
  <c r="BT50" i="4"/>
  <c r="BS50" i="4"/>
  <c r="BR50" i="4"/>
  <c r="BQ50" i="4"/>
  <c r="BP50" i="4"/>
  <c r="BO50" i="4"/>
  <c r="BN50" i="4"/>
  <c r="BM50" i="4"/>
  <c r="BL50" i="4"/>
  <c r="BK50" i="4"/>
  <c r="BJ50" i="4"/>
  <c r="BI50" i="4"/>
  <c r="BH50" i="4"/>
  <c r="BG50" i="4"/>
  <c r="BF50" i="4"/>
  <c r="BE50" i="4"/>
  <c r="BD50" i="4"/>
  <c r="BC50" i="4"/>
  <c r="BB50" i="4"/>
  <c r="BA50" i="4"/>
  <c r="AZ50" i="4"/>
  <c r="AY50" i="4"/>
  <c r="AX50" i="4"/>
  <c r="AW50" i="4"/>
  <c r="AV50" i="4"/>
  <c r="AU50" i="4"/>
  <c r="AT50" i="4"/>
  <c r="AS50" i="4"/>
  <c r="AR50" i="4"/>
  <c r="AQ50" i="4"/>
  <c r="AP50" i="4"/>
  <c r="AO50" i="4"/>
  <c r="AN50" i="4"/>
  <c r="AM50" i="4"/>
  <c r="AL50" i="4"/>
  <c r="AK50" i="4"/>
  <c r="AJ50" i="4"/>
  <c r="AI50" i="4"/>
  <c r="AH50" i="4"/>
  <c r="AG50" i="4"/>
  <c r="AF50" i="4"/>
  <c r="AE50" i="4"/>
  <c r="AD50" i="4"/>
  <c r="AC50" i="4"/>
  <c r="AB50" i="4"/>
  <c r="AA50" i="4"/>
  <c r="Z50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U49" i="4"/>
  <c r="CT49" i="4"/>
  <c r="CS49" i="4"/>
  <c r="CR49" i="4"/>
  <c r="CQ49" i="4"/>
  <c r="CP49" i="4"/>
  <c r="CO49" i="4"/>
  <c r="CN49" i="4"/>
  <c r="CM49" i="4"/>
  <c r="CL49" i="4"/>
  <c r="CK49" i="4"/>
  <c r="CJ49" i="4"/>
  <c r="CI49" i="4"/>
  <c r="CH49" i="4"/>
  <c r="CG49" i="4"/>
  <c r="CF49" i="4"/>
  <c r="CE49" i="4"/>
  <c r="CD49" i="4"/>
  <c r="CC49" i="4"/>
  <c r="CB49" i="4"/>
  <c r="CA49" i="4"/>
  <c r="BZ49" i="4"/>
  <c r="BY49" i="4"/>
  <c r="BX49" i="4"/>
  <c r="BW49" i="4"/>
  <c r="BV49" i="4"/>
  <c r="BU49" i="4"/>
  <c r="BT49" i="4"/>
  <c r="BS49" i="4"/>
  <c r="BR49" i="4"/>
  <c r="BQ49" i="4"/>
  <c r="BP49" i="4"/>
  <c r="BO49" i="4"/>
  <c r="BN49" i="4"/>
  <c r="BM49" i="4"/>
  <c r="BL49" i="4"/>
  <c r="BK49" i="4"/>
  <c r="BJ49" i="4"/>
  <c r="BI49" i="4"/>
  <c r="BH49" i="4"/>
  <c r="BG49" i="4"/>
  <c r="BF49" i="4"/>
  <c r="BE49" i="4"/>
  <c r="BD49" i="4"/>
  <c r="BC49" i="4"/>
  <c r="BB49" i="4"/>
  <c r="BA49" i="4"/>
  <c r="AZ49" i="4"/>
  <c r="AY49" i="4"/>
  <c r="AX49" i="4"/>
  <c r="AW49" i="4"/>
  <c r="AV49" i="4"/>
  <c r="AU49" i="4"/>
  <c r="AT49" i="4"/>
  <c r="AS49" i="4"/>
  <c r="AR49" i="4"/>
  <c r="AQ49" i="4"/>
  <c r="AP49" i="4"/>
  <c r="AO49" i="4"/>
  <c r="AN49" i="4"/>
  <c r="AM49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U48" i="4"/>
  <c r="CT48" i="4"/>
  <c r="CS48" i="4"/>
  <c r="CR48" i="4"/>
  <c r="CQ48" i="4"/>
  <c r="CP48" i="4"/>
  <c r="CO48" i="4"/>
  <c r="CN48" i="4"/>
  <c r="CM48" i="4"/>
  <c r="CL48" i="4"/>
  <c r="CK48" i="4"/>
  <c r="CJ48" i="4"/>
  <c r="CI48" i="4"/>
  <c r="CH48" i="4"/>
  <c r="CG48" i="4"/>
  <c r="CF48" i="4"/>
  <c r="CE48" i="4"/>
  <c r="CD48" i="4"/>
  <c r="CC48" i="4"/>
  <c r="CB48" i="4"/>
  <c r="CA48" i="4"/>
  <c r="BZ48" i="4"/>
  <c r="BY48" i="4"/>
  <c r="BX48" i="4"/>
  <c r="BW48" i="4"/>
  <c r="BV48" i="4"/>
  <c r="BU48" i="4"/>
  <c r="BT48" i="4"/>
  <c r="BS48" i="4"/>
  <c r="BR48" i="4"/>
  <c r="BQ48" i="4"/>
  <c r="BP48" i="4"/>
  <c r="BO48" i="4"/>
  <c r="BN48" i="4"/>
  <c r="BM48" i="4"/>
  <c r="BL48" i="4"/>
  <c r="BK48" i="4"/>
  <c r="BJ48" i="4"/>
  <c r="BI48" i="4"/>
  <c r="BH48" i="4"/>
  <c r="BG48" i="4"/>
  <c r="BF48" i="4"/>
  <c r="BE48" i="4"/>
  <c r="BD48" i="4"/>
  <c r="BC48" i="4"/>
  <c r="BB48" i="4"/>
  <c r="BA48" i="4"/>
  <c r="AZ48" i="4"/>
  <c r="AY48" i="4"/>
  <c r="AX48" i="4"/>
  <c r="AW48" i="4"/>
  <c r="AV48" i="4"/>
  <c r="AU48" i="4"/>
  <c r="AT48" i="4"/>
  <c r="AS48" i="4"/>
  <c r="AR48" i="4"/>
  <c r="AQ48" i="4"/>
  <c r="AP48" i="4"/>
  <c r="AO48" i="4"/>
  <c r="AN48" i="4"/>
  <c r="AM48" i="4"/>
  <c r="AL48" i="4"/>
  <c r="AK48" i="4"/>
  <c r="AJ48" i="4"/>
  <c r="AI48" i="4"/>
  <c r="AH48" i="4"/>
  <c r="AG48" i="4"/>
  <c r="AF48" i="4"/>
  <c r="AE48" i="4"/>
  <c r="AD48" i="4"/>
  <c r="AC48" i="4"/>
  <c r="AB48" i="4"/>
  <c r="AA48" i="4"/>
  <c r="Z48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U47" i="4"/>
  <c r="CT47" i="4"/>
  <c r="CS47" i="4"/>
  <c r="CR47" i="4"/>
  <c r="CQ47" i="4"/>
  <c r="CP47" i="4"/>
  <c r="CO47" i="4"/>
  <c r="CN47" i="4"/>
  <c r="CM47" i="4"/>
  <c r="CL47" i="4"/>
  <c r="CK47" i="4"/>
  <c r="CJ47" i="4"/>
  <c r="CI47" i="4"/>
  <c r="CH47" i="4"/>
  <c r="CG47" i="4"/>
  <c r="CF47" i="4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AU47" i="4"/>
  <c r="AT47" i="4"/>
  <c r="AS47" i="4"/>
  <c r="AR47" i="4"/>
  <c r="AQ47" i="4"/>
  <c r="AP47" i="4"/>
  <c r="AO47" i="4"/>
  <c r="AN47" i="4"/>
  <c r="AM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U46" i="4"/>
  <c r="CT46" i="4"/>
  <c r="CS46" i="4"/>
  <c r="CR46" i="4"/>
  <c r="CQ46" i="4"/>
  <c r="CP46" i="4"/>
  <c r="CO46" i="4"/>
  <c r="CN46" i="4"/>
  <c r="CM46" i="4"/>
  <c r="CL46" i="4"/>
  <c r="CK46" i="4"/>
  <c r="CJ46" i="4"/>
  <c r="CI46" i="4"/>
  <c r="CH46" i="4"/>
  <c r="CG46" i="4"/>
  <c r="CF46" i="4"/>
  <c r="CE46" i="4"/>
  <c r="CD46" i="4"/>
  <c r="CC46" i="4"/>
  <c r="CB46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U45" i="4"/>
  <c r="CT45" i="4"/>
  <c r="CS45" i="4"/>
  <c r="CR45" i="4"/>
  <c r="CQ45" i="4"/>
  <c r="CP45" i="4"/>
  <c r="CO45" i="4"/>
  <c r="CN45" i="4"/>
  <c r="CM45" i="4"/>
  <c r="CL45" i="4"/>
  <c r="CK45" i="4"/>
  <c r="CJ45" i="4"/>
  <c r="CI45" i="4"/>
  <c r="CH45" i="4"/>
  <c r="CG45" i="4"/>
  <c r="CF45" i="4"/>
  <c r="CE45" i="4"/>
  <c r="CD45" i="4"/>
  <c r="CC45" i="4"/>
  <c r="CB45" i="4"/>
  <c r="CA45" i="4"/>
  <c r="BZ45" i="4"/>
  <c r="BY45" i="4"/>
  <c r="BX45" i="4"/>
  <c r="BW45" i="4"/>
  <c r="BV45" i="4"/>
  <c r="BU45" i="4"/>
  <c r="BT45" i="4"/>
  <c r="BS45" i="4"/>
  <c r="BR45" i="4"/>
  <c r="BQ45" i="4"/>
  <c r="BP45" i="4"/>
  <c r="BO45" i="4"/>
  <c r="BN45" i="4"/>
  <c r="BM45" i="4"/>
  <c r="BL45" i="4"/>
  <c r="BK45" i="4"/>
  <c r="BJ45" i="4"/>
  <c r="BI45" i="4"/>
  <c r="BH45" i="4"/>
  <c r="BG45" i="4"/>
  <c r="BF45" i="4"/>
  <c r="BE45" i="4"/>
  <c r="BD45" i="4"/>
  <c r="BC45" i="4"/>
  <c r="BB45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U44" i="4"/>
  <c r="CT44" i="4"/>
  <c r="CS44" i="4"/>
  <c r="CR44" i="4"/>
  <c r="CQ44" i="4"/>
  <c r="CP44" i="4"/>
  <c r="CO44" i="4"/>
  <c r="CN44" i="4"/>
  <c r="CM44" i="4"/>
  <c r="CL44" i="4"/>
  <c r="CK44" i="4"/>
  <c r="CJ44" i="4"/>
  <c r="CI44" i="4"/>
  <c r="CH44" i="4"/>
  <c r="CG44" i="4"/>
  <c r="CF44" i="4"/>
  <c r="CE44" i="4"/>
  <c r="CD44" i="4"/>
  <c r="CC44" i="4"/>
  <c r="CB44" i="4"/>
  <c r="CA44" i="4"/>
  <c r="BZ44" i="4"/>
  <c r="BY44" i="4"/>
  <c r="BX44" i="4"/>
  <c r="BW44" i="4"/>
  <c r="BV44" i="4"/>
  <c r="BU44" i="4"/>
  <c r="BT44" i="4"/>
  <c r="BS44" i="4"/>
  <c r="BR44" i="4"/>
  <c r="BQ44" i="4"/>
  <c r="BP44" i="4"/>
  <c r="BO44" i="4"/>
  <c r="BN44" i="4"/>
  <c r="BM44" i="4"/>
  <c r="BL44" i="4"/>
  <c r="BK44" i="4"/>
  <c r="BJ44" i="4"/>
  <c r="BI44" i="4"/>
  <c r="BH44" i="4"/>
  <c r="BG44" i="4"/>
  <c r="BF44" i="4"/>
  <c r="BE44" i="4"/>
  <c r="BD44" i="4"/>
  <c r="BC44" i="4"/>
  <c r="BB44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U43" i="4"/>
  <c r="CT43" i="4"/>
  <c r="CS43" i="4"/>
  <c r="CR43" i="4"/>
  <c r="CQ43" i="4"/>
  <c r="CP43" i="4"/>
  <c r="CO43" i="4"/>
  <c r="CN43" i="4"/>
  <c r="CM43" i="4"/>
  <c r="CL43" i="4"/>
  <c r="CK43" i="4"/>
  <c r="CJ43" i="4"/>
  <c r="CI43" i="4"/>
  <c r="CH43" i="4"/>
  <c r="CG43" i="4"/>
  <c r="CF43" i="4"/>
  <c r="CE43" i="4"/>
  <c r="CD43" i="4"/>
  <c r="CC43" i="4"/>
  <c r="CB43" i="4"/>
  <c r="CA43" i="4"/>
  <c r="BZ43" i="4"/>
  <c r="BY43" i="4"/>
  <c r="BX43" i="4"/>
  <c r="BW43" i="4"/>
  <c r="BV43" i="4"/>
  <c r="BU43" i="4"/>
  <c r="BT43" i="4"/>
  <c r="BS43" i="4"/>
  <c r="BR43" i="4"/>
  <c r="BQ43" i="4"/>
  <c r="BP43" i="4"/>
  <c r="BO43" i="4"/>
  <c r="BN43" i="4"/>
  <c r="BM43" i="4"/>
  <c r="BL43" i="4"/>
  <c r="BK43" i="4"/>
  <c r="BJ43" i="4"/>
  <c r="BI43" i="4"/>
  <c r="BH43" i="4"/>
  <c r="BG43" i="4"/>
  <c r="BF43" i="4"/>
  <c r="BE43" i="4"/>
  <c r="BD43" i="4"/>
  <c r="BC43" i="4"/>
  <c r="BB43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U41" i="4"/>
  <c r="CT41" i="4"/>
  <c r="CS41" i="4"/>
  <c r="CR41" i="4"/>
  <c r="CQ41" i="4"/>
  <c r="CP41" i="4"/>
  <c r="CO41" i="4"/>
  <c r="CN41" i="4"/>
  <c r="CM41" i="4"/>
  <c r="CL41" i="4"/>
  <c r="CK41" i="4"/>
  <c r="CJ41" i="4"/>
  <c r="CI41" i="4"/>
  <c r="CH41" i="4"/>
  <c r="CG41" i="4"/>
  <c r="CF41" i="4"/>
  <c r="CE41" i="4"/>
  <c r="CD41" i="4"/>
  <c r="CC41" i="4"/>
  <c r="CB41" i="4"/>
  <c r="CA41" i="4"/>
  <c r="BZ41" i="4"/>
  <c r="BY41" i="4"/>
  <c r="BX41" i="4"/>
  <c r="BW41" i="4"/>
  <c r="BV41" i="4"/>
  <c r="BU41" i="4"/>
  <c r="BT41" i="4"/>
  <c r="BS41" i="4"/>
  <c r="BR41" i="4"/>
  <c r="BQ41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AU41" i="4"/>
  <c r="AT41" i="4"/>
  <c r="AS41" i="4"/>
  <c r="AR41" i="4"/>
  <c r="AQ41" i="4"/>
  <c r="AP41" i="4"/>
  <c r="AO41" i="4"/>
  <c r="AN41" i="4"/>
  <c r="AM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U40" i="4"/>
  <c r="CT40" i="4"/>
  <c r="CS40" i="4"/>
  <c r="CR40" i="4"/>
  <c r="CQ40" i="4"/>
  <c r="CP40" i="4"/>
  <c r="CO40" i="4"/>
  <c r="CN40" i="4"/>
  <c r="CM40" i="4"/>
  <c r="CL40" i="4"/>
  <c r="CK40" i="4"/>
  <c r="CJ40" i="4"/>
  <c r="CI40" i="4"/>
  <c r="CH40" i="4"/>
  <c r="CG40" i="4"/>
  <c r="CF40" i="4"/>
  <c r="CE40" i="4"/>
  <c r="CD40" i="4"/>
  <c r="CC40" i="4"/>
  <c r="CB40" i="4"/>
  <c r="CA40" i="4"/>
  <c r="BZ40" i="4"/>
  <c r="BY40" i="4"/>
  <c r="BX40" i="4"/>
  <c r="BW40" i="4"/>
  <c r="BV40" i="4"/>
  <c r="BU40" i="4"/>
  <c r="BT40" i="4"/>
  <c r="BS40" i="4"/>
  <c r="BR40" i="4"/>
  <c r="BQ40" i="4"/>
  <c r="BP40" i="4"/>
  <c r="BO40" i="4"/>
  <c r="BN40" i="4"/>
  <c r="BM40" i="4"/>
  <c r="BL40" i="4"/>
  <c r="BK40" i="4"/>
  <c r="BJ40" i="4"/>
  <c r="BI40" i="4"/>
  <c r="BH40" i="4"/>
  <c r="BG40" i="4"/>
  <c r="BF40" i="4"/>
  <c r="BE40" i="4"/>
  <c r="BD40" i="4"/>
  <c r="BC40" i="4"/>
  <c r="BB40" i="4"/>
  <c r="BA40" i="4"/>
  <c r="AZ40" i="4"/>
  <c r="AY40" i="4"/>
  <c r="AX40" i="4"/>
  <c r="AW40" i="4"/>
  <c r="AV40" i="4"/>
  <c r="AU40" i="4"/>
  <c r="AT40" i="4"/>
  <c r="AS40" i="4"/>
  <c r="AR40" i="4"/>
  <c r="AQ40" i="4"/>
  <c r="AP40" i="4"/>
  <c r="AO40" i="4"/>
  <c r="AN40" i="4"/>
  <c r="AM40" i="4"/>
  <c r="AL40" i="4"/>
  <c r="AK40" i="4"/>
  <c r="AJ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U39" i="4"/>
  <c r="CT39" i="4"/>
  <c r="CS39" i="4"/>
  <c r="CR39" i="4"/>
  <c r="CQ39" i="4"/>
  <c r="CP39" i="4"/>
  <c r="CO39" i="4"/>
  <c r="CN39" i="4"/>
  <c r="CM39" i="4"/>
  <c r="CL39" i="4"/>
  <c r="CK39" i="4"/>
  <c r="CJ39" i="4"/>
  <c r="CI39" i="4"/>
  <c r="CH39" i="4"/>
  <c r="CG39" i="4"/>
  <c r="CF39" i="4"/>
  <c r="CE39" i="4"/>
  <c r="CD39" i="4"/>
  <c r="CC39" i="4"/>
  <c r="CB39" i="4"/>
  <c r="CA39" i="4"/>
  <c r="BZ39" i="4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U38" i="4"/>
  <c r="CT38" i="4"/>
  <c r="CS38" i="4"/>
  <c r="CR38" i="4"/>
  <c r="CQ38" i="4"/>
  <c r="CP38" i="4"/>
  <c r="CO38" i="4"/>
  <c r="CN38" i="4"/>
  <c r="CM38" i="4"/>
  <c r="CL38" i="4"/>
  <c r="CK38" i="4"/>
  <c r="CJ38" i="4"/>
  <c r="CI38" i="4"/>
  <c r="CH38" i="4"/>
  <c r="CG38" i="4"/>
  <c r="CF38" i="4"/>
  <c r="CE38" i="4"/>
  <c r="CD38" i="4"/>
  <c r="CC38" i="4"/>
  <c r="CB38" i="4"/>
  <c r="CA38" i="4"/>
  <c r="BZ38" i="4"/>
  <c r="BY38" i="4"/>
  <c r="BX38" i="4"/>
  <c r="BW38" i="4"/>
  <c r="BV38" i="4"/>
  <c r="BU38" i="4"/>
  <c r="BT38" i="4"/>
  <c r="BS38" i="4"/>
  <c r="BR38" i="4"/>
  <c r="BQ38" i="4"/>
  <c r="BP38" i="4"/>
  <c r="BO38" i="4"/>
  <c r="BN38" i="4"/>
  <c r="BM38" i="4"/>
  <c r="BL38" i="4"/>
  <c r="BK38" i="4"/>
  <c r="BJ38" i="4"/>
  <c r="BI38" i="4"/>
  <c r="BH38" i="4"/>
  <c r="BG38" i="4"/>
  <c r="BF38" i="4"/>
  <c r="BE38" i="4"/>
  <c r="BD38" i="4"/>
  <c r="BC38" i="4"/>
  <c r="BB38" i="4"/>
  <c r="BA38" i="4"/>
  <c r="AZ38" i="4"/>
  <c r="AY38" i="4"/>
  <c r="AX38" i="4"/>
  <c r="AW38" i="4"/>
  <c r="AV38" i="4"/>
  <c r="AU38" i="4"/>
  <c r="AT38" i="4"/>
  <c r="AS38" i="4"/>
  <c r="AR38" i="4"/>
  <c r="AQ38" i="4"/>
  <c r="AP38" i="4"/>
  <c r="AO38" i="4"/>
  <c r="AN38" i="4"/>
  <c r="AM38" i="4"/>
  <c r="AL38" i="4"/>
  <c r="AK38" i="4"/>
  <c r="AJ38" i="4"/>
  <c r="AI38" i="4"/>
  <c r="AH38" i="4"/>
  <c r="AG38" i="4"/>
  <c r="AF38" i="4"/>
  <c r="AE38" i="4"/>
  <c r="AD38" i="4"/>
  <c r="AC38" i="4"/>
  <c r="AB38" i="4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U37" i="4"/>
  <c r="CT37" i="4"/>
  <c r="CS37" i="4"/>
  <c r="CR37" i="4"/>
  <c r="CQ37" i="4"/>
  <c r="CP37" i="4"/>
  <c r="CO37" i="4"/>
  <c r="CN37" i="4"/>
  <c r="CM37" i="4"/>
  <c r="CL37" i="4"/>
  <c r="CK37" i="4"/>
  <c r="CJ37" i="4"/>
  <c r="CI37" i="4"/>
  <c r="CH37" i="4"/>
  <c r="CG37" i="4"/>
  <c r="CF37" i="4"/>
  <c r="CE37" i="4"/>
  <c r="CD37" i="4"/>
  <c r="CC37" i="4"/>
  <c r="CB37" i="4"/>
  <c r="CA37" i="4"/>
  <c r="BZ37" i="4"/>
  <c r="BY37" i="4"/>
  <c r="BX37" i="4"/>
  <c r="BW37" i="4"/>
  <c r="BV37" i="4"/>
  <c r="BU37" i="4"/>
  <c r="BT37" i="4"/>
  <c r="BS37" i="4"/>
  <c r="BR37" i="4"/>
  <c r="BQ37" i="4"/>
  <c r="BP37" i="4"/>
  <c r="BO37" i="4"/>
  <c r="BN37" i="4"/>
  <c r="BM37" i="4"/>
  <c r="BL37" i="4"/>
  <c r="BK37" i="4"/>
  <c r="BJ37" i="4"/>
  <c r="BI37" i="4"/>
  <c r="BH37" i="4"/>
  <c r="BG37" i="4"/>
  <c r="BF37" i="4"/>
  <c r="BE37" i="4"/>
  <c r="BD37" i="4"/>
  <c r="BC37" i="4"/>
  <c r="BB37" i="4"/>
  <c r="BA37" i="4"/>
  <c r="AZ37" i="4"/>
  <c r="AY37" i="4"/>
  <c r="AX37" i="4"/>
  <c r="AW37" i="4"/>
  <c r="AV37" i="4"/>
  <c r="AU37" i="4"/>
  <c r="AT37" i="4"/>
  <c r="AS37" i="4"/>
  <c r="AR37" i="4"/>
  <c r="AQ37" i="4"/>
  <c r="AP37" i="4"/>
  <c r="AO37" i="4"/>
  <c r="AN37" i="4"/>
  <c r="AM37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U36" i="4"/>
  <c r="CT36" i="4"/>
  <c r="CS36" i="4"/>
  <c r="CR36" i="4"/>
  <c r="CQ36" i="4"/>
  <c r="CP36" i="4"/>
  <c r="CO36" i="4"/>
  <c r="CN36" i="4"/>
  <c r="CM36" i="4"/>
  <c r="CL36" i="4"/>
  <c r="CK36" i="4"/>
  <c r="CJ36" i="4"/>
  <c r="CI36" i="4"/>
  <c r="CH36" i="4"/>
  <c r="CG36" i="4"/>
  <c r="CF36" i="4"/>
  <c r="CE36" i="4"/>
  <c r="CD36" i="4"/>
  <c r="CC36" i="4"/>
  <c r="CB36" i="4"/>
  <c r="CA36" i="4"/>
  <c r="BZ36" i="4"/>
  <c r="BY36" i="4"/>
  <c r="BX36" i="4"/>
  <c r="BW36" i="4"/>
  <c r="BV36" i="4"/>
  <c r="BU36" i="4"/>
  <c r="BT36" i="4"/>
  <c r="BS36" i="4"/>
  <c r="BR36" i="4"/>
  <c r="BQ36" i="4"/>
  <c r="BP36" i="4"/>
  <c r="BO36" i="4"/>
  <c r="BN36" i="4"/>
  <c r="BM36" i="4"/>
  <c r="BL36" i="4"/>
  <c r="BK36" i="4"/>
  <c r="BJ36" i="4"/>
  <c r="BI36" i="4"/>
  <c r="BH36" i="4"/>
  <c r="BG36" i="4"/>
  <c r="BF36" i="4"/>
  <c r="BE36" i="4"/>
  <c r="BD36" i="4"/>
  <c r="BC36" i="4"/>
  <c r="BB36" i="4"/>
  <c r="BA36" i="4"/>
  <c r="AZ36" i="4"/>
  <c r="AY36" i="4"/>
  <c r="AX36" i="4"/>
  <c r="AW36" i="4"/>
  <c r="AV36" i="4"/>
  <c r="AU36" i="4"/>
  <c r="AT36" i="4"/>
  <c r="AS36" i="4"/>
  <c r="AR36" i="4"/>
  <c r="AQ36" i="4"/>
  <c r="AP36" i="4"/>
  <c r="AO36" i="4"/>
  <c r="AN36" i="4"/>
  <c r="AM36" i="4"/>
  <c r="AL36" i="4"/>
  <c r="AK36" i="4"/>
  <c r="AJ36" i="4"/>
  <c r="AI36" i="4"/>
  <c r="AH36" i="4"/>
  <c r="AG36" i="4"/>
  <c r="AF36" i="4"/>
  <c r="AE36" i="4"/>
  <c r="AD36" i="4"/>
  <c r="AC36" i="4"/>
  <c r="AB36" i="4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U33" i="4"/>
  <c r="CT33" i="4"/>
  <c r="CS33" i="4"/>
  <c r="CR33" i="4"/>
  <c r="CQ33" i="4"/>
  <c r="CP33" i="4"/>
  <c r="CO33" i="4"/>
  <c r="CN33" i="4"/>
  <c r="CM33" i="4"/>
  <c r="CL33" i="4"/>
  <c r="CK33" i="4"/>
  <c r="CJ33" i="4"/>
  <c r="CI33" i="4"/>
  <c r="CH33" i="4"/>
  <c r="CG33" i="4"/>
  <c r="CF33" i="4"/>
  <c r="CE33" i="4"/>
  <c r="CD33" i="4"/>
  <c r="CC33" i="4"/>
  <c r="CB33" i="4"/>
  <c r="CA33" i="4"/>
  <c r="BZ33" i="4"/>
  <c r="BY33" i="4"/>
  <c r="BX33" i="4"/>
  <c r="BW33" i="4"/>
  <c r="BV33" i="4"/>
  <c r="BU33" i="4"/>
  <c r="BT33" i="4"/>
  <c r="BS33" i="4"/>
  <c r="BR33" i="4"/>
  <c r="BQ33" i="4"/>
  <c r="BP33" i="4"/>
  <c r="BO33" i="4"/>
  <c r="BN33" i="4"/>
  <c r="BM33" i="4"/>
  <c r="BL33" i="4"/>
  <c r="BK33" i="4"/>
  <c r="BJ33" i="4"/>
  <c r="BI33" i="4"/>
  <c r="BH33" i="4"/>
  <c r="BG33" i="4"/>
  <c r="BF33" i="4"/>
  <c r="BE33" i="4"/>
  <c r="BD33" i="4"/>
  <c r="BC33" i="4"/>
  <c r="BB33" i="4"/>
  <c r="BA33" i="4"/>
  <c r="AZ33" i="4"/>
  <c r="AY33" i="4"/>
  <c r="AX33" i="4"/>
  <c r="AW33" i="4"/>
  <c r="AV33" i="4"/>
  <c r="AU33" i="4"/>
  <c r="AT33" i="4"/>
  <c r="AS33" i="4"/>
  <c r="AR33" i="4"/>
  <c r="AQ33" i="4"/>
  <c r="AP33" i="4"/>
  <c r="AO33" i="4"/>
  <c r="AN33" i="4"/>
  <c r="AM33" i="4"/>
  <c r="AL33" i="4"/>
  <c r="AK33" i="4"/>
  <c r="AJ33" i="4"/>
  <c r="AI33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U32" i="4"/>
  <c r="CT32" i="4"/>
  <c r="CS32" i="4"/>
  <c r="CR32" i="4"/>
  <c r="CQ32" i="4"/>
  <c r="CP32" i="4"/>
  <c r="CO32" i="4"/>
  <c r="CN32" i="4"/>
  <c r="CM32" i="4"/>
  <c r="CL32" i="4"/>
  <c r="CK32" i="4"/>
  <c r="CJ32" i="4"/>
  <c r="CI32" i="4"/>
  <c r="CH32" i="4"/>
  <c r="CG32" i="4"/>
  <c r="CF32" i="4"/>
  <c r="CE32" i="4"/>
  <c r="CD32" i="4"/>
  <c r="CC32" i="4"/>
  <c r="CB32" i="4"/>
  <c r="CA32" i="4"/>
  <c r="BZ32" i="4"/>
  <c r="BY32" i="4"/>
  <c r="BX32" i="4"/>
  <c r="BW32" i="4"/>
  <c r="BV32" i="4"/>
  <c r="BU32" i="4"/>
  <c r="BT32" i="4"/>
  <c r="BS32" i="4"/>
  <c r="BR32" i="4"/>
  <c r="BQ32" i="4"/>
  <c r="BP32" i="4"/>
  <c r="BO32" i="4"/>
  <c r="BN32" i="4"/>
  <c r="BM32" i="4"/>
  <c r="BL32" i="4"/>
  <c r="BK32" i="4"/>
  <c r="BJ32" i="4"/>
  <c r="BI32" i="4"/>
  <c r="BH32" i="4"/>
  <c r="BG32" i="4"/>
  <c r="BF32" i="4"/>
  <c r="BE32" i="4"/>
  <c r="BD32" i="4"/>
  <c r="BC32" i="4"/>
  <c r="BB32" i="4"/>
  <c r="BA32" i="4"/>
  <c r="AZ32" i="4"/>
  <c r="AY32" i="4"/>
  <c r="AX32" i="4"/>
  <c r="AW32" i="4"/>
  <c r="AV32" i="4"/>
  <c r="AU32" i="4"/>
  <c r="AT32" i="4"/>
  <c r="AS32" i="4"/>
  <c r="AR32" i="4"/>
  <c r="AQ32" i="4"/>
  <c r="AP32" i="4"/>
  <c r="AO32" i="4"/>
  <c r="AN32" i="4"/>
  <c r="AM32" i="4"/>
  <c r="AL32" i="4"/>
  <c r="AK32" i="4"/>
  <c r="AJ32" i="4"/>
  <c r="AI32" i="4"/>
  <c r="AH32" i="4"/>
  <c r="AG32" i="4"/>
  <c r="AF32" i="4"/>
  <c r="AE32" i="4"/>
  <c r="AD32" i="4"/>
  <c r="AC32" i="4"/>
  <c r="AB32" i="4"/>
  <c r="AA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U31" i="4"/>
  <c r="CT31" i="4"/>
  <c r="CS31" i="4"/>
  <c r="CR31" i="4"/>
  <c r="CQ31" i="4"/>
  <c r="CP31" i="4"/>
  <c r="CO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B31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S31" i="4"/>
  <c r="AR31" i="4"/>
  <c r="AQ31" i="4"/>
  <c r="AP31" i="4"/>
  <c r="AO31" i="4"/>
  <c r="AN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U30" i="4"/>
  <c r="CT30" i="4"/>
  <c r="CS30" i="4"/>
  <c r="CR30" i="4"/>
  <c r="CQ30" i="4"/>
  <c r="CP30" i="4"/>
  <c r="CO30" i="4"/>
  <c r="CN30" i="4"/>
  <c r="CM30" i="4"/>
  <c r="CL30" i="4"/>
  <c r="CK30" i="4"/>
  <c r="CJ30" i="4"/>
  <c r="CI30" i="4"/>
  <c r="CH30" i="4"/>
  <c r="CG30" i="4"/>
  <c r="CF30" i="4"/>
  <c r="CE30" i="4"/>
  <c r="CD30" i="4"/>
  <c r="CC30" i="4"/>
  <c r="CB30" i="4"/>
  <c r="CA30" i="4"/>
  <c r="BZ30" i="4"/>
  <c r="BY30" i="4"/>
  <c r="BX30" i="4"/>
  <c r="BW30" i="4"/>
  <c r="BV30" i="4"/>
  <c r="BU30" i="4"/>
  <c r="BT30" i="4"/>
  <c r="BS30" i="4"/>
  <c r="BR30" i="4"/>
  <c r="BQ30" i="4"/>
  <c r="BP30" i="4"/>
  <c r="BO30" i="4"/>
  <c r="BN30" i="4"/>
  <c r="BM30" i="4"/>
  <c r="BL30" i="4"/>
  <c r="BK30" i="4"/>
  <c r="BJ30" i="4"/>
  <c r="BI30" i="4"/>
  <c r="BH30" i="4"/>
  <c r="BG30" i="4"/>
  <c r="BF30" i="4"/>
  <c r="BE30" i="4"/>
  <c r="BD30" i="4"/>
  <c r="BC30" i="4"/>
  <c r="BB30" i="4"/>
  <c r="BA30" i="4"/>
  <c r="AZ30" i="4"/>
  <c r="AY30" i="4"/>
  <c r="AX30" i="4"/>
  <c r="AW30" i="4"/>
  <c r="AV30" i="4"/>
  <c r="AU30" i="4"/>
  <c r="AT30" i="4"/>
  <c r="AS30" i="4"/>
  <c r="AR30" i="4"/>
  <c r="AQ30" i="4"/>
  <c r="AP30" i="4"/>
  <c r="AO30" i="4"/>
  <c r="AN30" i="4"/>
  <c r="AM30" i="4"/>
  <c r="AL30" i="4"/>
  <c r="AK30" i="4"/>
  <c r="AJ30" i="4"/>
  <c r="AI30" i="4"/>
  <c r="AH30" i="4"/>
  <c r="AG30" i="4"/>
  <c r="AF30" i="4"/>
  <c r="AE30" i="4"/>
  <c r="AD30" i="4"/>
  <c r="AC30" i="4"/>
  <c r="AB30" i="4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U29" i="4"/>
  <c r="CT29" i="4"/>
  <c r="CS29" i="4"/>
  <c r="CR29" i="4"/>
  <c r="CQ29" i="4"/>
  <c r="CP29" i="4"/>
  <c r="CO29" i="4"/>
  <c r="CN29" i="4"/>
  <c r="CM29" i="4"/>
  <c r="CL29" i="4"/>
  <c r="CK29" i="4"/>
  <c r="CJ29" i="4"/>
  <c r="CI29" i="4"/>
  <c r="CH29" i="4"/>
  <c r="CG29" i="4"/>
  <c r="CF29" i="4"/>
  <c r="CE29" i="4"/>
  <c r="CD29" i="4"/>
  <c r="CC29" i="4"/>
  <c r="CB29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AU29" i="4"/>
  <c r="AT29" i="4"/>
  <c r="AS29" i="4"/>
  <c r="AR29" i="4"/>
  <c r="AQ29" i="4"/>
  <c r="AP29" i="4"/>
  <c r="AO29" i="4"/>
  <c r="AN29" i="4"/>
  <c r="AM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U28" i="4"/>
  <c r="CT28" i="4"/>
  <c r="CS28" i="4"/>
  <c r="CR28" i="4"/>
  <c r="CQ28" i="4"/>
  <c r="CP28" i="4"/>
  <c r="CO28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B28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U26" i="4"/>
  <c r="CT26" i="4"/>
  <c r="CS26" i="4"/>
  <c r="CR26" i="4"/>
  <c r="CQ26" i="4"/>
  <c r="CP26" i="4"/>
  <c r="CO26" i="4"/>
  <c r="CN26" i="4"/>
  <c r="CM26" i="4"/>
  <c r="CL26" i="4"/>
  <c r="CK26" i="4"/>
  <c r="CJ26" i="4"/>
  <c r="CI26" i="4"/>
  <c r="CH26" i="4"/>
  <c r="CG26" i="4"/>
  <c r="CF26" i="4"/>
  <c r="CE26" i="4"/>
  <c r="CD26" i="4"/>
  <c r="CC26" i="4"/>
  <c r="CB26" i="4"/>
  <c r="CA26" i="4"/>
  <c r="BZ26" i="4"/>
  <c r="BY26" i="4"/>
  <c r="BX26" i="4"/>
  <c r="BW26" i="4"/>
  <c r="BV26" i="4"/>
  <c r="BU26" i="4"/>
  <c r="BT26" i="4"/>
  <c r="BS26" i="4"/>
  <c r="BR26" i="4"/>
  <c r="BQ26" i="4"/>
  <c r="BP26" i="4"/>
  <c r="BO26" i="4"/>
  <c r="BN26" i="4"/>
  <c r="BM26" i="4"/>
  <c r="BL26" i="4"/>
  <c r="BK26" i="4"/>
  <c r="BJ26" i="4"/>
  <c r="BI26" i="4"/>
  <c r="BH26" i="4"/>
  <c r="BG26" i="4"/>
  <c r="BF26" i="4"/>
  <c r="BE26" i="4"/>
  <c r="BD26" i="4"/>
  <c r="BC26" i="4"/>
  <c r="BB26" i="4"/>
  <c r="BA26" i="4"/>
  <c r="AZ26" i="4"/>
  <c r="AY26" i="4"/>
  <c r="AX26" i="4"/>
  <c r="AW26" i="4"/>
  <c r="AV26" i="4"/>
  <c r="AU26" i="4"/>
  <c r="AT26" i="4"/>
  <c r="AS26" i="4"/>
  <c r="AR26" i="4"/>
  <c r="AQ26" i="4"/>
  <c r="AP26" i="4"/>
  <c r="AO26" i="4"/>
  <c r="AN26" i="4"/>
  <c r="AM26" i="4"/>
  <c r="AL26" i="4"/>
  <c r="AK26" i="4"/>
  <c r="AJ26" i="4"/>
  <c r="AI26" i="4"/>
  <c r="AH26" i="4"/>
  <c r="AG26" i="4"/>
  <c r="AF26" i="4"/>
  <c r="AE26" i="4"/>
  <c r="AD26" i="4"/>
  <c r="AC26" i="4"/>
  <c r="AB26" i="4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U25" i="4"/>
  <c r="CT25" i="4"/>
  <c r="CS25" i="4"/>
  <c r="CR25" i="4"/>
  <c r="CQ25" i="4"/>
  <c r="CP25" i="4"/>
  <c r="CO25" i="4"/>
  <c r="CN25" i="4"/>
  <c r="CM25" i="4"/>
  <c r="CL25" i="4"/>
  <c r="CK25" i="4"/>
  <c r="CJ25" i="4"/>
  <c r="CI25" i="4"/>
  <c r="CH25" i="4"/>
  <c r="CG25" i="4"/>
  <c r="CF25" i="4"/>
  <c r="CE25" i="4"/>
  <c r="CD25" i="4"/>
  <c r="CC25" i="4"/>
  <c r="CB25" i="4"/>
  <c r="CA25" i="4"/>
  <c r="BZ25" i="4"/>
  <c r="BY25" i="4"/>
  <c r="BX25" i="4"/>
  <c r="BW25" i="4"/>
  <c r="BV25" i="4"/>
  <c r="BU25" i="4"/>
  <c r="BT25" i="4"/>
  <c r="BS25" i="4"/>
  <c r="BR25" i="4"/>
  <c r="BQ25" i="4"/>
  <c r="BP25" i="4"/>
  <c r="BO25" i="4"/>
  <c r="BN25" i="4"/>
  <c r="BM25" i="4"/>
  <c r="BL25" i="4"/>
  <c r="BK25" i="4"/>
  <c r="BJ25" i="4"/>
  <c r="BI25" i="4"/>
  <c r="BH25" i="4"/>
  <c r="BG25" i="4"/>
  <c r="BF25" i="4"/>
  <c r="BE25" i="4"/>
  <c r="BD25" i="4"/>
  <c r="BC25" i="4"/>
  <c r="BB25" i="4"/>
  <c r="BA25" i="4"/>
  <c r="AZ25" i="4"/>
  <c r="AY25" i="4"/>
  <c r="AX25" i="4"/>
  <c r="AW25" i="4"/>
  <c r="AV25" i="4"/>
  <c r="AU25" i="4"/>
  <c r="AT25" i="4"/>
  <c r="AS25" i="4"/>
  <c r="AR25" i="4"/>
  <c r="AQ25" i="4"/>
  <c r="AP25" i="4"/>
  <c r="AO25" i="4"/>
  <c r="AN25" i="4"/>
  <c r="AM25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U24" i="4"/>
  <c r="CT24" i="4"/>
  <c r="CS24" i="4"/>
  <c r="CR24" i="4"/>
  <c r="CQ24" i="4"/>
  <c r="CP24" i="4"/>
  <c r="CO24" i="4"/>
  <c r="CN24" i="4"/>
  <c r="CM24" i="4"/>
  <c r="CL24" i="4"/>
  <c r="CK24" i="4"/>
  <c r="CJ24" i="4"/>
  <c r="CI24" i="4"/>
  <c r="CH24" i="4"/>
  <c r="CG24" i="4"/>
  <c r="CF24" i="4"/>
  <c r="CE24" i="4"/>
  <c r="CD24" i="4"/>
  <c r="CC24" i="4"/>
  <c r="CB24" i="4"/>
  <c r="CA24" i="4"/>
  <c r="BZ24" i="4"/>
  <c r="BY24" i="4"/>
  <c r="BX24" i="4"/>
  <c r="BW24" i="4"/>
  <c r="BV24" i="4"/>
  <c r="BU24" i="4"/>
  <c r="BT24" i="4"/>
  <c r="BS24" i="4"/>
  <c r="BR24" i="4"/>
  <c r="BQ24" i="4"/>
  <c r="BP24" i="4"/>
  <c r="BO24" i="4"/>
  <c r="BN24" i="4"/>
  <c r="BM24" i="4"/>
  <c r="BL24" i="4"/>
  <c r="BK24" i="4"/>
  <c r="BJ24" i="4"/>
  <c r="BI24" i="4"/>
  <c r="BH24" i="4"/>
  <c r="BG24" i="4"/>
  <c r="BF24" i="4"/>
  <c r="BE24" i="4"/>
  <c r="BD24" i="4"/>
  <c r="BC24" i="4"/>
  <c r="BB24" i="4"/>
  <c r="BA24" i="4"/>
  <c r="AZ24" i="4"/>
  <c r="AY24" i="4"/>
  <c r="AX24" i="4"/>
  <c r="AW24" i="4"/>
  <c r="AV24" i="4"/>
  <c r="AU24" i="4"/>
  <c r="AT24" i="4"/>
  <c r="AS24" i="4"/>
  <c r="AR24" i="4"/>
  <c r="AQ24" i="4"/>
  <c r="AP24" i="4"/>
  <c r="AO24" i="4"/>
  <c r="AN24" i="4"/>
  <c r="AM24" i="4"/>
  <c r="AL24" i="4"/>
  <c r="AK24" i="4"/>
  <c r="AJ24" i="4"/>
  <c r="AI24" i="4"/>
  <c r="AH24" i="4"/>
  <c r="AG24" i="4"/>
  <c r="AF24" i="4"/>
  <c r="AE24" i="4"/>
  <c r="AD24" i="4"/>
  <c r="AC24" i="4"/>
  <c r="AB24" i="4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U23" i="4"/>
  <c r="CT23" i="4"/>
  <c r="CS23" i="4"/>
  <c r="CR23" i="4"/>
  <c r="CQ23" i="4"/>
  <c r="CP23" i="4"/>
  <c r="CO23" i="4"/>
  <c r="CN23" i="4"/>
  <c r="CM23" i="4"/>
  <c r="CL23" i="4"/>
  <c r="CK23" i="4"/>
  <c r="CJ23" i="4"/>
  <c r="CI23" i="4"/>
  <c r="CH23" i="4"/>
  <c r="CG23" i="4"/>
  <c r="CF23" i="4"/>
  <c r="CE23" i="4"/>
  <c r="CD23" i="4"/>
  <c r="CC23" i="4"/>
  <c r="CB23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AU23" i="4"/>
  <c r="AT23" i="4"/>
  <c r="AS23" i="4"/>
  <c r="AR23" i="4"/>
  <c r="AQ23" i="4"/>
  <c r="AP23" i="4"/>
  <c r="AO23" i="4"/>
  <c r="AN23" i="4"/>
  <c r="AM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U22" i="4"/>
  <c r="CT22" i="4"/>
  <c r="CS22" i="4"/>
  <c r="CR22" i="4"/>
  <c r="CQ22" i="4"/>
  <c r="CP22" i="4"/>
  <c r="CO22" i="4"/>
  <c r="CN22" i="4"/>
  <c r="CM22" i="4"/>
  <c r="CL22" i="4"/>
  <c r="CK22" i="4"/>
  <c r="CJ22" i="4"/>
  <c r="CI22" i="4"/>
  <c r="CH22" i="4"/>
  <c r="CG22" i="4"/>
  <c r="CF22" i="4"/>
  <c r="CE22" i="4"/>
  <c r="CD22" i="4"/>
  <c r="CC22" i="4"/>
  <c r="CB22" i="4"/>
  <c r="CA22" i="4"/>
  <c r="BZ22" i="4"/>
  <c r="BY22" i="4"/>
  <c r="BX22" i="4"/>
  <c r="BW22" i="4"/>
  <c r="BV22" i="4"/>
  <c r="BU22" i="4"/>
  <c r="BT22" i="4"/>
  <c r="BS22" i="4"/>
  <c r="BR22" i="4"/>
  <c r="BQ22" i="4"/>
  <c r="BP22" i="4"/>
  <c r="BO22" i="4"/>
  <c r="BN22" i="4"/>
  <c r="BM22" i="4"/>
  <c r="BL22" i="4"/>
  <c r="BK22" i="4"/>
  <c r="BJ22" i="4"/>
  <c r="BI22" i="4"/>
  <c r="BH22" i="4"/>
  <c r="BG22" i="4"/>
  <c r="BF22" i="4"/>
  <c r="BE22" i="4"/>
  <c r="BD22" i="4"/>
  <c r="BC22" i="4"/>
  <c r="BB22" i="4"/>
  <c r="BA22" i="4"/>
  <c r="AZ22" i="4"/>
  <c r="AY22" i="4"/>
  <c r="AX22" i="4"/>
  <c r="AW22" i="4"/>
  <c r="AV22" i="4"/>
  <c r="AU22" i="4"/>
  <c r="AT22" i="4"/>
  <c r="AS22" i="4"/>
  <c r="AR22" i="4"/>
  <c r="AQ22" i="4"/>
  <c r="AP22" i="4"/>
  <c r="AO22" i="4"/>
  <c r="AN22" i="4"/>
  <c r="AM22" i="4"/>
  <c r="AL22" i="4"/>
  <c r="AK22" i="4"/>
  <c r="AJ22" i="4"/>
  <c r="AI22" i="4"/>
  <c r="AH22" i="4"/>
  <c r="AG22" i="4"/>
  <c r="AF22" i="4"/>
  <c r="AE22" i="4"/>
  <c r="AD22" i="4"/>
  <c r="AC22" i="4"/>
  <c r="AB22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U21" i="4"/>
  <c r="CT21" i="4"/>
  <c r="CS21" i="4"/>
  <c r="CR21" i="4"/>
  <c r="CQ21" i="4"/>
  <c r="CP21" i="4"/>
  <c r="CO21" i="4"/>
  <c r="CN21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CA21" i="4"/>
  <c r="BZ21" i="4"/>
  <c r="BY21" i="4"/>
  <c r="BX21" i="4"/>
  <c r="BW21" i="4"/>
  <c r="BV21" i="4"/>
  <c r="BU21" i="4"/>
  <c r="BT21" i="4"/>
  <c r="BS21" i="4"/>
  <c r="BR21" i="4"/>
  <c r="BQ21" i="4"/>
  <c r="BP21" i="4"/>
  <c r="BO21" i="4"/>
  <c r="BN21" i="4"/>
  <c r="BM21" i="4"/>
  <c r="BL21" i="4"/>
  <c r="BK21" i="4"/>
  <c r="BJ21" i="4"/>
  <c r="BI21" i="4"/>
  <c r="BH21" i="4"/>
  <c r="BG21" i="4"/>
  <c r="BF21" i="4"/>
  <c r="BE21" i="4"/>
  <c r="BD21" i="4"/>
  <c r="BC21" i="4"/>
  <c r="BB21" i="4"/>
  <c r="BA21" i="4"/>
  <c r="AZ21" i="4"/>
  <c r="AY21" i="4"/>
  <c r="AX21" i="4"/>
  <c r="AW21" i="4"/>
  <c r="AV21" i="4"/>
  <c r="AU21" i="4"/>
  <c r="AT21" i="4"/>
  <c r="AS21" i="4"/>
  <c r="AR21" i="4"/>
  <c r="AQ21" i="4"/>
  <c r="AP21" i="4"/>
  <c r="AO21" i="4"/>
  <c r="AN21" i="4"/>
  <c r="AM21" i="4"/>
  <c r="AL21" i="4"/>
  <c r="AK21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U20" i="4"/>
  <c r="CT20" i="4"/>
  <c r="CS20" i="4"/>
  <c r="CR20" i="4"/>
  <c r="CQ20" i="4"/>
  <c r="CP20" i="4"/>
  <c r="CO20" i="4"/>
  <c r="CN20" i="4"/>
  <c r="CM20" i="4"/>
  <c r="CL20" i="4"/>
  <c r="CK20" i="4"/>
  <c r="CJ20" i="4"/>
  <c r="CI20" i="4"/>
  <c r="CH20" i="4"/>
  <c r="CG20" i="4"/>
  <c r="CF20" i="4"/>
  <c r="CE20" i="4"/>
  <c r="CD20" i="4"/>
  <c r="CC20" i="4"/>
  <c r="CB20" i="4"/>
  <c r="CA20" i="4"/>
  <c r="BZ20" i="4"/>
  <c r="BY20" i="4"/>
  <c r="BX20" i="4"/>
  <c r="BW20" i="4"/>
  <c r="BV20" i="4"/>
  <c r="BU20" i="4"/>
  <c r="BT20" i="4"/>
  <c r="BS20" i="4"/>
  <c r="BR20" i="4"/>
  <c r="BQ20" i="4"/>
  <c r="BP20" i="4"/>
  <c r="BO20" i="4"/>
  <c r="BN20" i="4"/>
  <c r="BM20" i="4"/>
  <c r="BL20" i="4"/>
  <c r="BK20" i="4"/>
  <c r="BJ20" i="4"/>
  <c r="BI20" i="4"/>
  <c r="BH20" i="4"/>
  <c r="BG20" i="4"/>
  <c r="BF20" i="4"/>
  <c r="BE20" i="4"/>
  <c r="BD20" i="4"/>
  <c r="BC20" i="4"/>
  <c r="BB20" i="4"/>
  <c r="BA20" i="4"/>
  <c r="AZ20" i="4"/>
  <c r="AY20" i="4"/>
  <c r="AX20" i="4"/>
  <c r="AW20" i="4"/>
  <c r="AV20" i="4"/>
  <c r="AU20" i="4"/>
  <c r="AT20" i="4"/>
  <c r="AS20" i="4"/>
  <c r="AR20" i="4"/>
  <c r="AQ20" i="4"/>
  <c r="AP20" i="4"/>
  <c r="AO20" i="4"/>
  <c r="AN20" i="4"/>
  <c r="AM20" i="4"/>
  <c r="AL20" i="4"/>
  <c r="AK20" i="4"/>
  <c r="AJ20" i="4"/>
  <c r="AI20" i="4"/>
  <c r="AH20" i="4"/>
  <c r="AG20" i="4"/>
  <c r="AF20" i="4"/>
  <c r="AE20" i="4"/>
  <c r="AD20" i="4"/>
  <c r="AC20" i="4"/>
  <c r="AB20" i="4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U19" i="4"/>
  <c r="CT19" i="4"/>
  <c r="CS19" i="4"/>
  <c r="CR19" i="4"/>
  <c r="CQ19" i="4"/>
  <c r="CP19" i="4"/>
  <c r="CO19" i="4"/>
  <c r="CN19" i="4"/>
  <c r="CM19" i="4"/>
  <c r="CL19" i="4"/>
  <c r="CK19" i="4"/>
  <c r="CJ19" i="4"/>
  <c r="CI19" i="4"/>
  <c r="CH19" i="4"/>
  <c r="CG19" i="4"/>
  <c r="CF19" i="4"/>
  <c r="CE19" i="4"/>
  <c r="CD19" i="4"/>
  <c r="CC19" i="4"/>
  <c r="CB19" i="4"/>
  <c r="CA19" i="4"/>
  <c r="BZ19" i="4"/>
  <c r="BY19" i="4"/>
  <c r="BX19" i="4"/>
  <c r="BW19" i="4"/>
  <c r="BV19" i="4"/>
  <c r="BU19" i="4"/>
  <c r="BT19" i="4"/>
  <c r="BS19" i="4"/>
  <c r="BR19" i="4"/>
  <c r="BQ19" i="4"/>
  <c r="BP19" i="4"/>
  <c r="BO19" i="4"/>
  <c r="BN19" i="4"/>
  <c r="BM19" i="4"/>
  <c r="BL19" i="4"/>
  <c r="BK19" i="4"/>
  <c r="BJ19" i="4"/>
  <c r="BI19" i="4"/>
  <c r="BH19" i="4"/>
  <c r="BG19" i="4"/>
  <c r="BF19" i="4"/>
  <c r="BE19" i="4"/>
  <c r="BD19" i="4"/>
  <c r="BC19" i="4"/>
  <c r="BB19" i="4"/>
  <c r="BA19" i="4"/>
  <c r="AZ19" i="4"/>
  <c r="AY19" i="4"/>
  <c r="AX19" i="4"/>
  <c r="AW19" i="4"/>
  <c r="AV19" i="4"/>
  <c r="AU19" i="4"/>
  <c r="AT19" i="4"/>
  <c r="AS19" i="4"/>
  <c r="AR19" i="4"/>
  <c r="AQ19" i="4"/>
  <c r="AP19" i="4"/>
  <c r="AO19" i="4"/>
  <c r="AN19" i="4"/>
  <c r="AM19" i="4"/>
  <c r="AL19" i="4"/>
  <c r="AK19" i="4"/>
  <c r="AJ19" i="4"/>
  <c r="AI19" i="4"/>
  <c r="AH19" i="4"/>
  <c r="AG19" i="4"/>
  <c r="AF19" i="4"/>
  <c r="AE19" i="4"/>
  <c r="AD19" i="4"/>
  <c r="AC19" i="4"/>
  <c r="AB19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U18" i="4"/>
  <c r="CT18" i="4"/>
  <c r="CS18" i="4"/>
  <c r="CR18" i="4"/>
  <c r="CQ18" i="4"/>
  <c r="CP18" i="4"/>
  <c r="CO18" i="4"/>
  <c r="CN18" i="4"/>
  <c r="CM18" i="4"/>
  <c r="CL18" i="4"/>
  <c r="CK18" i="4"/>
  <c r="CJ18" i="4"/>
  <c r="CI18" i="4"/>
  <c r="CH18" i="4"/>
  <c r="CG18" i="4"/>
  <c r="CF18" i="4"/>
  <c r="CE18" i="4"/>
  <c r="CD18" i="4"/>
  <c r="CC18" i="4"/>
  <c r="CB18" i="4"/>
  <c r="CA18" i="4"/>
  <c r="BZ18" i="4"/>
  <c r="BY18" i="4"/>
  <c r="BX18" i="4"/>
  <c r="BW18" i="4"/>
  <c r="BV18" i="4"/>
  <c r="BU18" i="4"/>
  <c r="BT18" i="4"/>
  <c r="BS18" i="4"/>
  <c r="BR18" i="4"/>
  <c r="BQ18" i="4"/>
  <c r="BP18" i="4"/>
  <c r="BO18" i="4"/>
  <c r="BN18" i="4"/>
  <c r="BM18" i="4"/>
  <c r="BL18" i="4"/>
  <c r="BK18" i="4"/>
  <c r="BJ18" i="4"/>
  <c r="BI18" i="4"/>
  <c r="BH18" i="4"/>
  <c r="BG18" i="4"/>
  <c r="BF18" i="4"/>
  <c r="BE18" i="4"/>
  <c r="BD18" i="4"/>
  <c r="BC18" i="4"/>
  <c r="BB18" i="4"/>
  <c r="BA18" i="4"/>
  <c r="AZ18" i="4"/>
  <c r="AY18" i="4"/>
  <c r="AX18" i="4"/>
  <c r="AW18" i="4"/>
  <c r="AV18" i="4"/>
  <c r="AU18" i="4"/>
  <c r="AT18" i="4"/>
  <c r="AS18" i="4"/>
  <c r="AR18" i="4"/>
  <c r="AQ18" i="4"/>
  <c r="AP18" i="4"/>
  <c r="AO18" i="4"/>
  <c r="AN18" i="4"/>
  <c r="AM18" i="4"/>
  <c r="AL18" i="4"/>
  <c r="AK18" i="4"/>
  <c r="AJ18" i="4"/>
  <c r="AI18" i="4"/>
  <c r="AH18" i="4"/>
  <c r="AG18" i="4"/>
  <c r="AF18" i="4"/>
  <c r="AE18" i="4"/>
  <c r="AD18" i="4"/>
  <c r="AC18" i="4"/>
  <c r="AB18" i="4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U15" i="4"/>
  <c r="CT15" i="4"/>
  <c r="CS15" i="4"/>
  <c r="CR15" i="4"/>
  <c r="CQ15" i="4"/>
  <c r="CP15" i="4"/>
  <c r="CO15" i="4"/>
  <c r="CN15" i="4"/>
  <c r="CM15" i="4"/>
  <c r="CL15" i="4"/>
  <c r="CK15" i="4"/>
  <c r="CJ15" i="4"/>
  <c r="CI15" i="4"/>
  <c r="CH15" i="4"/>
  <c r="CG15" i="4"/>
  <c r="CF15" i="4"/>
  <c r="CE15" i="4"/>
  <c r="CD15" i="4"/>
  <c r="CC15" i="4"/>
  <c r="CB15" i="4"/>
  <c r="CA15" i="4"/>
  <c r="BZ15" i="4"/>
  <c r="BY15" i="4"/>
  <c r="BX15" i="4"/>
  <c r="BW15" i="4"/>
  <c r="BV15" i="4"/>
  <c r="BU15" i="4"/>
  <c r="BT15" i="4"/>
  <c r="BS15" i="4"/>
  <c r="BR15" i="4"/>
  <c r="BQ15" i="4"/>
  <c r="BP15" i="4"/>
  <c r="BO15" i="4"/>
  <c r="BN15" i="4"/>
  <c r="BM15" i="4"/>
  <c r="BL15" i="4"/>
  <c r="BK15" i="4"/>
  <c r="BJ15" i="4"/>
  <c r="BI15" i="4"/>
  <c r="BH15" i="4"/>
  <c r="BG15" i="4"/>
  <c r="BF15" i="4"/>
  <c r="BE15" i="4"/>
  <c r="BD15" i="4"/>
  <c r="BC15" i="4"/>
  <c r="BB15" i="4"/>
  <c r="BA15" i="4"/>
  <c r="AZ15" i="4"/>
  <c r="AY15" i="4"/>
  <c r="AX15" i="4"/>
  <c r="AW15" i="4"/>
  <c r="AV15" i="4"/>
  <c r="AU15" i="4"/>
  <c r="AT15" i="4"/>
  <c r="AS15" i="4"/>
  <c r="AR15" i="4"/>
  <c r="AQ15" i="4"/>
  <c r="AP15" i="4"/>
  <c r="AO15" i="4"/>
  <c r="AN15" i="4"/>
  <c r="AM15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U14" i="4"/>
  <c r="CT14" i="4"/>
  <c r="CS14" i="4"/>
  <c r="CR14" i="4"/>
  <c r="CQ14" i="4"/>
  <c r="CP14" i="4"/>
  <c r="CO14" i="4"/>
  <c r="CN14" i="4"/>
  <c r="CM14" i="4"/>
  <c r="CL14" i="4"/>
  <c r="CK14" i="4"/>
  <c r="CJ14" i="4"/>
  <c r="CI14" i="4"/>
  <c r="CH14" i="4"/>
  <c r="CG14" i="4"/>
  <c r="CF14" i="4"/>
  <c r="CE14" i="4"/>
  <c r="CD14" i="4"/>
  <c r="CC14" i="4"/>
  <c r="CB14" i="4"/>
  <c r="CA14" i="4"/>
  <c r="BZ14" i="4"/>
  <c r="BY14" i="4"/>
  <c r="BX14" i="4"/>
  <c r="BW14" i="4"/>
  <c r="BV14" i="4"/>
  <c r="BU14" i="4"/>
  <c r="BT14" i="4"/>
  <c r="BS14" i="4"/>
  <c r="BR14" i="4"/>
  <c r="BQ14" i="4"/>
  <c r="BP14" i="4"/>
  <c r="BO14" i="4"/>
  <c r="BN14" i="4"/>
  <c r="BM14" i="4"/>
  <c r="BL14" i="4"/>
  <c r="BK14" i="4"/>
  <c r="BJ14" i="4"/>
  <c r="BI14" i="4"/>
  <c r="BH14" i="4"/>
  <c r="BG14" i="4"/>
  <c r="BF14" i="4"/>
  <c r="BE14" i="4"/>
  <c r="BD14" i="4"/>
  <c r="BC14" i="4"/>
  <c r="BB14" i="4"/>
  <c r="BA14" i="4"/>
  <c r="AZ14" i="4"/>
  <c r="AY14" i="4"/>
  <c r="AX14" i="4"/>
  <c r="AW14" i="4"/>
  <c r="AV14" i="4"/>
  <c r="AU14" i="4"/>
  <c r="AT14" i="4"/>
  <c r="AS14" i="4"/>
  <c r="AR14" i="4"/>
  <c r="AQ14" i="4"/>
  <c r="AP14" i="4"/>
  <c r="AO14" i="4"/>
  <c r="AN14" i="4"/>
  <c r="AM14" i="4"/>
  <c r="AL14" i="4"/>
  <c r="AK14" i="4"/>
  <c r="AJ14" i="4"/>
  <c r="AI14" i="4"/>
  <c r="AH14" i="4"/>
  <c r="AG14" i="4"/>
  <c r="AF14" i="4"/>
  <c r="AE14" i="4"/>
  <c r="AD14" i="4"/>
  <c r="AC14" i="4"/>
  <c r="AB14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U13" i="4"/>
  <c r="CT13" i="4"/>
  <c r="CS13" i="4"/>
  <c r="CR13" i="4"/>
  <c r="CQ13" i="4"/>
  <c r="CP13" i="4"/>
  <c r="CO13" i="4"/>
  <c r="CN13" i="4"/>
  <c r="CM13" i="4"/>
  <c r="CL13" i="4"/>
  <c r="CK13" i="4"/>
  <c r="CJ13" i="4"/>
  <c r="CI13" i="4"/>
  <c r="CH13" i="4"/>
  <c r="CG13" i="4"/>
  <c r="CF13" i="4"/>
  <c r="CE13" i="4"/>
  <c r="CD13" i="4"/>
  <c r="CC13" i="4"/>
  <c r="CB13" i="4"/>
  <c r="CA13" i="4"/>
  <c r="BZ13" i="4"/>
  <c r="BY13" i="4"/>
  <c r="BX13" i="4"/>
  <c r="BW13" i="4"/>
  <c r="BV13" i="4"/>
  <c r="BU13" i="4"/>
  <c r="BT13" i="4"/>
  <c r="BS13" i="4"/>
  <c r="BR13" i="4"/>
  <c r="BQ13" i="4"/>
  <c r="BP13" i="4"/>
  <c r="BO13" i="4"/>
  <c r="BN13" i="4"/>
  <c r="BM13" i="4"/>
  <c r="BL13" i="4"/>
  <c r="BK13" i="4"/>
  <c r="BJ13" i="4"/>
  <c r="BI13" i="4"/>
  <c r="BH13" i="4"/>
  <c r="BG13" i="4"/>
  <c r="BF13" i="4"/>
  <c r="BE13" i="4"/>
  <c r="BD13" i="4"/>
  <c r="BC13" i="4"/>
  <c r="BB13" i="4"/>
  <c r="BA13" i="4"/>
  <c r="AZ13" i="4"/>
  <c r="AY13" i="4"/>
  <c r="AX13" i="4"/>
  <c r="AW13" i="4"/>
  <c r="AV13" i="4"/>
  <c r="AU13" i="4"/>
  <c r="AT13" i="4"/>
  <c r="AS13" i="4"/>
  <c r="AR13" i="4"/>
  <c r="AQ13" i="4"/>
  <c r="AP13" i="4"/>
  <c r="AO13" i="4"/>
  <c r="AN13" i="4"/>
  <c r="AM13" i="4"/>
  <c r="AL13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U12" i="4"/>
  <c r="CT12" i="4"/>
  <c r="CS12" i="4"/>
  <c r="CR12" i="4"/>
  <c r="CQ12" i="4"/>
  <c r="CP12" i="4"/>
  <c r="CO12" i="4"/>
  <c r="CN12" i="4"/>
  <c r="CM12" i="4"/>
  <c r="CL12" i="4"/>
  <c r="CK12" i="4"/>
  <c r="CJ12" i="4"/>
  <c r="CI12" i="4"/>
  <c r="CH12" i="4"/>
  <c r="CG12" i="4"/>
  <c r="CF12" i="4"/>
  <c r="CE12" i="4"/>
  <c r="CD12" i="4"/>
  <c r="CC12" i="4"/>
  <c r="CB12" i="4"/>
  <c r="CA12" i="4"/>
  <c r="BZ12" i="4"/>
  <c r="BY12" i="4"/>
  <c r="BX12" i="4"/>
  <c r="BW12" i="4"/>
  <c r="BV12" i="4"/>
  <c r="BU12" i="4"/>
  <c r="BT12" i="4"/>
  <c r="BS12" i="4"/>
  <c r="BR12" i="4"/>
  <c r="BQ12" i="4"/>
  <c r="BP12" i="4"/>
  <c r="BO12" i="4"/>
  <c r="BN12" i="4"/>
  <c r="BM12" i="4"/>
  <c r="BL12" i="4"/>
  <c r="BK12" i="4"/>
  <c r="BJ12" i="4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U11" i="4"/>
  <c r="CT11" i="4"/>
  <c r="CS11" i="4"/>
  <c r="CR11" i="4"/>
  <c r="CQ11" i="4"/>
  <c r="CP11" i="4"/>
  <c r="CO11" i="4"/>
  <c r="CN11" i="4"/>
  <c r="CM11" i="4"/>
  <c r="CL11" i="4"/>
  <c r="CK11" i="4"/>
  <c r="CJ11" i="4"/>
  <c r="CI11" i="4"/>
  <c r="CH11" i="4"/>
  <c r="CG11" i="4"/>
  <c r="CF11" i="4"/>
  <c r="CE11" i="4"/>
  <c r="CD11" i="4"/>
  <c r="CC11" i="4"/>
  <c r="CB11" i="4"/>
  <c r="CA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BB11" i="4"/>
  <c r="BA11" i="4"/>
  <c r="AZ11" i="4"/>
  <c r="AY11" i="4"/>
  <c r="AX11" i="4"/>
  <c r="AW11" i="4"/>
  <c r="AV11" i="4"/>
  <c r="AU11" i="4"/>
  <c r="AT11" i="4"/>
  <c r="AS11" i="4"/>
  <c r="AR11" i="4"/>
  <c r="AQ11" i="4"/>
  <c r="AP11" i="4"/>
  <c r="AO11" i="4"/>
  <c r="AN11" i="4"/>
  <c r="AM11" i="4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U10" i="4"/>
  <c r="CT10" i="4"/>
  <c r="CS10" i="4"/>
  <c r="CR10" i="4"/>
  <c r="CQ10" i="4"/>
  <c r="CP10" i="4"/>
  <c r="CO10" i="4"/>
  <c r="CN10" i="4"/>
  <c r="CM10" i="4"/>
  <c r="CL10" i="4"/>
  <c r="CK10" i="4"/>
  <c r="CJ10" i="4"/>
  <c r="CI10" i="4"/>
  <c r="CH10" i="4"/>
  <c r="CG10" i="4"/>
  <c r="CF10" i="4"/>
  <c r="CE10" i="4"/>
  <c r="CD10" i="4"/>
  <c r="CC10" i="4"/>
  <c r="CB10" i="4"/>
  <c r="CA10" i="4"/>
  <c r="BZ10" i="4"/>
  <c r="BY10" i="4"/>
  <c r="BX10" i="4"/>
  <c r="BW10" i="4"/>
  <c r="BV10" i="4"/>
  <c r="BU10" i="4"/>
  <c r="BT10" i="4"/>
  <c r="BS10" i="4"/>
  <c r="BR10" i="4"/>
  <c r="BQ10" i="4"/>
  <c r="BP10" i="4"/>
  <c r="BO10" i="4"/>
  <c r="BN10" i="4"/>
  <c r="BM10" i="4"/>
  <c r="BL10" i="4"/>
  <c r="BK10" i="4"/>
  <c r="BJ10" i="4"/>
  <c r="BI10" i="4"/>
  <c r="BH10" i="4"/>
  <c r="BG10" i="4"/>
  <c r="BF10" i="4"/>
  <c r="BE10" i="4"/>
  <c r="BD10" i="4"/>
  <c r="BC10" i="4"/>
  <c r="BB10" i="4"/>
  <c r="BA10" i="4"/>
  <c r="AZ10" i="4"/>
  <c r="AY10" i="4"/>
  <c r="AX10" i="4"/>
  <c r="AW10" i="4"/>
  <c r="AV10" i="4"/>
  <c r="AU10" i="4"/>
  <c r="AT10" i="4"/>
  <c r="AS10" i="4"/>
  <c r="AR10" i="4"/>
  <c r="AQ10" i="4"/>
  <c r="AP10" i="4"/>
  <c r="AO10" i="4"/>
  <c r="AN10" i="4"/>
  <c r="AM10" i="4"/>
  <c r="AL10" i="4"/>
  <c r="AK10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U9" i="4"/>
  <c r="CT9" i="4"/>
  <c r="CS9" i="4"/>
  <c r="CR9" i="4"/>
  <c r="CQ9" i="4"/>
  <c r="CP9" i="4"/>
  <c r="CO9" i="4"/>
  <c r="CN9" i="4"/>
  <c r="CM9" i="4"/>
  <c r="CL9" i="4"/>
  <c r="CK9" i="4"/>
  <c r="CJ9" i="4"/>
  <c r="CI9" i="4"/>
  <c r="CH9" i="4"/>
  <c r="CG9" i="4"/>
  <c r="CF9" i="4"/>
  <c r="CE9" i="4"/>
  <c r="CD9" i="4"/>
  <c r="CC9" i="4"/>
  <c r="CB9" i="4"/>
  <c r="CA9" i="4"/>
  <c r="BZ9" i="4"/>
  <c r="BY9" i="4"/>
  <c r="BX9" i="4"/>
  <c r="BW9" i="4"/>
  <c r="BV9" i="4"/>
  <c r="BU9" i="4"/>
  <c r="BT9" i="4"/>
  <c r="BS9" i="4"/>
  <c r="BR9" i="4"/>
  <c r="BQ9" i="4"/>
  <c r="BP9" i="4"/>
  <c r="BO9" i="4"/>
  <c r="BN9" i="4"/>
  <c r="BM9" i="4"/>
  <c r="BL9" i="4"/>
  <c r="BK9" i="4"/>
  <c r="BJ9" i="4"/>
  <c r="BI9" i="4"/>
  <c r="BH9" i="4"/>
  <c r="BG9" i="4"/>
  <c r="BF9" i="4"/>
  <c r="BE9" i="4"/>
  <c r="BD9" i="4"/>
  <c r="BC9" i="4"/>
  <c r="BB9" i="4"/>
  <c r="BA9" i="4"/>
  <c r="AZ9" i="4"/>
  <c r="AY9" i="4"/>
  <c r="AX9" i="4"/>
  <c r="AW9" i="4"/>
  <c r="AV9" i="4"/>
  <c r="AU9" i="4"/>
  <c r="AT9" i="4"/>
  <c r="AS9" i="4"/>
  <c r="AR9" i="4"/>
  <c r="AQ9" i="4"/>
  <c r="AP9" i="4"/>
  <c r="AO9" i="4"/>
  <c r="AN9" i="4"/>
  <c r="AM9" i="4"/>
  <c r="AL9" i="4"/>
  <c r="AK9" i="4"/>
  <c r="AJ9" i="4"/>
  <c r="AI9" i="4"/>
  <c r="AH9" i="4"/>
  <c r="AG9" i="4"/>
  <c r="AF9" i="4"/>
  <c r="AE9" i="4"/>
  <c r="AD9" i="4"/>
  <c r="AC9" i="4"/>
  <c r="AB9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U7" i="4"/>
  <c r="CT7" i="4"/>
  <c r="CS7" i="4"/>
  <c r="CR7" i="4"/>
  <c r="CQ7" i="4"/>
  <c r="CP7" i="4"/>
  <c r="CO7" i="4"/>
  <c r="CN7" i="4"/>
  <c r="CM7" i="4"/>
  <c r="CL7" i="4"/>
  <c r="CK7" i="4"/>
  <c r="CJ7" i="4"/>
  <c r="CI7" i="4"/>
  <c r="CH7" i="4"/>
  <c r="CG7" i="4"/>
  <c r="CF7" i="4"/>
  <c r="CE7" i="4"/>
  <c r="CD7" i="4"/>
  <c r="CC7" i="4"/>
  <c r="CB7" i="4"/>
  <c r="CA7" i="4"/>
  <c r="BZ7" i="4"/>
  <c r="BY7" i="4"/>
  <c r="BX7" i="4"/>
  <c r="BW7" i="4"/>
  <c r="BV7" i="4"/>
  <c r="BU7" i="4"/>
  <c r="BT7" i="4"/>
  <c r="BS7" i="4"/>
  <c r="BR7" i="4"/>
  <c r="BQ7" i="4"/>
  <c r="BP7" i="4"/>
  <c r="BO7" i="4"/>
  <c r="BN7" i="4"/>
  <c r="BM7" i="4"/>
  <c r="BL7" i="4"/>
  <c r="BK7" i="4"/>
  <c r="BJ7" i="4"/>
  <c r="BI7" i="4"/>
  <c r="BH7" i="4"/>
  <c r="BG7" i="4"/>
  <c r="BF7" i="4"/>
  <c r="BE7" i="4"/>
  <c r="BD7" i="4"/>
  <c r="BC7" i="4"/>
  <c r="BB7" i="4"/>
  <c r="BA7" i="4"/>
  <c r="AZ7" i="4"/>
  <c r="AY7" i="4"/>
  <c r="AX7" i="4"/>
  <c r="AW7" i="4"/>
  <c r="AV7" i="4"/>
  <c r="AU7" i="4"/>
  <c r="AT7" i="4"/>
  <c r="AS7" i="4"/>
  <c r="AR7" i="4"/>
  <c r="AQ7" i="4"/>
  <c r="AP7" i="4"/>
  <c r="AO7" i="4"/>
  <c r="AN7" i="4"/>
  <c r="AM7" i="4"/>
  <c r="AL7" i="4"/>
  <c r="AK7" i="4"/>
  <c r="AJ7" i="4"/>
  <c r="AI7" i="4"/>
  <c r="AH7" i="4"/>
  <c r="AG7" i="4"/>
  <c r="AF7" i="4"/>
  <c r="AE7" i="4"/>
  <c r="AD7" i="4"/>
  <c r="AC7" i="4"/>
  <c r="AB7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L82" i="3"/>
  <c r="CK82" i="3"/>
  <c r="CJ82" i="3"/>
  <c r="CI82" i="3"/>
  <c r="CH82" i="3"/>
  <c r="CG82" i="3"/>
  <c r="CF82" i="3"/>
  <c r="CE82" i="3"/>
  <c r="CD82" i="3"/>
  <c r="CC82" i="3"/>
  <c r="CB82" i="3"/>
  <c r="CA82" i="3"/>
  <c r="BZ82" i="3"/>
  <c r="BY82" i="3"/>
  <c r="BX82" i="3"/>
  <c r="BW82" i="3"/>
  <c r="BV82" i="3"/>
  <c r="BU82" i="3"/>
  <c r="BT82" i="3"/>
  <c r="BS82" i="3"/>
  <c r="BR82" i="3"/>
  <c r="BQ82" i="3"/>
  <c r="BP82" i="3"/>
  <c r="BO82" i="3"/>
  <c r="BN82" i="3"/>
  <c r="BM82" i="3"/>
  <c r="BL82" i="3"/>
  <c r="BK82" i="3"/>
  <c r="BJ82" i="3"/>
  <c r="BI82" i="3"/>
  <c r="BH82" i="3"/>
  <c r="BG82" i="3"/>
  <c r="BF82" i="3"/>
  <c r="BE82" i="3"/>
  <c r="BD82" i="3"/>
  <c r="BC82" i="3"/>
  <c r="BB82" i="3"/>
  <c r="BA82" i="3"/>
  <c r="AZ82" i="3"/>
  <c r="AY82" i="3"/>
  <c r="AX82" i="3"/>
  <c r="AW82" i="3"/>
  <c r="AV82" i="3"/>
  <c r="AU82" i="3"/>
  <c r="AT82" i="3"/>
  <c r="AS82" i="3"/>
  <c r="AR82" i="3"/>
  <c r="AQ82" i="3"/>
  <c r="AP82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L81" i="3"/>
  <c r="CK81" i="3"/>
  <c r="CJ81" i="3"/>
  <c r="CI81" i="3"/>
  <c r="CH81" i="3"/>
  <c r="CG81" i="3"/>
  <c r="CF81" i="3"/>
  <c r="CE81" i="3"/>
  <c r="CD81" i="3"/>
  <c r="CC81" i="3"/>
  <c r="CB81" i="3"/>
  <c r="CA81" i="3"/>
  <c r="BZ81" i="3"/>
  <c r="BY81" i="3"/>
  <c r="BX81" i="3"/>
  <c r="BW81" i="3"/>
  <c r="BV81" i="3"/>
  <c r="BU81" i="3"/>
  <c r="BT81" i="3"/>
  <c r="BS81" i="3"/>
  <c r="BR81" i="3"/>
  <c r="BQ81" i="3"/>
  <c r="BP81" i="3"/>
  <c r="BO81" i="3"/>
  <c r="BN81" i="3"/>
  <c r="BM81" i="3"/>
  <c r="BL81" i="3"/>
  <c r="BK81" i="3"/>
  <c r="BJ81" i="3"/>
  <c r="BI81" i="3"/>
  <c r="BH81" i="3"/>
  <c r="BG81" i="3"/>
  <c r="BF81" i="3"/>
  <c r="BE81" i="3"/>
  <c r="BD81" i="3"/>
  <c r="BC81" i="3"/>
  <c r="BB81" i="3"/>
  <c r="BA81" i="3"/>
  <c r="AZ81" i="3"/>
  <c r="AY81" i="3"/>
  <c r="AX81" i="3"/>
  <c r="AW81" i="3"/>
  <c r="AV81" i="3"/>
  <c r="AU81" i="3"/>
  <c r="AT81" i="3"/>
  <c r="AS81" i="3"/>
  <c r="AR81" i="3"/>
  <c r="AQ81" i="3"/>
  <c r="AP81" i="3"/>
  <c r="AO81" i="3"/>
  <c r="AN81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L80" i="3"/>
  <c r="CK80" i="3"/>
  <c r="CJ80" i="3"/>
  <c r="CI80" i="3"/>
  <c r="CH80" i="3"/>
  <c r="CG80" i="3"/>
  <c r="CF80" i="3"/>
  <c r="CE80" i="3"/>
  <c r="CD80" i="3"/>
  <c r="CC80" i="3"/>
  <c r="CB80" i="3"/>
  <c r="CA80" i="3"/>
  <c r="BZ80" i="3"/>
  <c r="BY80" i="3"/>
  <c r="BX80" i="3"/>
  <c r="BW80" i="3"/>
  <c r="BV80" i="3"/>
  <c r="BU80" i="3"/>
  <c r="BT80" i="3"/>
  <c r="BS80" i="3"/>
  <c r="BR80" i="3"/>
  <c r="BQ80" i="3"/>
  <c r="BP80" i="3"/>
  <c r="BO80" i="3"/>
  <c r="BN80" i="3"/>
  <c r="BM80" i="3"/>
  <c r="BL80" i="3"/>
  <c r="BK80" i="3"/>
  <c r="BJ80" i="3"/>
  <c r="BI80" i="3"/>
  <c r="BH80" i="3"/>
  <c r="BG80" i="3"/>
  <c r="BF80" i="3"/>
  <c r="BE80" i="3"/>
  <c r="BD80" i="3"/>
  <c r="BC80" i="3"/>
  <c r="BB80" i="3"/>
  <c r="BA80" i="3"/>
  <c r="AZ80" i="3"/>
  <c r="AY80" i="3"/>
  <c r="AX80" i="3"/>
  <c r="AW80" i="3"/>
  <c r="AV80" i="3"/>
  <c r="AU80" i="3"/>
  <c r="AT80" i="3"/>
  <c r="AS80" i="3"/>
  <c r="AR80" i="3"/>
  <c r="AQ80" i="3"/>
  <c r="AP80" i="3"/>
  <c r="AO80" i="3"/>
  <c r="AN80" i="3"/>
  <c r="AM80" i="3"/>
  <c r="AL80" i="3"/>
  <c r="AK80" i="3"/>
  <c r="AJ80" i="3"/>
  <c r="AI80" i="3"/>
  <c r="AH80" i="3"/>
  <c r="AG80" i="3"/>
  <c r="AF80" i="3"/>
  <c r="AE80" i="3"/>
  <c r="AD80" i="3"/>
  <c r="AC80" i="3"/>
  <c r="AB80" i="3"/>
  <c r="AA80" i="3"/>
  <c r="Z80" i="3"/>
  <c r="Y80" i="3"/>
  <c r="X80" i="3"/>
  <c r="W80" i="3"/>
  <c r="V80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L79" i="3"/>
  <c r="CK79" i="3"/>
  <c r="CJ79" i="3"/>
  <c r="CI79" i="3"/>
  <c r="CH79" i="3"/>
  <c r="CG79" i="3"/>
  <c r="CF79" i="3"/>
  <c r="CE79" i="3"/>
  <c r="CD79" i="3"/>
  <c r="CC79" i="3"/>
  <c r="CB79" i="3"/>
  <c r="CA79" i="3"/>
  <c r="BZ79" i="3"/>
  <c r="BY79" i="3"/>
  <c r="BX79" i="3"/>
  <c r="BW79" i="3"/>
  <c r="BV79" i="3"/>
  <c r="BU79" i="3"/>
  <c r="BT79" i="3"/>
  <c r="BS79" i="3"/>
  <c r="BR79" i="3"/>
  <c r="BQ79" i="3"/>
  <c r="BP79" i="3"/>
  <c r="BO79" i="3"/>
  <c r="BN79" i="3"/>
  <c r="BM79" i="3"/>
  <c r="BL79" i="3"/>
  <c r="BK79" i="3"/>
  <c r="BJ79" i="3"/>
  <c r="BI79" i="3"/>
  <c r="BH79" i="3"/>
  <c r="BG79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AR79" i="3"/>
  <c r="AQ79" i="3"/>
  <c r="AP79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L78" i="3"/>
  <c r="CK78" i="3"/>
  <c r="CJ78" i="3"/>
  <c r="CI78" i="3"/>
  <c r="CH78" i="3"/>
  <c r="CG78" i="3"/>
  <c r="CF78" i="3"/>
  <c r="CE78" i="3"/>
  <c r="CD78" i="3"/>
  <c r="CC78" i="3"/>
  <c r="CB78" i="3"/>
  <c r="CA78" i="3"/>
  <c r="BZ78" i="3"/>
  <c r="BY78" i="3"/>
  <c r="BX78" i="3"/>
  <c r="BW78" i="3"/>
  <c r="BV78" i="3"/>
  <c r="BU78" i="3"/>
  <c r="BT78" i="3"/>
  <c r="BS78" i="3"/>
  <c r="BR78" i="3"/>
  <c r="BQ78" i="3"/>
  <c r="BP78" i="3"/>
  <c r="BO78" i="3"/>
  <c r="BN78" i="3"/>
  <c r="BM78" i="3"/>
  <c r="BL78" i="3"/>
  <c r="BK78" i="3"/>
  <c r="BJ78" i="3"/>
  <c r="BI78" i="3"/>
  <c r="BH78" i="3"/>
  <c r="BG78" i="3"/>
  <c r="BF78" i="3"/>
  <c r="BE78" i="3"/>
  <c r="BD78" i="3"/>
  <c r="BC78" i="3"/>
  <c r="BB78" i="3"/>
  <c r="BA78" i="3"/>
  <c r="AZ78" i="3"/>
  <c r="AY78" i="3"/>
  <c r="AX78" i="3"/>
  <c r="AW78" i="3"/>
  <c r="AV78" i="3"/>
  <c r="AU78" i="3"/>
  <c r="AT78" i="3"/>
  <c r="AS78" i="3"/>
  <c r="AR78" i="3"/>
  <c r="AQ78" i="3"/>
  <c r="AP78" i="3"/>
  <c r="AO78" i="3"/>
  <c r="AN78" i="3"/>
  <c r="AM78" i="3"/>
  <c r="AL78" i="3"/>
  <c r="AK78" i="3"/>
  <c r="AJ78" i="3"/>
  <c r="AI78" i="3"/>
  <c r="AH78" i="3"/>
  <c r="AG78" i="3"/>
  <c r="AF78" i="3"/>
  <c r="AE78" i="3"/>
  <c r="AD78" i="3"/>
  <c r="AC78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L77" i="3"/>
  <c r="CK77" i="3"/>
  <c r="CJ77" i="3"/>
  <c r="CI77" i="3"/>
  <c r="CH77" i="3"/>
  <c r="CG77" i="3"/>
  <c r="CF77" i="3"/>
  <c r="CE77" i="3"/>
  <c r="CD77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L76" i="3"/>
  <c r="CK76" i="3"/>
  <c r="CJ76" i="3"/>
  <c r="CI76" i="3"/>
  <c r="CH76" i="3"/>
  <c r="CG76" i="3"/>
  <c r="CF76" i="3"/>
  <c r="CE76" i="3"/>
  <c r="CD76" i="3"/>
  <c r="CC76" i="3"/>
  <c r="CB76" i="3"/>
  <c r="CA76" i="3"/>
  <c r="BZ76" i="3"/>
  <c r="BY76" i="3"/>
  <c r="BX76" i="3"/>
  <c r="BW76" i="3"/>
  <c r="BV76" i="3"/>
  <c r="BU76" i="3"/>
  <c r="BT76" i="3"/>
  <c r="BS76" i="3"/>
  <c r="BR76" i="3"/>
  <c r="BQ76" i="3"/>
  <c r="BP76" i="3"/>
  <c r="BO76" i="3"/>
  <c r="BN76" i="3"/>
  <c r="BM76" i="3"/>
  <c r="BL76" i="3"/>
  <c r="BK76" i="3"/>
  <c r="BJ76" i="3"/>
  <c r="BI76" i="3"/>
  <c r="BH76" i="3"/>
  <c r="BG76" i="3"/>
  <c r="BF76" i="3"/>
  <c r="BE76" i="3"/>
  <c r="BD76" i="3"/>
  <c r="BC76" i="3"/>
  <c r="BB76" i="3"/>
  <c r="BA76" i="3"/>
  <c r="AZ76" i="3"/>
  <c r="AY76" i="3"/>
  <c r="AX76" i="3"/>
  <c r="AW76" i="3"/>
  <c r="AV76" i="3"/>
  <c r="AU76" i="3"/>
  <c r="AT76" i="3"/>
  <c r="AS76" i="3"/>
  <c r="AR76" i="3"/>
  <c r="AQ76" i="3"/>
  <c r="AP76" i="3"/>
  <c r="AO76" i="3"/>
  <c r="AN76" i="3"/>
  <c r="AM76" i="3"/>
  <c r="AL76" i="3"/>
  <c r="AK76" i="3"/>
  <c r="AJ76" i="3"/>
  <c r="AI76" i="3"/>
  <c r="AH76" i="3"/>
  <c r="AG76" i="3"/>
  <c r="AF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L75" i="3"/>
  <c r="CK75" i="3"/>
  <c r="CJ75" i="3"/>
  <c r="CI75" i="3"/>
  <c r="CH75" i="3"/>
  <c r="CG75" i="3"/>
  <c r="CF75" i="3"/>
  <c r="CE75" i="3"/>
  <c r="CD75" i="3"/>
  <c r="CC75" i="3"/>
  <c r="CB75" i="3"/>
  <c r="CA75" i="3"/>
  <c r="BZ75" i="3"/>
  <c r="BY75" i="3"/>
  <c r="BX75" i="3"/>
  <c r="BW75" i="3"/>
  <c r="BV75" i="3"/>
  <c r="BU75" i="3"/>
  <c r="BT75" i="3"/>
  <c r="BS75" i="3"/>
  <c r="BR75" i="3"/>
  <c r="BQ75" i="3"/>
  <c r="BP75" i="3"/>
  <c r="BO75" i="3"/>
  <c r="BN75" i="3"/>
  <c r="BM75" i="3"/>
  <c r="BL75" i="3"/>
  <c r="BK75" i="3"/>
  <c r="BJ75" i="3"/>
  <c r="BI75" i="3"/>
  <c r="BH75" i="3"/>
  <c r="BG75" i="3"/>
  <c r="BF75" i="3"/>
  <c r="BE75" i="3"/>
  <c r="BD75" i="3"/>
  <c r="BC75" i="3"/>
  <c r="BB75" i="3"/>
  <c r="BA75" i="3"/>
  <c r="AZ75" i="3"/>
  <c r="AY75" i="3"/>
  <c r="AX75" i="3"/>
  <c r="AW75" i="3"/>
  <c r="AV75" i="3"/>
  <c r="AU75" i="3"/>
  <c r="AT75" i="3"/>
  <c r="AS75" i="3"/>
  <c r="AR75" i="3"/>
  <c r="AQ75" i="3"/>
  <c r="AP75" i="3"/>
  <c r="AO75" i="3"/>
  <c r="AN75" i="3"/>
  <c r="AM75" i="3"/>
  <c r="AL75" i="3"/>
  <c r="AK75" i="3"/>
  <c r="AJ75" i="3"/>
  <c r="AI75" i="3"/>
  <c r="AH75" i="3"/>
  <c r="AG75" i="3"/>
  <c r="AF75" i="3"/>
  <c r="AE75" i="3"/>
  <c r="AD75" i="3"/>
  <c r="AC75" i="3"/>
  <c r="AB75" i="3"/>
  <c r="AA75" i="3"/>
  <c r="Z75" i="3"/>
  <c r="Y75" i="3"/>
  <c r="X75" i="3"/>
  <c r="W75" i="3"/>
  <c r="V75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L74" i="3"/>
  <c r="CK74" i="3"/>
  <c r="CJ74" i="3"/>
  <c r="CI74" i="3"/>
  <c r="CH74" i="3"/>
  <c r="CG74" i="3"/>
  <c r="CF74" i="3"/>
  <c r="CE74" i="3"/>
  <c r="CD74" i="3"/>
  <c r="CC74" i="3"/>
  <c r="CB74" i="3"/>
  <c r="CA74" i="3"/>
  <c r="BZ74" i="3"/>
  <c r="BY74" i="3"/>
  <c r="BX74" i="3"/>
  <c r="BW74" i="3"/>
  <c r="BV74" i="3"/>
  <c r="BU74" i="3"/>
  <c r="BT74" i="3"/>
  <c r="BS74" i="3"/>
  <c r="BR74" i="3"/>
  <c r="BQ74" i="3"/>
  <c r="BP74" i="3"/>
  <c r="BO74" i="3"/>
  <c r="BN74" i="3"/>
  <c r="BM74" i="3"/>
  <c r="BL74" i="3"/>
  <c r="BK74" i="3"/>
  <c r="BJ74" i="3"/>
  <c r="BI74" i="3"/>
  <c r="BH74" i="3"/>
  <c r="BG74" i="3"/>
  <c r="BF74" i="3"/>
  <c r="BE74" i="3"/>
  <c r="BD74" i="3"/>
  <c r="BC74" i="3"/>
  <c r="BB74" i="3"/>
  <c r="BA74" i="3"/>
  <c r="AZ74" i="3"/>
  <c r="AY74" i="3"/>
  <c r="AX74" i="3"/>
  <c r="AW74" i="3"/>
  <c r="AV74" i="3"/>
  <c r="AU74" i="3"/>
  <c r="AT74" i="3"/>
  <c r="AS74" i="3"/>
  <c r="AR74" i="3"/>
  <c r="AQ74" i="3"/>
  <c r="AP74" i="3"/>
  <c r="AO74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B74" i="3"/>
  <c r="AA74" i="3"/>
  <c r="Z74" i="3"/>
  <c r="Y74" i="3"/>
  <c r="X74" i="3"/>
  <c r="W74" i="3"/>
  <c r="V74" i="3"/>
  <c r="U74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L73" i="3"/>
  <c r="CK73" i="3"/>
  <c r="CJ73" i="3"/>
  <c r="CI73" i="3"/>
  <c r="CH73" i="3"/>
  <c r="CG73" i="3"/>
  <c r="CF73" i="3"/>
  <c r="CE73" i="3"/>
  <c r="CD73" i="3"/>
  <c r="CC73" i="3"/>
  <c r="CB73" i="3"/>
  <c r="CA73" i="3"/>
  <c r="BZ73" i="3"/>
  <c r="BY73" i="3"/>
  <c r="BX73" i="3"/>
  <c r="BW73" i="3"/>
  <c r="BV73" i="3"/>
  <c r="BU73" i="3"/>
  <c r="BT73" i="3"/>
  <c r="BS73" i="3"/>
  <c r="BR73" i="3"/>
  <c r="BQ73" i="3"/>
  <c r="BP73" i="3"/>
  <c r="BO73" i="3"/>
  <c r="BN73" i="3"/>
  <c r="BM73" i="3"/>
  <c r="BL73" i="3"/>
  <c r="BK73" i="3"/>
  <c r="BJ73" i="3"/>
  <c r="BI73" i="3"/>
  <c r="BH73" i="3"/>
  <c r="BG73" i="3"/>
  <c r="BF73" i="3"/>
  <c r="BE73" i="3"/>
  <c r="BD73" i="3"/>
  <c r="BC73" i="3"/>
  <c r="BB73" i="3"/>
  <c r="BA73" i="3"/>
  <c r="AZ73" i="3"/>
  <c r="AY73" i="3"/>
  <c r="AX73" i="3"/>
  <c r="AW73" i="3"/>
  <c r="AV73" i="3"/>
  <c r="AU73" i="3"/>
  <c r="AT73" i="3"/>
  <c r="AS73" i="3"/>
  <c r="AR73" i="3"/>
  <c r="AQ73" i="3"/>
  <c r="AP73" i="3"/>
  <c r="AO73" i="3"/>
  <c r="AN73" i="3"/>
  <c r="AM73" i="3"/>
  <c r="AL73" i="3"/>
  <c r="AK73" i="3"/>
  <c r="AJ73" i="3"/>
  <c r="AI73" i="3"/>
  <c r="AH73" i="3"/>
  <c r="AG73" i="3"/>
  <c r="AF73" i="3"/>
  <c r="AE73" i="3"/>
  <c r="AD73" i="3"/>
  <c r="AC73" i="3"/>
  <c r="AB73" i="3"/>
  <c r="AA73" i="3"/>
  <c r="Z73" i="3"/>
  <c r="Y73" i="3"/>
  <c r="X73" i="3"/>
  <c r="W73" i="3"/>
  <c r="V73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L72" i="3"/>
  <c r="CK72" i="3"/>
  <c r="CJ72" i="3"/>
  <c r="CI72" i="3"/>
  <c r="CH72" i="3"/>
  <c r="CG72" i="3"/>
  <c r="CF72" i="3"/>
  <c r="CE72" i="3"/>
  <c r="CD72" i="3"/>
  <c r="CC72" i="3"/>
  <c r="CB72" i="3"/>
  <c r="CA72" i="3"/>
  <c r="BZ72" i="3"/>
  <c r="BY72" i="3"/>
  <c r="BX72" i="3"/>
  <c r="BW72" i="3"/>
  <c r="BV72" i="3"/>
  <c r="BU72" i="3"/>
  <c r="BT72" i="3"/>
  <c r="BS72" i="3"/>
  <c r="BR72" i="3"/>
  <c r="BQ72" i="3"/>
  <c r="BP72" i="3"/>
  <c r="BO72" i="3"/>
  <c r="BN72" i="3"/>
  <c r="BM72" i="3"/>
  <c r="BL72" i="3"/>
  <c r="BK72" i="3"/>
  <c r="BJ72" i="3"/>
  <c r="BI72" i="3"/>
  <c r="BH72" i="3"/>
  <c r="BG72" i="3"/>
  <c r="BF72" i="3"/>
  <c r="BE72" i="3"/>
  <c r="BD72" i="3"/>
  <c r="BC72" i="3"/>
  <c r="BB72" i="3"/>
  <c r="BA72" i="3"/>
  <c r="AZ72" i="3"/>
  <c r="AY72" i="3"/>
  <c r="AX72" i="3"/>
  <c r="AW72" i="3"/>
  <c r="AV72" i="3"/>
  <c r="AU72" i="3"/>
  <c r="AT72" i="3"/>
  <c r="AS72" i="3"/>
  <c r="AR72" i="3"/>
  <c r="AQ72" i="3"/>
  <c r="AP72" i="3"/>
  <c r="AO72" i="3"/>
  <c r="AN72" i="3"/>
  <c r="AM72" i="3"/>
  <c r="AL72" i="3"/>
  <c r="AK72" i="3"/>
  <c r="AJ72" i="3"/>
  <c r="AI72" i="3"/>
  <c r="AH72" i="3"/>
  <c r="AG72" i="3"/>
  <c r="AF72" i="3"/>
  <c r="AE72" i="3"/>
  <c r="AD72" i="3"/>
  <c r="AC72" i="3"/>
  <c r="AB72" i="3"/>
  <c r="AA72" i="3"/>
  <c r="Z72" i="3"/>
  <c r="Y72" i="3"/>
  <c r="X72" i="3"/>
  <c r="W72" i="3"/>
  <c r="V72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L71" i="3"/>
  <c r="CK71" i="3"/>
  <c r="CJ71" i="3"/>
  <c r="CI71" i="3"/>
  <c r="CH71" i="3"/>
  <c r="CG71" i="3"/>
  <c r="CF71" i="3"/>
  <c r="CE71" i="3"/>
  <c r="CD71" i="3"/>
  <c r="CC71" i="3"/>
  <c r="CB71" i="3"/>
  <c r="CA71" i="3"/>
  <c r="BZ71" i="3"/>
  <c r="BY71" i="3"/>
  <c r="BX71" i="3"/>
  <c r="BW71" i="3"/>
  <c r="BV71" i="3"/>
  <c r="BU71" i="3"/>
  <c r="BT71" i="3"/>
  <c r="BS71" i="3"/>
  <c r="BR71" i="3"/>
  <c r="BQ71" i="3"/>
  <c r="BP71" i="3"/>
  <c r="BO71" i="3"/>
  <c r="BN71" i="3"/>
  <c r="BM71" i="3"/>
  <c r="BL71" i="3"/>
  <c r="BK71" i="3"/>
  <c r="BJ71" i="3"/>
  <c r="BI71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AN71" i="3"/>
  <c r="AM71" i="3"/>
  <c r="AL71" i="3"/>
  <c r="AK71" i="3"/>
  <c r="AJ71" i="3"/>
  <c r="AI71" i="3"/>
  <c r="AH71" i="3"/>
  <c r="AG71" i="3"/>
  <c r="AF71" i="3"/>
  <c r="AE71" i="3"/>
  <c r="AD71" i="3"/>
  <c r="AC71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L70" i="3"/>
  <c r="CK70" i="3"/>
  <c r="CJ70" i="3"/>
  <c r="CI70" i="3"/>
  <c r="CH70" i="3"/>
  <c r="CG70" i="3"/>
  <c r="CF70" i="3"/>
  <c r="CE70" i="3"/>
  <c r="CD70" i="3"/>
  <c r="CC70" i="3"/>
  <c r="CB70" i="3"/>
  <c r="CA70" i="3"/>
  <c r="BZ70" i="3"/>
  <c r="BY70" i="3"/>
  <c r="BX70" i="3"/>
  <c r="BW70" i="3"/>
  <c r="BV70" i="3"/>
  <c r="BU70" i="3"/>
  <c r="BT70" i="3"/>
  <c r="BS70" i="3"/>
  <c r="BR70" i="3"/>
  <c r="BQ70" i="3"/>
  <c r="BP70" i="3"/>
  <c r="BO70" i="3"/>
  <c r="BN70" i="3"/>
  <c r="BM70" i="3"/>
  <c r="BL70" i="3"/>
  <c r="BK70" i="3"/>
  <c r="BJ70" i="3"/>
  <c r="BI70" i="3"/>
  <c r="BH70" i="3"/>
  <c r="BG70" i="3"/>
  <c r="BF70" i="3"/>
  <c r="BE70" i="3"/>
  <c r="BD70" i="3"/>
  <c r="BC70" i="3"/>
  <c r="BB70" i="3"/>
  <c r="BA70" i="3"/>
  <c r="AZ70" i="3"/>
  <c r="AY70" i="3"/>
  <c r="AX70" i="3"/>
  <c r="AW70" i="3"/>
  <c r="AV70" i="3"/>
  <c r="AU70" i="3"/>
  <c r="AT70" i="3"/>
  <c r="AS70" i="3"/>
  <c r="AR70" i="3"/>
  <c r="AQ70" i="3"/>
  <c r="AP70" i="3"/>
  <c r="AO70" i="3"/>
  <c r="AN70" i="3"/>
  <c r="AM70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L69" i="3"/>
  <c r="CK69" i="3"/>
  <c r="CJ69" i="3"/>
  <c r="CI69" i="3"/>
  <c r="CH69" i="3"/>
  <c r="CG69" i="3"/>
  <c r="CF69" i="3"/>
  <c r="CE69" i="3"/>
  <c r="CD69" i="3"/>
  <c r="CC69" i="3"/>
  <c r="CB69" i="3"/>
  <c r="CA69" i="3"/>
  <c r="BZ69" i="3"/>
  <c r="BY69" i="3"/>
  <c r="BX69" i="3"/>
  <c r="BW69" i="3"/>
  <c r="BV69" i="3"/>
  <c r="BU69" i="3"/>
  <c r="BT69" i="3"/>
  <c r="BS69" i="3"/>
  <c r="BR69" i="3"/>
  <c r="BQ69" i="3"/>
  <c r="BP69" i="3"/>
  <c r="BO69" i="3"/>
  <c r="BN69" i="3"/>
  <c r="BM69" i="3"/>
  <c r="BL69" i="3"/>
  <c r="BK69" i="3"/>
  <c r="BJ69" i="3"/>
  <c r="BI69" i="3"/>
  <c r="BH69" i="3"/>
  <c r="BG69" i="3"/>
  <c r="BF69" i="3"/>
  <c r="BE69" i="3"/>
  <c r="BD69" i="3"/>
  <c r="BC69" i="3"/>
  <c r="BB69" i="3"/>
  <c r="BA69" i="3"/>
  <c r="AZ69" i="3"/>
  <c r="AY69" i="3"/>
  <c r="AX69" i="3"/>
  <c r="AW69" i="3"/>
  <c r="AV69" i="3"/>
  <c r="AU69" i="3"/>
  <c r="AT69" i="3"/>
  <c r="AS69" i="3"/>
  <c r="AR69" i="3"/>
  <c r="AQ69" i="3"/>
  <c r="AP69" i="3"/>
  <c r="AO69" i="3"/>
  <c r="AN69" i="3"/>
  <c r="AM69" i="3"/>
  <c r="AL69" i="3"/>
  <c r="AK69" i="3"/>
  <c r="AJ69" i="3"/>
  <c r="AI69" i="3"/>
  <c r="AH69" i="3"/>
  <c r="AG69" i="3"/>
  <c r="AF69" i="3"/>
  <c r="AE69" i="3"/>
  <c r="AD69" i="3"/>
  <c r="AC69" i="3"/>
  <c r="AB69" i="3"/>
  <c r="AA69" i="3"/>
  <c r="Z69" i="3"/>
  <c r="Y69" i="3"/>
  <c r="X69" i="3"/>
  <c r="W69" i="3"/>
  <c r="V69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L68" i="3"/>
  <c r="CK68" i="3"/>
  <c r="CJ68" i="3"/>
  <c r="CI68" i="3"/>
  <c r="CH68" i="3"/>
  <c r="CG68" i="3"/>
  <c r="CF68" i="3"/>
  <c r="CE68" i="3"/>
  <c r="CD68" i="3"/>
  <c r="CC68" i="3"/>
  <c r="CB68" i="3"/>
  <c r="CA68" i="3"/>
  <c r="BZ68" i="3"/>
  <c r="BY68" i="3"/>
  <c r="BX68" i="3"/>
  <c r="BW68" i="3"/>
  <c r="BV68" i="3"/>
  <c r="BU68" i="3"/>
  <c r="BT68" i="3"/>
  <c r="BS68" i="3"/>
  <c r="BR68" i="3"/>
  <c r="BQ68" i="3"/>
  <c r="BP68" i="3"/>
  <c r="BO68" i="3"/>
  <c r="BN68" i="3"/>
  <c r="BM68" i="3"/>
  <c r="BL68" i="3"/>
  <c r="BK68" i="3"/>
  <c r="BJ68" i="3"/>
  <c r="BI68" i="3"/>
  <c r="BH68" i="3"/>
  <c r="BG68" i="3"/>
  <c r="BF68" i="3"/>
  <c r="BE68" i="3"/>
  <c r="BD68" i="3"/>
  <c r="BC68" i="3"/>
  <c r="BB68" i="3"/>
  <c r="BA68" i="3"/>
  <c r="AZ68" i="3"/>
  <c r="AY68" i="3"/>
  <c r="AX68" i="3"/>
  <c r="AW68" i="3"/>
  <c r="AV68" i="3"/>
  <c r="AU68" i="3"/>
  <c r="AT68" i="3"/>
  <c r="AS68" i="3"/>
  <c r="AR68" i="3"/>
  <c r="AQ68" i="3"/>
  <c r="AP68" i="3"/>
  <c r="AO68" i="3"/>
  <c r="AN68" i="3"/>
  <c r="AM68" i="3"/>
  <c r="AL68" i="3"/>
  <c r="AK68" i="3"/>
  <c r="AJ68" i="3"/>
  <c r="AI68" i="3"/>
  <c r="AH68" i="3"/>
  <c r="AG68" i="3"/>
  <c r="AF68" i="3"/>
  <c r="AE68" i="3"/>
  <c r="AD68" i="3"/>
  <c r="AC68" i="3"/>
  <c r="AB68" i="3"/>
  <c r="AA68" i="3"/>
  <c r="Z68" i="3"/>
  <c r="Y68" i="3"/>
  <c r="X68" i="3"/>
  <c r="W68" i="3"/>
  <c r="V68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L67" i="3"/>
  <c r="CK67" i="3"/>
  <c r="CJ67" i="3"/>
  <c r="CI67" i="3"/>
  <c r="CH67" i="3"/>
  <c r="CG67" i="3"/>
  <c r="CF67" i="3"/>
  <c r="CE67" i="3"/>
  <c r="CD67" i="3"/>
  <c r="CC67" i="3"/>
  <c r="CB67" i="3"/>
  <c r="CA67" i="3"/>
  <c r="BZ67" i="3"/>
  <c r="BY67" i="3"/>
  <c r="BX67" i="3"/>
  <c r="BW67" i="3"/>
  <c r="BV67" i="3"/>
  <c r="BU67" i="3"/>
  <c r="BT67" i="3"/>
  <c r="BS67" i="3"/>
  <c r="BR67" i="3"/>
  <c r="BQ67" i="3"/>
  <c r="BP67" i="3"/>
  <c r="BO67" i="3"/>
  <c r="BN67" i="3"/>
  <c r="BM67" i="3"/>
  <c r="BL67" i="3"/>
  <c r="BK67" i="3"/>
  <c r="BJ67" i="3"/>
  <c r="BI67" i="3"/>
  <c r="BH67" i="3"/>
  <c r="BG67" i="3"/>
  <c r="BF67" i="3"/>
  <c r="BE67" i="3"/>
  <c r="BD67" i="3"/>
  <c r="BC67" i="3"/>
  <c r="BB67" i="3"/>
  <c r="BA67" i="3"/>
  <c r="AZ67" i="3"/>
  <c r="AY67" i="3"/>
  <c r="AX67" i="3"/>
  <c r="AW67" i="3"/>
  <c r="AV67" i="3"/>
  <c r="AU67" i="3"/>
  <c r="AT67" i="3"/>
  <c r="AS67" i="3"/>
  <c r="AR67" i="3"/>
  <c r="AQ67" i="3"/>
  <c r="AP67" i="3"/>
  <c r="AO67" i="3"/>
  <c r="AN67" i="3"/>
  <c r="AM67" i="3"/>
  <c r="AL67" i="3"/>
  <c r="AK67" i="3"/>
  <c r="AJ67" i="3"/>
  <c r="AI67" i="3"/>
  <c r="AH67" i="3"/>
  <c r="AG67" i="3"/>
  <c r="AF67" i="3"/>
  <c r="AE67" i="3"/>
  <c r="AD67" i="3"/>
  <c r="AC67" i="3"/>
  <c r="AB67" i="3"/>
  <c r="AA67" i="3"/>
  <c r="Z67" i="3"/>
  <c r="Y67" i="3"/>
  <c r="X67" i="3"/>
  <c r="W67" i="3"/>
  <c r="V67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L66" i="3"/>
  <c r="CK66" i="3"/>
  <c r="CJ66" i="3"/>
  <c r="CI66" i="3"/>
  <c r="CH66" i="3"/>
  <c r="CG66" i="3"/>
  <c r="CF66" i="3"/>
  <c r="CE66" i="3"/>
  <c r="CD66" i="3"/>
  <c r="CC66" i="3"/>
  <c r="CB66" i="3"/>
  <c r="CA66" i="3"/>
  <c r="BZ66" i="3"/>
  <c r="BY66" i="3"/>
  <c r="BX66" i="3"/>
  <c r="BW66" i="3"/>
  <c r="BV66" i="3"/>
  <c r="BU66" i="3"/>
  <c r="BT66" i="3"/>
  <c r="BS66" i="3"/>
  <c r="BR66" i="3"/>
  <c r="BQ66" i="3"/>
  <c r="BP66" i="3"/>
  <c r="BO66" i="3"/>
  <c r="BN66" i="3"/>
  <c r="BM66" i="3"/>
  <c r="BL66" i="3"/>
  <c r="BK66" i="3"/>
  <c r="BJ66" i="3"/>
  <c r="BI66" i="3"/>
  <c r="BH66" i="3"/>
  <c r="BG66" i="3"/>
  <c r="BF66" i="3"/>
  <c r="BE66" i="3"/>
  <c r="BD66" i="3"/>
  <c r="BC66" i="3"/>
  <c r="BB66" i="3"/>
  <c r="BA66" i="3"/>
  <c r="AZ66" i="3"/>
  <c r="AY66" i="3"/>
  <c r="AX66" i="3"/>
  <c r="AW66" i="3"/>
  <c r="AV66" i="3"/>
  <c r="AU66" i="3"/>
  <c r="AT66" i="3"/>
  <c r="AS66" i="3"/>
  <c r="AR66" i="3"/>
  <c r="AQ66" i="3"/>
  <c r="AP66" i="3"/>
  <c r="AO66" i="3"/>
  <c r="AN66" i="3"/>
  <c r="AM66" i="3"/>
  <c r="AL66" i="3"/>
  <c r="AK66" i="3"/>
  <c r="AJ66" i="3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L65" i="3"/>
  <c r="CK65" i="3"/>
  <c r="CJ65" i="3"/>
  <c r="CI65" i="3"/>
  <c r="CH65" i="3"/>
  <c r="CG65" i="3"/>
  <c r="CF65" i="3"/>
  <c r="CE65" i="3"/>
  <c r="CD65" i="3"/>
  <c r="CC65" i="3"/>
  <c r="CB65" i="3"/>
  <c r="CA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N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AU65" i="3"/>
  <c r="AT65" i="3"/>
  <c r="AS65" i="3"/>
  <c r="AR65" i="3"/>
  <c r="AQ65" i="3"/>
  <c r="AP65" i="3"/>
  <c r="AO65" i="3"/>
  <c r="AN65" i="3"/>
  <c r="AM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L64" i="3"/>
  <c r="CK64" i="3"/>
  <c r="CJ64" i="3"/>
  <c r="CI64" i="3"/>
  <c r="CH64" i="3"/>
  <c r="CG64" i="3"/>
  <c r="CF64" i="3"/>
  <c r="CE64" i="3"/>
  <c r="CD64" i="3"/>
  <c r="CC64" i="3"/>
  <c r="CB64" i="3"/>
  <c r="CA64" i="3"/>
  <c r="BZ64" i="3"/>
  <c r="BY64" i="3"/>
  <c r="BX64" i="3"/>
  <c r="BW64" i="3"/>
  <c r="BV64" i="3"/>
  <c r="BU64" i="3"/>
  <c r="BT64" i="3"/>
  <c r="BS64" i="3"/>
  <c r="BR64" i="3"/>
  <c r="BQ64" i="3"/>
  <c r="BP64" i="3"/>
  <c r="BO64" i="3"/>
  <c r="BN64" i="3"/>
  <c r="BM64" i="3"/>
  <c r="BL64" i="3"/>
  <c r="BK64" i="3"/>
  <c r="BJ64" i="3"/>
  <c r="BI64" i="3"/>
  <c r="BH64" i="3"/>
  <c r="BG64" i="3"/>
  <c r="BF64" i="3"/>
  <c r="BE64" i="3"/>
  <c r="BD64" i="3"/>
  <c r="BC64" i="3"/>
  <c r="BB64" i="3"/>
  <c r="BA64" i="3"/>
  <c r="AZ64" i="3"/>
  <c r="AY64" i="3"/>
  <c r="AX64" i="3"/>
  <c r="AW64" i="3"/>
  <c r="AV64" i="3"/>
  <c r="AU64" i="3"/>
  <c r="AT64" i="3"/>
  <c r="AS64" i="3"/>
  <c r="AR64" i="3"/>
  <c r="AQ64" i="3"/>
  <c r="AP64" i="3"/>
  <c r="AO64" i="3"/>
  <c r="AN64" i="3"/>
  <c r="AM64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L63" i="3"/>
  <c r="CK63" i="3"/>
  <c r="CJ63" i="3"/>
  <c r="CI63" i="3"/>
  <c r="CH63" i="3"/>
  <c r="CG63" i="3"/>
  <c r="CF63" i="3"/>
  <c r="CE63" i="3"/>
  <c r="CD63" i="3"/>
  <c r="CC63" i="3"/>
  <c r="CB63" i="3"/>
  <c r="CA63" i="3"/>
  <c r="BZ63" i="3"/>
  <c r="BY63" i="3"/>
  <c r="BX63" i="3"/>
  <c r="BW63" i="3"/>
  <c r="BV63" i="3"/>
  <c r="BU63" i="3"/>
  <c r="BT63" i="3"/>
  <c r="BS63" i="3"/>
  <c r="BR63" i="3"/>
  <c r="BQ63" i="3"/>
  <c r="BP63" i="3"/>
  <c r="BO63" i="3"/>
  <c r="BN63" i="3"/>
  <c r="BM63" i="3"/>
  <c r="BL63" i="3"/>
  <c r="BK63" i="3"/>
  <c r="BJ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AW63" i="3"/>
  <c r="AV63" i="3"/>
  <c r="AU63" i="3"/>
  <c r="AT63" i="3"/>
  <c r="AS63" i="3"/>
  <c r="AR63" i="3"/>
  <c r="AQ63" i="3"/>
  <c r="AP63" i="3"/>
  <c r="AO63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B63" i="3"/>
  <c r="AA63" i="3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L62" i="3"/>
  <c r="CK62" i="3"/>
  <c r="CJ62" i="3"/>
  <c r="CI62" i="3"/>
  <c r="CH62" i="3"/>
  <c r="CG62" i="3"/>
  <c r="CF62" i="3"/>
  <c r="CE62" i="3"/>
  <c r="CD62" i="3"/>
  <c r="CC62" i="3"/>
  <c r="CB62" i="3"/>
  <c r="CA62" i="3"/>
  <c r="BZ62" i="3"/>
  <c r="BY62" i="3"/>
  <c r="BX62" i="3"/>
  <c r="BW62" i="3"/>
  <c r="BV62" i="3"/>
  <c r="BU62" i="3"/>
  <c r="BT62" i="3"/>
  <c r="BS62" i="3"/>
  <c r="BR62" i="3"/>
  <c r="BQ62" i="3"/>
  <c r="BP62" i="3"/>
  <c r="BO62" i="3"/>
  <c r="BN62" i="3"/>
  <c r="BM62" i="3"/>
  <c r="BL62" i="3"/>
  <c r="BK62" i="3"/>
  <c r="BJ62" i="3"/>
  <c r="BI62" i="3"/>
  <c r="BH62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AR62" i="3"/>
  <c r="AQ62" i="3"/>
  <c r="AP62" i="3"/>
  <c r="AO62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B62" i="3"/>
  <c r="AA62" i="3"/>
  <c r="Z62" i="3"/>
  <c r="Y62" i="3"/>
  <c r="X62" i="3"/>
  <c r="W62" i="3"/>
  <c r="V62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L61" i="3"/>
  <c r="CK61" i="3"/>
  <c r="CJ61" i="3"/>
  <c r="CI61" i="3"/>
  <c r="CH61" i="3"/>
  <c r="CG61" i="3"/>
  <c r="CF61" i="3"/>
  <c r="CE61" i="3"/>
  <c r="CD61" i="3"/>
  <c r="CC61" i="3"/>
  <c r="CB61" i="3"/>
  <c r="CA61" i="3"/>
  <c r="BZ61" i="3"/>
  <c r="BY61" i="3"/>
  <c r="BX61" i="3"/>
  <c r="BW61" i="3"/>
  <c r="BV61" i="3"/>
  <c r="BU61" i="3"/>
  <c r="BT61" i="3"/>
  <c r="BS61" i="3"/>
  <c r="BR61" i="3"/>
  <c r="BQ61" i="3"/>
  <c r="BP61" i="3"/>
  <c r="BO61" i="3"/>
  <c r="BN61" i="3"/>
  <c r="BM61" i="3"/>
  <c r="BL61" i="3"/>
  <c r="BK61" i="3"/>
  <c r="BJ61" i="3"/>
  <c r="BI61" i="3"/>
  <c r="BH61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AR61" i="3"/>
  <c r="AQ61" i="3"/>
  <c r="AP61" i="3"/>
  <c r="AO61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B61" i="3"/>
  <c r="AA61" i="3"/>
  <c r="Z61" i="3"/>
  <c r="Y61" i="3"/>
  <c r="X61" i="3"/>
  <c r="W61" i="3"/>
  <c r="V61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L60" i="3"/>
  <c r="CK60" i="3"/>
  <c r="CJ60" i="3"/>
  <c r="CI60" i="3"/>
  <c r="CH60" i="3"/>
  <c r="CG60" i="3"/>
  <c r="CF60" i="3"/>
  <c r="CE60" i="3"/>
  <c r="CD60" i="3"/>
  <c r="CC60" i="3"/>
  <c r="CB60" i="3"/>
  <c r="CA60" i="3"/>
  <c r="BZ60" i="3"/>
  <c r="BY60" i="3"/>
  <c r="BX60" i="3"/>
  <c r="BW60" i="3"/>
  <c r="BV60" i="3"/>
  <c r="BU60" i="3"/>
  <c r="BT60" i="3"/>
  <c r="BS60" i="3"/>
  <c r="BR60" i="3"/>
  <c r="BQ60" i="3"/>
  <c r="BP60" i="3"/>
  <c r="BO60" i="3"/>
  <c r="BN60" i="3"/>
  <c r="BM60" i="3"/>
  <c r="BL60" i="3"/>
  <c r="BK60" i="3"/>
  <c r="BJ60" i="3"/>
  <c r="BI60" i="3"/>
  <c r="BH60" i="3"/>
  <c r="BG60" i="3"/>
  <c r="BF60" i="3"/>
  <c r="BE60" i="3"/>
  <c r="BD60" i="3"/>
  <c r="BC60" i="3"/>
  <c r="BB60" i="3"/>
  <c r="BA60" i="3"/>
  <c r="AZ60" i="3"/>
  <c r="AY60" i="3"/>
  <c r="AX60" i="3"/>
  <c r="AW60" i="3"/>
  <c r="AV60" i="3"/>
  <c r="AU60" i="3"/>
  <c r="AT60" i="3"/>
  <c r="AS60" i="3"/>
  <c r="AR60" i="3"/>
  <c r="AQ60" i="3"/>
  <c r="AP60" i="3"/>
  <c r="AO60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B60" i="3"/>
  <c r="AA60" i="3"/>
  <c r="Z60" i="3"/>
  <c r="Y60" i="3"/>
  <c r="X60" i="3"/>
  <c r="W60" i="3"/>
  <c r="V60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L59" i="3"/>
  <c r="CK59" i="3"/>
  <c r="CJ59" i="3"/>
  <c r="CI59" i="3"/>
  <c r="CH59" i="3"/>
  <c r="CG59" i="3"/>
  <c r="CF59" i="3"/>
  <c r="CE59" i="3"/>
  <c r="CD59" i="3"/>
  <c r="CC59" i="3"/>
  <c r="CB59" i="3"/>
  <c r="CA59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L58" i="3"/>
  <c r="CK58" i="3"/>
  <c r="CJ58" i="3"/>
  <c r="CI58" i="3"/>
  <c r="CH58" i="3"/>
  <c r="CG58" i="3"/>
  <c r="CF58" i="3"/>
  <c r="CE58" i="3"/>
  <c r="CD58" i="3"/>
  <c r="CC58" i="3"/>
  <c r="CB58" i="3"/>
  <c r="CA58" i="3"/>
  <c r="BZ58" i="3"/>
  <c r="BY58" i="3"/>
  <c r="BX58" i="3"/>
  <c r="BW58" i="3"/>
  <c r="BV58" i="3"/>
  <c r="BU58" i="3"/>
  <c r="BT58" i="3"/>
  <c r="BS58" i="3"/>
  <c r="BR58" i="3"/>
  <c r="BQ58" i="3"/>
  <c r="BP58" i="3"/>
  <c r="BO58" i="3"/>
  <c r="BN58" i="3"/>
  <c r="BM58" i="3"/>
  <c r="BL58" i="3"/>
  <c r="BK58" i="3"/>
  <c r="BJ58" i="3"/>
  <c r="BI58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L57" i="3"/>
  <c r="CK57" i="3"/>
  <c r="CJ57" i="3"/>
  <c r="CI57" i="3"/>
  <c r="CH57" i="3"/>
  <c r="CG57" i="3"/>
  <c r="CF57" i="3"/>
  <c r="CE57" i="3"/>
  <c r="CD57" i="3"/>
  <c r="CC57" i="3"/>
  <c r="CB57" i="3"/>
  <c r="CA57" i="3"/>
  <c r="BZ57" i="3"/>
  <c r="BY57" i="3"/>
  <c r="BX57" i="3"/>
  <c r="BW57" i="3"/>
  <c r="BV57" i="3"/>
  <c r="BU57" i="3"/>
  <c r="BT57" i="3"/>
  <c r="BS57" i="3"/>
  <c r="BR57" i="3"/>
  <c r="BQ57" i="3"/>
  <c r="BP57" i="3"/>
  <c r="BO57" i="3"/>
  <c r="BN57" i="3"/>
  <c r="BM57" i="3"/>
  <c r="BL57" i="3"/>
  <c r="BK57" i="3"/>
  <c r="BJ57" i="3"/>
  <c r="BI57" i="3"/>
  <c r="BH57" i="3"/>
  <c r="BG57" i="3"/>
  <c r="BF57" i="3"/>
  <c r="BE57" i="3"/>
  <c r="BD57" i="3"/>
  <c r="BC57" i="3"/>
  <c r="BB57" i="3"/>
  <c r="BA57" i="3"/>
  <c r="AZ57" i="3"/>
  <c r="AY57" i="3"/>
  <c r="AX57" i="3"/>
  <c r="AW57" i="3"/>
  <c r="AV57" i="3"/>
  <c r="AU57" i="3"/>
  <c r="AT57" i="3"/>
  <c r="AS57" i="3"/>
  <c r="AR57" i="3"/>
  <c r="AQ57" i="3"/>
  <c r="AP57" i="3"/>
  <c r="AO57" i="3"/>
  <c r="AN57" i="3"/>
  <c r="AM57" i="3"/>
  <c r="AL57" i="3"/>
  <c r="AK57" i="3"/>
  <c r="AJ57" i="3"/>
  <c r="AI57" i="3"/>
  <c r="AH57" i="3"/>
  <c r="AG57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L56" i="3"/>
  <c r="CK56" i="3"/>
  <c r="CJ56" i="3"/>
  <c r="CI56" i="3"/>
  <c r="CH56" i="3"/>
  <c r="CG56" i="3"/>
  <c r="CF56" i="3"/>
  <c r="CE56" i="3"/>
  <c r="CD56" i="3"/>
  <c r="CC56" i="3"/>
  <c r="CB56" i="3"/>
  <c r="CA56" i="3"/>
  <c r="BZ56" i="3"/>
  <c r="BY56" i="3"/>
  <c r="BX56" i="3"/>
  <c r="BW56" i="3"/>
  <c r="BV56" i="3"/>
  <c r="BU56" i="3"/>
  <c r="BT56" i="3"/>
  <c r="BS56" i="3"/>
  <c r="BR56" i="3"/>
  <c r="BQ56" i="3"/>
  <c r="BP56" i="3"/>
  <c r="BO56" i="3"/>
  <c r="BN56" i="3"/>
  <c r="BM56" i="3"/>
  <c r="BL56" i="3"/>
  <c r="BK56" i="3"/>
  <c r="BJ56" i="3"/>
  <c r="BI56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AS56" i="3"/>
  <c r="AR56" i="3"/>
  <c r="AQ56" i="3"/>
  <c r="AP56" i="3"/>
  <c r="AO56" i="3"/>
  <c r="AN56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L55" i="3"/>
  <c r="CK55" i="3"/>
  <c r="CJ55" i="3"/>
  <c r="CI55" i="3"/>
  <c r="CH55" i="3"/>
  <c r="CG55" i="3"/>
  <c r="CF55" i="3"/>
  <c r="CE55" i="3"/>
  <c r="CD55" i="3"/>
  <c r="CC55" i="3"/>
  <c r="CB55" i="3"/>
  <c r="CA55" i="3"/>
  <c r="BZ55" i="3"/>
  <c r="BY55" i="3"/>
  <c r="BX55" i="3"/>
  <c r="BW55" i="3"/>
  <c r="BV55" i="3"/>
  <c r="BU55" i="3"/>
  <c r="BT55" i="3"/>
  <c r="BS55" i="3"/>
  <c r="BR55" i="3"/>
  <c r="BQ55" i="3"/>
  <c r="BP55" i="3"/>
  <c r="BO55" i="3"/>
  <c r="BN55" i="3"/>
  <c r="BM55" i="3"/>
  <c r="BL55" i="3"/>
  <c r="BK55" i="3"/>
  <c r="BJ55" i="3"/>
  <c r="BI55" i="3"/>
  <c r="BH55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AS55" i="3"/>
  <c r="AR55" i="3"/>
  <c r="AQ55" i="3"/>
  <c r="AP55" i="3"/>
  <c r="AO55" i="3"/>
  <c r="AN55" i="3"/>
  <c r="AM55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L54" i="3"/>
  <c r="CK54" i="3"/>
  <c r="CJ54" i="3"/>
  <c r="CI54" i="3"/>
  <c r="CH54" i="3"/>
  <c r="CG54" i="3"/>
  <c r="CF54" i="3"/>
  <c r="CE54" i="3"/>
  <c r="CD54" i="3"/>
  <c r="CC54" i="3"/>
  <c r="CB54" i="3"/>
  <c r="CA54" i="3"/>
  <c r="BZ54" i="3"/>
  <c r="BY54" i="3"/>
  <c r="BX54" i="3"/>
  <c r="BW54" i="3"/>
  <c r="BV54" i="3"/>
  <c r="BU54" i="3"/>
  <c r="BT54" i="3"/>
  <c r="BS54" i="3"/>
  <c r="BR54" i="3"/>
  <c r="BQ54" i="3"/>
  <c r="BP54" i="3"/>
  <c r="BO54" i="3"/>
  <c r="BN54" i="3"/>
  <c r="BM54" i="3"/>
  <c r="BL54" i="3"/>
  <c r="BK54" i="3"/>
  <c r="BJ54" i="3"/>
  <c r="BI54" i="3"/>
  <c r="BH54" i="3"/>
  <c r="BG54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AS54" i="3"/>
  <c r="AR54" i="3"/>
  <c r="AQ54" i="3"/>
  <c r="AP54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L53" i="3"/>
  <c r="CK53" i="3"/>
  <c r="CJ53" i="3"/>
  <c r="CI53" i="3"/>
  <c r="CH53" i="3"/>
  <c r="CG53" i="3"/>
  <c r="CF53" i="3"/>
  <c r="CE53" i="3"/>
  <c r="CD53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L52" i="3"/>
  <c r="CK52" i="3"/>
  <c r="CJ52" i="3"/>
  <c r="CI52" i="3"/>
  <c r="CH52" i="3"/>
  <c r="CG52" i="3"/>
  <c r="CF52" i="3"/>
  <c r="CE52" i="3"/>
  <c r="CD52" i="3"/>
  <c r="CC52" i="3"/>
  <c r="CB52" i="3"/>
  <c r="CA52" i="3"/>
  <c r="BZ52" i="3"/>
  <c r="BY52" i="3"/>
  <c r="BX52" i="3"/>
  <c r="BW52" i="3"/>
  <c r="BV52" i="3"/>
  <c r="BU52" i="3"/>
  <c r="BT52" i="3"/>
  <c r="BS52" i="3"/>
  <c r="BR52" i="3"/>
  <c r="BQ52" i="3"/>
  <c r="BP52" i="3"/>
  <c r="BO52" i="3"/>
  <c r="BN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AS52" i="3"/>
  <c r="AR52" i="3"/>
  <c r="AQ52" i="3"/>
  <c r="AP52" i="3"/>
  <c r="AO52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L51" i="3"/>
  <c r="CK51" i="3"/>
  <c r="CJ51" i="3"/>
  <c r="CI51" i="3"/>
  <c r="CH51" i="3"/>
  <c r="CG51" i="3"/>
  <c r="CF51" i="3"/>
  <c r="CE51" i="3"/>
  <c r="CD51" i="3"/>
  <c r="CC51" i="3"/>
  <c r="CB51" i="3"/>
  <c r="CA51" i="3"/>
  <c r="BZ51" i="3"/>
  <c r="BY51" i="3"/>
  <c r="BX51" i="3"/>
  <c r="BW51" i="3"/>
  <c r="BV51" i="3"/>
  <c r="BU51" i="3"/>
  <c r="BT51" i="3"/>
  <c r="BS51" i="3"/>
  <c r="BR51" i="3"/>
  <c r="BQ51" i="3"/>
  <c r="BP51" i="3"/>
  <c r="BO51" i="3"/>
  <c r="BN51" i="3"/>
  <c r="BM51" i="3"/>
  <c r="BL51" i="3"/>
  <c r="BK51" i="3"/>
  <c r="BJ51" i="3"/>
  <c r="BI51" i="3"/>
  <c r="BH51" i="3"/>
  <c r="BG51" i="3"/>
  <c r="BF51" i="3"/>
  <c r="BE51" i="3"/>
  <c r="BD51" i="3"/>
  <c r="BC51" i="3"/>
  <c r="BB51" i="3"/>
  <c r="BA51" i="3"/>
  <c r="AZ51" i="3"/>
  <c r="AY51" i="3"/>
  <c r="AX51" i="3"/>
  <c r="AW51" i="3"/>
  <c r="AV51" i="3"/>
  <c r="AU51" i="3"/>
  <c r="AT51" i="3"/>
  <c r="AS51" i="3"/>
  <c r="AR51" i="3"/>
  <c r="AQ51" i="3"/>
  <c r="AP51" i="3"/>
  <c r="AO51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B51" i="3"/>
  <c r="AA51" i="3"/>
  <c r="Z51" i="3"/>
  <c r="Y51" i="3"/>
  <c r="X51" i="3"/>
  <c r="W51" i="3"/>
  <c r="V51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L50" i="3"/>
  <c r="CK50" i="3"/>
  <c r="CJ50" i="3"/>
  <c r="CI50" i="3"/>
  <c r="CH50" i="3"/>
  <c r="CG50" i="3"/>
  <c r="CF50" i="3"/>
  <c r="CE50" i="3"/>
  <c r="CD50" i="3"/>
  <c r="CC50" i="3"/>
  <c r="CB50" i="3"/>
  <c r="CA50" i="3"/>
  <c r="BZ50" i="3"/>
  <c r="BY50" i="3"/>
  <c r="BX50" i="3"/>
  <c r="BW50" i="3"/>
  <c r="BV50" i="3"/>
  <c r="BU50" i="3"/>
  <c r="BT50" i="3"/>
  <c r="BS50" i="3"/>
  <c r="BR50" i="3"/>
  <c r="BQ50" i="3"/>
  <c r="BP50" i="3"/>
  <c r="BO50" i="3"/>
  <c r="BN50" i="3"/>
  <c r="BM50" i="3"/>
  <c r="BL50" i="3"/>
  <c r="BK50" i="3"/>
  <c r="BJ50" i="3"/>
  <c r="BI50" i="3"/>
  <c r="BH50" i="3"/>
  <c r="BG50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AS50" i="3"/>
  <c r="AR50" i="3"/>
  <c r="AQ50" i="3"/>
  <c r="AP50" i="3"/>
  <c r="AO50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B50" i="3"/>
  <c r="AA50" i="3"/>
  <c r="Z50" i="3"/>
  <c r="Y50" i="3"/>
  <c r="X50" i="3"/>
  <c r="W50" i="3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L49" i="3"/>
  <c r="CK49" i="3"/>
  <c r="CJ49" i="3"/>
  <c r="CI49" i="3"/>
  <c r="CH49" i="3"/>
  <c r="CG49" i="3"/>
  <c r="CF49" i="3"/>
  <c r="CE49" i="3"/>
  <c r="CD49" i="3"/>
  <c r="CC49" i="3"/>
  <c r="CB49" i="3"/>
  <c r="CA49" i="3"/>
  <c r="BZ49" i="3"/>
  <c r="BY49" i="3"/>
  <c r="BX49" i="3"/>
  <c r="BW49" i="3"/>
  <c r="BV49" i="3"/>
  <c r="BU49" i="3"/>
  <c r="BT49" i="3"/>
  <c r="BS49" i="3"/>
  <c r="BR49" i="3"/>
  <c r="BQ49" i="3"/>
  <c r="BP49" i="3"/>
  <c r="BO49" i="3"/>
  <c r="BN49" i="3"/>
  <c r="BM49" i="3"/>
  <c r="BL49" i="3"/>
  <c r="BK49" i="3"/>
  <c r="BJ49" i="3"/>
  <c r="BI49" i="3"/>
  <c r="BH49" i="3"/>
  <c r="BG49" i="3"/>
  <c r="BF49" i="3"/>
  <c r="BE49" i="3"/>
  <c r="BD49" i="3"/>
  <c r="BC49" i="3"/>
  <c r="BB49" i="3"/>
  <c r="BA49" i="3"/>
  <c r="AZ49" i="3"/>
  <c r="AY49" i="3"/>
  <c r="AX49" i="3"/>
  <c r="AW49" i="3"/>
  <c r="AV49" i="3"/>
  <c r="AU49" i="3"/>
  <c r="AT49" i="3"/>
  <c r="AS49" i="3"/>
  <c r="AR49" i="3"/>
  <c r="AQ49" i="3"/>
  <c r="AP49" i="3"/>
  <c r="AO49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B49" i="3"/>
  <c r="AA49" i="3"/>
  <c r="Z49" i="3"/>
  <c r="Y49" i="3"/>
  <c r="X49" i="3"/>
  <c r="W49" i="3"/>
  <c r="V49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L48" i="3"/>
  <c r="CK48" i="3"/>
  <c r="CJ48" i="3"/>
  <c r="CI48" i="3"/>
  <c r="CH48" i="3"/>
  <c r="CG48" i="3"/>
  <c r="CF48" i="3"/>
  <c r="CE48" i="3"/>
  <c r="CD48" i="3"/>
  <c r="CC48" i="3"/>
  <c r="CB48" i="3"/>
  <c r="CA48" i="3"/>
  <c r="BZ48" i="3"/>
  <c r="BY48" i="3"/>
  <c r="BX48" i="3"/>
  <c r="BW48" i="3"/>
  <c r="BV48" i="3"/>
  <c r="BU48" i="3"/>
  <c r="BT48" i="3"/>
  <c r="BS48" i="3"/>
  <c r="BR48" i="3"/>
  <c r="BQ48" i="3"/>
  <c r="BP48" i="3"/>
  <c r="BO48" i="3"/>
  <c r="BN48" i="3"/>
  <c r="BM48" i="3"/>
  <c r="BL48" i="3"/>
  <c r="BK48" i="3"/>
  <c r="BJ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AR48" i="3"/>
  <c r="AQ48" i="3"/>
  <c r="AP48" i="3"/>
  <c r="AO48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L47" i="3"/>
  <c r="CK47" i="3"/>
  <c r="CJ47" i="3"/>
  <c r="CI47" i="3"/>
  <c r="CH47" i="3"/>
  <c r="CG47" i="3"/>
  <c r="CF47" i="3"/>
  <c r="CE47" i="3"/>
  <c r="CD47" i="3"/>
  <c r="CC47" i="3"/>
  <c r="CB47" i="3"/>
  <c r="CA47" i="3"/>
  <c r="BZ47" i="3"/>
  <c r="BY47" i="3"/>
  <c r="BX47" i="3"/>
  <c r="BW47" i="3"/>
  <c r="BV47" i="3"/>
  <c r="BU47" i="3"/>
  <c r="BT47" i="3"/>
  <c r="BS47" i="3"/>
  <c r="BR47" i="3"/>
  <c r="BQ47" i="3"/>
  <c r="BP47" i="3"/>
  <c r="BO47" i="3"/>
  <c r="BN47" i="3"/>
  <c r="BM47" i="3"/>
  <c r="BL47" i="3"/>
  <c r="BK47" i="3"/>
  <c r="BJ47" i="3"/>
  <c r="BI47" i="3"/>
  <c r="BH47" i="3"/>
  <c r="BG47" i="3"/>
  <c r="BF47" i="3"/>
  <c r="BE47" i="3"/>
  <c r="BD47" i="3"/>
  <c r="BC47" i="3"/>
  <c r="BB47" i="3"/>
  <c r="BA47" i="3"/>
  <c r="AZ47" i="3"/>
  <c r="AY47" i="3"/>
  <c r="AX47" i="3"/>
  <c r="AW47" i="3"/>
  <c r="AV47" i="3"/>
  <c r="AU47" i="3"/>
  <c r="AT47" i="3"/>
  <c r="AS47" i="3"/>
  <c r="AR47" i="3"/>
  <c r="AQ47" i="3"/>
  <c r="AP47" i="3"/>
  <c r="AO47" i="3"/>
  <c r="AN47" i="3"/>
  <c r="AM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L46" i="3"/>
  <c r="CK46" i="3"/>
  <c r="CJ46" i="3"/>
  <c r="CI46" i="3"/>
  <c r="CH46" i="3"/>
  <c r="CG46" i="3"/>
  <c r="CF46" i="3"/>
  <c r="CE46" i="3"/>
  <c r="CD46" i="3"/>
  <c r="CC46" i="3"/>
  <c r="CB46" i="3"/>
  <c r="CA46" i="3"/>
  <c r="BZ46" i="3"/>
  <c r="BY46" i="3"/>
  <c r="BX46" i="3"/>
  <c r="BW46" i="3"/>
  <c r="BV46" i="3"/>
  <c r="BU46" i="3"/>
  <c r="BT46" i="3"/>
  <c r="BS46" i="3"/>
  <c r="BR46" i="3"/>
  <c r="BQ46" i="3"/>
  <c r="BP46" i="3"/>
  <c r="BO46" i="3"/>
  <c r="BN46" i="3"/>
  <c r="BM46" i="3"/>
  <c r="BL46" i="3"/>
  <c r="BK46" i="3"/>
  <c r="BJ46" i="3"/>
  <c r="BI46" i="3"/>
  <c r="BH46" i="3"/>
  <c r="BG46" i="3"/>
  <c r="BF46" i="3"/>
  <c r="BE46" i="3"/>
  <c r="BD46" i="3"/>
  <c r="BC46" i="3"/>
  <c r="BB46" i="3"/>
  <c r="BA46" i="3"/>
  <c r="AZ46" i="3"/>
  <c r="AY46" i="3"/>
  <c r="AX46" i="3"/>
  <c r="AW46" i="3"/>
  <c r="AV46" i="3"/>
  <c r="AU46" i="3"/>
  <c r="AT46" i="3"/>
  <c r="AS46" i="3"/>
  <c r="AR46" i="3"/>
  <c r="AQ46" i="3"/>
  <c r="AP46" i="3"/>
  <c r="AO46" i="3"/>
  <c r="AN46" i="3"/>
  <c r="AM46" i="3"/>
  <c r="AL46" i="3"/>
  <c r="AK46" i="3"/>
  <c r="AJ46" i="3"/>
  <c r="AI46" i="3"/>
  <c r="AH46" i="3"/>
  <c r="AG46" i="3"/>
  <c r="AF46" i="3"/>
  <c r="AE46" i="3"/>
  <c r="AD46" i="3"/>
  <c r="AC46" i="3"/>
  <c r="AB46" i="3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L45" i="3"/>
  <c r="CK45" i="3"/>
  <c r="CJ45" i="3"/>
  <c r="CI45" i="3"/>
  <c r="CH45" i="3"/>
  <c r="CG45" i="3"/>
  <c r="CF45" i="3"/>
  <c r="CE45" i="3"/>
  <c r="CD45" i="3"/>
  <c r="CC45" i="3"/>
  <c r="CB45" i="3"/>
  <c r="CA45" i="3"/>
  <c r="BZ45" i="3"/>
  <c r="BY45" i="3"/>
  <c r="BX45" i="3"/>
  <c r="BW45" i="3"/>
  <c r="BV45" i="3"/>
  <c r="BU45" i="3"/>
  <c r="BT45" i="3"/>
  <c r="BS45" i="3"/>
  <c r="BR45" i="3"/>
  <c r="BQ45" i="3"/>
  <c r="BP45" i="3"/>
  <c r="BO45" i="3"/>
  <c r="BN45" i="3"/>
  <c r="BM45" i="3"/>
  <c r="BL45" i="3"/>
  <c r="BK45" i="3"/>
  <c r="BJ45" i="3"/>
  <c r="BI45" i="3"/>
  <c r="BH45" i="3"/>
  <c r="BG45" i="3"/>
  <c r="BF45" i="3"/>
  <c r="BE45" i="3"/>
  <c r="BD45" i="3"/>
  <c r="BC45" i="3"/>
  <c r="BB45" i="3"/>
  <c r="BA45" i="3"/>
  <c r="AZ45" i="3"/>
  <c r="AY45" i="3"/>
  <c r="AX45" i="3"/>
  <c r="AW45" i="3"/>
  <c r="AV45" i="3"/>
  <c r="AU45" i="3"/>
  <c r="AT45" i="3"/>
  <c r="AS45" i="3"/>
  <c r="AR45" i="3"/>
  <c r="AQ45" i="3"/>
  <c r="AP45" i="3"/>
  <c r="AO45" i="3"/>
  <c r="AN45" i="3"/>
  <c r="AM45" i="3"/>
  <c r="AL45" i="3"/>
  <c r="AK45" i="3"/>
  <c r="AJ45" i="3"/>
  <c r="AI45" i="3"/>
  <c r="AH45" i="3"/>
  <c r="AG45" i="3"/>
  <c r="AF45" i="3"/>
  <c r="AE45" i="3"/>
  <c r="AD45" i="3"/>
  <c r="AC45" i="3"/>
  <c r="AB45" i="3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L44" i="3"/>
  <c r="CK44" i="3"/>
  <c r="CJ44" i="3"/>
  <c r="CI44" i="3"/>
  <c r="CH44" i="3"/>
  <c r="CG44" i="3"/>
  <c r="CF44" i="3"/>
  <c r="CE44" i="3"/>
  <c r="CD44" i="3"/>
  <c r="CC44" i="3"/>
  <c r="CB44" i="3"/>
  <c r="CA44" i="3"/>
  <c r="BZ44" i="3"/>
  <c r="BY44" i="3"/>
  <c r="BX44" i="3"/>
  <c r="BW44" i="3"/>
  <c r="BV44" i="3"/>
  <c r="BU44" i="3"/>
  <c r="BT44" i="3"/>
  <c r="BS44" i="3"/>
  <c r="BR44" i="3"/>
  <c r="BQ44" i="3"/>
  <c r="BP44" i="3"/>
  <c r="BO44" i="3"/>
  <c r="BN44" i="3"/>
  <c r="BM44" i="3"/>
  <c r="BL44" i="3"/>
  <c r="BK44" i="3"/>
  <c r="BJ44" i="3"/>
  <c r="BI44" i="3"/>
  <c r="BH44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AR44" i="3"/>
  <c r="AQ44" i="3"/>
  <c r="AP44" i="3"/>
  <c r="AO44" i="3"/>
  <c r="AN44" i="3"/>
  <c r="AM44" i="3"/>
  <c r="AL44" i="3"/>
  <c r="AK44" i="3"/>
  <c r="AJ44" i="3"/>
  <c r="AI44" i="3"/>
  <c r="AH44" i="3"/>
  <c r="AG44" i="3"/>
  <c r="AF44" i="3"/>
  <c r="AE44" i="3"/>
  <c r="AD44" i="3"/>
  <c r="AC44" i="3"/>
  <c r="AB44" i="3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L43" i="3"/>
  <c r="CK43" i="3"/>
  <c r="CJ43" i="3"/>
  <c r="CI43" i="3"/>
  <c r="CH43" i="3"/>
  <c r="CG43" i="3"/>
  <c r="CF43" i="3"/>
  <c r="CE43" i="3"/>
  <c r="CD43" i="3"/>
  <c r="CC43" i="3"/>
  <c r="CB43" i="3"/>
  <c r="CA43" i="3"/>
  <c r="BZ43" i="3"/>
  <c r="BY43" i="3"/>
  <c r="BX43" i="3"/>
  <c r="BW43" i="3"/>
  <c r="BV43" i="3"/>
  <c r="BU43" i="3"/>
  <c r="BT43" i="3"/>
  <c r="BS43" i="3"/>
  <c r="BR43" i="3"/>
  <c r="BQ43" i="3"/>
  <c r="BP43" i="3"/>
  <c r="BO43" i="3"/>
  <c r="BN43" i="3"/>
  <c r="BM43" i="3"/>
  <c r="BL43" i="3"/>
  <c r="BK43" i="3"/>
  <c r="BJ43" i="3"/>
  <c r="BI43" i="3"/>
  <c r="BH43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AR43" i="3"/>
  <c r="AQ43" i="3"/>
  <c r="AP43" i="3"/>
  <c r="AO43" i="3"/>
  <c r="AN43" i="3"/>
  <c r="AM43" i="3"/>
  <c r="AL43" i="3"/>
  <c r="AK43" i="3"/>
  <c r="AJ43" i="3"/>
  <c r="AI43" i="3"/>
  <c r="AH43" i="3"/>
  <c r="AG43" i="3"/>
  <c r="AF43" i="3"/>
  <c r="AE43" i="3"/>
  <c r="AD43" i="3"/>
  <c r="AC43" i="3"/>
  <c r="AB43" i="3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L42" i="3"/>
  <c r="CK42" i="3"/>
  <c r="CJ42" i="3"/>
  <c r="CI42" i="3"/>
  <c r="CH42" i="3"/>
  <c r="CG42" i="3"/>
  <c r="CF42" i="3"/>
  <c r="CE42" i="3"/>
  <c r="CD42" i="3"/>
  <c r="CC42" i="3"/>
  <c r="CB42" i="3"/>
  <c r="CA42" i="3"/>
  <c r="BZ42" i="3"/>
  <c r="BY42" i="3"/>
  <c r="BX42" i="3"/>
  <c r="BW42" i="3"/>
  <c r="BV42" i="3"/>
  <c r="BU42" i="3"/>
  <c r="BT42" i="3"/>
  <c r="BS42" i="3"/>
  <c r="BR42" i="3"/>
  <c r="BQ42" i="3"/>
  <c r="BP42" i="3"/>
  <c r="BO42" i="3"/>
  <c r="BN42" i="3"/>
  <c r="BM42" i="3"/>
  <c r="BL42" i="3"/>
  <c r="BK42" i="3"/>
  <c r="BJ42" i="3"/>
  <c r="BI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L41" i="3"/>
  <c r="CK41" i="3"/>
  <c r="CJ41" i="3"/>
  <c r="CI41" i="3"/>
  <c r="CH41" i="3"/>
  <c r="CG41" i="3"/>
  <c r="CF41" i="3"/>
  <c r="CE41" i="3"/>
  <c r="CD41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L37" i="3"/>
  <c r="CK37" i="3"/>
  <c r="CJ37" i="3"/>
  <c r="CI37" i="3"/>
  <c r="CH37" i="3"/>
  <c r="CG37" i="3"/>
  <c r="CF37" i="3"/>
  <c r="CE37" i="3"/>
  <c r="CD37" i="3"/>
  <c r="CC37" i="3"/>
  <c r="CB37" i="3"/>
  <c r="CA37" i="3"/>
  <c r="BZ37" i="3"/>
  <c r="BY37" i="3"/>
  <c r="BX37" i="3"/>
  <c r="BW37" i="3"/>
  <c r="BV37" i="3"/>
  <c r="BU37" i="3"/>
  <c r="BT37" i="3"/>
  <c r="BS37" i="3"/>
  <c r="BR37" i="3"/>
  <c r="BQ37" i="3"/>
  <c r="BP37" i="3"/>
  <c r="BO37" i="3"/>
  <c r="BN37" i="3"/>
  <c r="BM37" i="3"/>
  <c r="BL37" i="3"/>
  <c r="BK37" i="3"/>
  <c r="BJ37" i="3"/>
  <c r="BI37" i="3"/>
  <c r="BH37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AR37" i="3"/>
  <c r="AQ37" i="3"/>
  <c r="AP37" i="3"/>
  <c r="AO37" i="3"/>
  <c r="AN37" i="3"/>
  <c r="AM37" i="3"/>
  <c r="AL37" i="3"/>
  <c r="AK37" i="3"/>
  <c r="AJ37" i="3"/>
  <c r="AI37" i="3"/>
  <c r="AH37" i="3"/>
  <c r="AG37" i="3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L36" i="3"/>
  <c r="CK36" i="3"/>
  <c r="CJ36" i="3"/>
  <c r="CI36" i="3"/>
  <c r="CH36" i="3"/>
  <c r="CG36" i="3"/>
  <c r="CF36" i="3"/>
  <c r="CE36" i="3"/>
  <c r="CD36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L33" i="3"/>
  <c r="CK33" i="3"/>
  <c r="CJ33" i="3"/>
  <c r="CI33" i="3"/>
  <c r="CH33" i="3"/>
  <c r="CG33" i="3"/>
  <c r="CF33" i="3"/>
  <c r="CE33" i="3"/>
  <c r="CD33" i="3"/>
  <c r="CC33" i="3"/>
  <c r="CB33" i="3"/>
  <c r="CA33" i="3"/>
  <c r="BZ33" i="3"/>
  <c r="BY33" i="3"/>
  <c r="BX33" i="3"/>
  <c r="BW33" i="3"/>
  <c r="BV33" i="3"/>
  <c r="BU33" i="3"/>
  <c r="BT33" i="3"/>
  <c r="BS33" i="3"/>
  <c r="BR33" i="3"/>
  <c r="BQ33" i="3"/>
  <c r="BP33" i="3"/>
  <c r="BO33" i="3"/>
  <c r="BN33" i="3"/>
  <c r="BM33" i="3"/>
  <c r="BL33" i="3"/>
  <c r="BK33" i="3"/>
  <c r="BJ33" i="3"/>
  <c r="BI33" i="3"/>
  <c r="BH33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AR33" i="3"/>
  <c r="AQ33" i="3"/>
  <c r="AP33" i="3"/>
  <c r="AO33" i="3"/>
  <c r="AN33" i="3"/>
  <c r="AM33" i="3"/>
  <c r="AL33" i="3"/>
  <c r="AK33" i="3"/>
  <c r="AJ33" i="3"/>
  <c r="AI33" i="3"/>
  <c r="AH33" i="3"/>
  <c r="AG33" i="3"/>
  <c r="AF33" i="3"/>
  <c r="AE33" i="3"/>
  <c r="AD33" i="3"/>
  <c r="AC33" i="3"/>
  <c r="AB33" i="3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L32" i="3"/>
  <c r="CK32" i="3"/>
  <c r="CJ32" i="3"/>
  <c r="CI32" i="3"/>
  <c r="CH32" i="3"/>
  <c r="CG32" i="3"/>
  <c r="CF32" i="3"/>
  <c r="CE32" i="3"/>
  <c r="CD32" i="3"/>
  <c r="CC32" i="3"/>
  <c r="CB32" i="3"/>
  <c r="CA32" i="3"/>
  <c r="BZ32" i="3"/>
  <c r="BY32" i="3"/>
  <c r="BX32" i="3"/>
  <c r="BW32" i="3"/>
  <c r="BV32" i="3"/>
  <c r="BU32" i="3"/>
  <c r="BT32" i="3"/>
  <c r="BS32" i="3"/>
  <c r="BR32" i="3"/>
  <c r="BQ32" i="3"/>
  <c r="BP32" i="3"/>
  <c r="BO32" i="3"/>
  <c r="BN32" i="3"/>
  <c r="BM32" i="3"/>
  <c r="BL32" i="3"/>
  <c r="BK32" i="3"/>
  <c r="BJ32" i="3"/>
  <c r="BI32" i="3"/>
  <c r="BH32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AR32" i="3"/>
  <c r="AQ32" i="3"/>
  <c r="AP32" i="3"/>
  <c r="AO32" i="3"/>
  <c r="AN32" i="3"/>
  <c r="AM32" i="3"/>
  <c r="AL32" i="3"/>
  <c r="AK32" i="3"/>
  <c r="AJ32" i="3"/>
  <c r="AI32" i="3"/>
  <c r="AH32" i="3"/>
  <c r="AG32" i="3"/>
  <c r="AF32" i="3"/>
  <c r="AE32" i="3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L31" i="3"/>
  <c r="CK31" i="3"/>
  <c r="CJ31" i="3"/>
  <c r="CI31" i="3"/>
  <c r="CH31" i="3"/>
  <c r="CG31" i="3"/>
  <c r="CF31" i="3"/>
  <c r="CE31" i="3"/>
  <c r="CD31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L30" i="3"/>
  <c r="CK30" i="3"/>
  <c r="CJ30" i="3"/>
  <c r="CI30" i="3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L29" i="3"/>
  <c r="CK29" i="3"/>
  <c r="CJ29" i="3"/>
  <c r="CI29" i="3"/>
  <c r="CH29" i="3"/>
  <c r="CG29" i="3"/>
  <c r="CF29" i="3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N29" i="3"/>
  <c r="AM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L28" i="3"/>
  <c r="CK28" i="3"/>
  <c r="CJ28" i="3"/>
  <c r="CI28" i="3"/>
  <c r="CH28" i="3"/>
  <c r="CG28" i="3"/>
  <c r="CF28" i="3"/>
  <c r="CE28" i="3"/>
  <c r="CD28" i="3"/>
  <c r="CC28" i="3"/>
  <c r="CB28" i="3"/>
  <c r="CA28" i="3"/>
  <c r="BZ28" i="3"/>
  <c r="BY28" i="3"/>
  <c r="BX28" i="3"/>
  <c r="BW28" i="3"/>
  <c r="BV28" i="3"/>
  <c r="BU28" i="3"/>
  <c r="BT28" i="3"/>
  <c r="BS28" i="3"/>
  <c r="BR28" i="3"/>
  <c r="BQ28" i="3"/>
  <c r="BP28" i="3"/>
  <c r="BO28" i="3"/>
  <c r="BN28" i="3"/>
  <c r="BM28" i="3"/>
  <c r="BL28" i="3"/>
  <c r="BK28" i="3"/>
  <c r="BJ28" i="3"/>
  <c r="BI28" i="3"/>
  <c r="BH28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AR28" i="3"/>
  <c r="AQ28" i="3"/>
  <c r="AP28" i="3"/>
  <c r="AO28" i="3"/>
  <c r="AN28" i="3"/>
  <c r="AM28" i="3"/>
  <c r="AL28" i="3"/>
  <c r="AK28" i="3"/>
  <c r="AJ28" i="3"/>
  <c r="AI28" i="3"/>
  <c r="AH28" i="3"/>
  <c r="AG28" i="3"/>
  <c r="AF28" i="3"/>
  <c r="AE28" i="3"/>
  <c r="AD28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L27" i="3"/>
  <c r="CK27" i="3"/>
  <c r="CJ27" i="3"/>
  <c r="CI27" i="3"/>
  <c r="CH27" i="3"/>
  <c r="CG27" i="3"/>
  <c r="CF27" i="3"/>
  <c r="CE27" i="3"/>
  <c r="CD27" i="3"/>
  <c r="CC27" i="3"/>
  <c r="CB27" i="3"/>
  <c r="CA27" i="3"/>
  <c r="BZ27" i="3"/>
  <c r="BY27" i="3"/>
  <c r="BX27" i="3"/>
  <c r="BW27" i="3"/>
  <c r="BV27" i="3"/>
  <c r="BU27" i="3"/>
  <c r="BT27" i="3"/>
  <c r="BS27" i="3"/>
  <c r="BR27" i="3"/>
  <c r="BQ27" i="3"/>
  <c r="BP27" i="3"/>
  <c r="BO27" i="3"/>
  <c r="BN27" i="3"/>
  <c r="BM27" i="3"/>
  <c r="BL27" i="3"/>
  <c r="BK27" i="3"/>
  <c r="BJ27" i="3"/>
  <c r="BI27" i="3"/>
  <c r="BH27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AR27" i="3"/>
  <c r="AQ27" i="3"/>
  <c r="AP27" i="3"/>
  <c r="AO27" i="3"/>
  <c r="AN27" i="3"/>
  <c r="AM27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L26" i="3"/>
  <c r="CK26" i="3"/>
  <c r="CJ26" i="3"/>
  <c r="CI26" i="3"/>
  <c r="CH26" i="3"/>
  <c r="CG26" i="3"/>
  <c r="CF26" i="3"/>
  <c r="CE26" i="3"/>
  <c r="CD26" i="3"/>
  <c r="CC26" i="3"/>
  <c r="CB26" i="3"/>
  <c r="CA26" i="3"/>
  <c r="BZ26" i="3"/>
  <c r="BY26" i="3"/>
  <c r="BX26" i="3"/>
  <c r="BW26" i="3"/>
  <c r="BV26" i="3"/>
  <c r="BU26" i="3"/>
  <c r="BT26" i="3"/>
  <c r="BS26" i="3"/>
  <c r="BR26" i="3"/>
  <c r="BQ26" i="3"/>
  <c r="BP26" i="3"/>
  <c r="BO26" i="3"/>
  <c r="BN26" i="3"/>
  <c r="BM26" i="3"/>
  <c r="BL26" i="3"/>
  <c r="BK26" i="3"/>
  <c r="BJ26" i="3"/>
  <c r="BI26" i="3"/>
  <c r="BH26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AR26" i="3"/>
  <c r="AQ26" i="3"/>
  <c r="AP26" i="3"/>
  <c r="AO26" i="3"/>
  <c r="AN26" i="3"/>
  <c r="AM26" i="3"/>
  <c r="AL26" i="3"/>
  <c r="AK26" i="3"/>
  <c r="AJ26" i="3"/>
  <c r="AI26" i="3"/>
  <c r="AH26" i="3"/>
  <c r="AG26" i="3"/>
  <c r="AF26" i="3"/>
  <c r="AE26" i="3"/>
  <c r="AD26" i="3"/>
  <c r="AC26" i="3"/>
  <c r="AB26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L25" i="3"/>
  <c r="CK25" i="3"/>
  <c r="CJ25" i="3"/>
  <c r="CI25" i="3"/>
  <c r="CH25" i="3"/>
  <c r="CG25" i="3"/>
  <c r="CF25" i="3"/>
  <c r="CE25" i="3"/>
  <c r="CD25" i="3"/>
  <c r="CC25" i="3"/>
  <c r="CB25" i="3"/>
  <c r="CA25" i="3"/>
  <c r="BZ25" i="3"/>
  <c r="BY25" i="3"/>
  <c r="BX25" i="3"/>
  <c r="BW25" i="3"/>
  <c r="BV25" i="3"/>
  <c r="BU25" i="3"/>
  <c r="BT25" i="3"/>
  <c r="BS25" i="3"/>
  <c r="BR25" i="3"/>
  <c r="BQ25" i="3"/>
  <c r="BP25" i="3"/>
  <c r="BO25" i="3"/>
  <c r="BN25" i="3"/>
  <c r="BM25" i="3"/>
  <c r="BL25" i="3"/>
  <c r="BK25" i="3"/>
  <c r="BJ25" i="3"/>
  <c r="BI25" i="3"/>
  <c r="BH25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/>
  <c r="AH25" i="3"/>
  <c r="AG25" i="3"/>
  <c r="AF25" i="3"/>
  <c r="AE25" i="3"/>
  <c r="AD25" i="3"/>
  <c r="AC25" i="3"/>
  <c r="AB25" i="3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L24" i="3"/>
  <c r="CK24" i="3"/>
  <c r="CJ24" i="3"/>
  <c r="CI24" i="3"/>
  <c r="CH24" i="3"/>
  <c r="CG24" i="3"/>
  <c r="CF24" i="3"/>
  <c r="CE24" i="3"/>
  <c r="CD24" i="3"/>
  <c r="CC24" i="3"/>
  <c r="CB24" i="3"/>
  <c r="CA24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AR24" i="3"/>
  <c r="AQ24" i="3"/>
  <c r="AP24" i="3"/>
  <c r="AO24" i="3"/>
  <c r="AN24" i="3"/>
  <c r="AM24" i="3"/>
  <c r="AL24" i="3"/>
  <c r="AK24" i="3"/>
  <c r="AJ24" i="3"/>
  <c r="AI24" i="3"/>
  <c r="AH24" i="3"/>
  <c r="AG24" i="3"/>
  <c r="AF24" i="3"/>
  <c r="AE24" i="3"/>
  <c r="AD24" i="3"/>
  <c r="AC24" i="3"/>
  <c r="AB24" i="3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L19" i="3"/>
  <c r="CK19" i="3"/>
  <c r="CJ19" i="3"/>
  <c r="CI19" i="3"/>
  <c r="CH19" i="3"/>
  <c r="CG19" i="3"/>
  <c r="CF19" i="3"/>
  <c r="CE19" i="3"/>
  <c r="CD19" i="3"/>
  <c r="CC19" i="3"/>
  <c r="CB19" i="3"/>
  <c r="CA19" i="3"/>
  <c r="BZ19" i="3"/>
  <c r="BY19" i="3"/>
  <c r="BX19" i="3"/>
  <c r="BW19" i="3"/>
  <c r="BV19" i="3"/>
  <c r="BU19" i="3"/>
  <c r="BT19" i="3"/>
  <c r="BS19" i="3"/>
  <c r="BR19" i="3"/>
  <c r="BQ19" i="3"/>
  <c r="BP19" i="3"/>
  <c r="BO19" i="3"/>
  <c r="BN19" i="3"/>
  <c r="BM19" i="3"/>
  <c r="BL19" i="3"/>
  <c r="BK19" i="3"/>
  <c r="BJ19" i="3"/>
  <c r="BI19" i="3"/>
  <c r="BH19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AR19" i="3"/>
  <c r="AQ19" i="3"/>
  <c r="AP19" i="3"/>
  <c r="AO19" i="3"/>
  <c r="AN19" i="3"/>
  <c r="AM19" i="3"/>
  <c r="AL19" i="3"/>
  <c r="AK19" i="3"/>
  <c r="AJ19" i="3"/>
  <c r="AI19" i="3"/>
  <c r="AH19" i="3"/>
  <c r="AG19" i="3"/>
  <c r="AF19" i="3"/>
  <c r="AE19" i="3"/>
  <c r="AD19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L15" i="3"/>
  <c r="CK15" i="3"/>
  <c r="CJ15" i="3"/>
  <c r="CI15" i="3"/>
  <c r="CH15" i="3"/>
  <c r="CG15" i="3"/>
  <c r="CF15" i="3"/>
  <c r="CE15" i="3"/>
  <c r="CD15" i="3"/>
  <c r="CC15" i="3"/>
  <c r="CB15" i="3"/>
  <c r="CA15" i="3"/>
  <c r="BZ15" i="3"/>
  <c r="BY15" i="3"/>
  <c r="BX15" i="3"/>
  <c r="BW15" i="3"/>
  <c r="BV15" i="3"/>
  <c r="BU15" i="3"/>
  <c r="BT15" i="3"/>
  <c r="BS15" i="3"/>
  <c r="BR15" i="3"/>
  <c r="BQ15" i="3"/>
  <c r="BP15" i="3"/>
  <c r="BO15" i="3"/>
  <c r="BN15" i="3"/>
  <c r="BM15" i="3"/>
  <c r="BL15" i="3"/>
  <c r="BK15" i="3"/>
  <c r="BJ15" i="3"/>
  <c r="BI15" i="3"/>
  <c r="BH15" i="3"/>
  <c r="BG15" i="3"/>
  <c r="BF15" i="3"/>
  <c r="BE15" i="3"/>
  <c r="BD15" i="3"/>
  <c r="BC15" i="3"/>
  <c r="BB15" i="3"/>
  <c r="BA15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M15" i="3"/>
  <c r="AL15" i="3"/>
  <c r="AK15" i="3"/>
  <c r="AJ15" i="3"/>
  <c r="AI15" i="3"/>
  <c r="AH15" i="3"/>
  <c r="AG15" i="3"/>
  <c r="AF15" i="3"/>
  <c r="AE15" i="3"/>
  <c r="AD15" i="3"/>
  <c r="AC15" i="3"/>
  <c r="AB15" i="3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L14" i="3"/>
  <c r="CK14" i="3"/>
  <c r="CJ14" i="3"/>
  <c r="CI14" i="3"/>
  <c r="CH14" i="3"/>
  <c r="CG14" i="3"/>
  <c r="CF14" i="3"/>
  <c r="CE14" i="3"/>
  <c r="CD14" i="3"/>
  <c r="CC14" i="3"/>
  <c r="CB14" i="3"/>
  <c r="CA14" i="3"/>
  <c r="BZ14" i="3"/>
  <c r="BY14" i="3"/>
  <c r="BX14" i="3"/>
  <c r="BW14" i="3"/>
  <c r="BV14" i="3"/>
  <c r="BU14" i="3"/>
  <c r="BT14" i="3"/>
  <c r="BS14" i="3"/>
  <c r="BR14" i="3"/>
  <c r="BQ14" i="3"/>
  <c r="BP14" i="3"/>
  <c r="BO14" i="3"/>
  <c r="BN14" i="3"/>
  <c r="BM14" i="3"/>
  <c r="BL14" i="3"/>
  <c r="BK14" i="3"/>
  <c r="BJ14" i="3"/>
  <c r="BI14" i="3"/>
  <c r="BH14" i="3"/>
  <c r="BG14" i="3"/>
  <c r="BF14" i="3"/>
  <c r="BE14" i="3"/>
  <c r="BD14" i="3"/>
  <c r="BC14" i="3"/>
  <c r="BB14" i="3"/>
  <c r="BA14" i="3"/>
  <c r="AZ14" i="3"/>
  <c r="AY14" i="3"/>
  <c r="AX14" i="3"/>
  <c r="AW14" i="3"/>
  <c r="AV14" i="3"/>
  <c r="AU14" i="3"/>
  <c r="AT14" i="3"/>
  <c r="AS14" i="3"/>
  <c r="AR14" i="3"/>
  <c r="AQ14" i="3"/>
  <c r="AP14" i="3"/>
  <c r="AO14" i="3"/>
  <c r="AN14" i="3"/>
  <c r="AM14" i="3"/>
  <c r="AL14" i="3"/>
  <c r="AK14" i="3"/>
  <c r="AJ14" i="3"/>
  <c r="AI14" i="3"/>
  <c r="AH14" i="3"/>
  <c r="AG14" i="3"/>
  <c r="AF14" i="3"/>
  <c r="AE14" i="3"/>
  <c r="AD14" i="3"/>
  <c r="AC14" i="3"/>
  <c r="AB14" i="3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L13" i="3"/>
  <c r="CK13" i="3"/>
  <c r="CJ13" i="3"/>
  <c r="CI13" i="3"/>
  <c r="CH13" i="3"/>
  <c r="CG13" i="3"/>
  <c r="CF13" i="3"/>
  <c r="CE13" i="3"/>
  <c r="CD13" i="3"/>
  <c r="CC13" i="3"/>
  <c r="CB13" i="3"/>
  <c r="CA13" i="3"/>
  <c r="BZ13" i="3"/>
  <c r="BY13" i="3"/>
  <c r="BX13" i="3"/>
  <c r="BW13" i="3"/>
  <c r="BV13" i="3"/>
  <c r="BU13" i="3"/>
  <c r="BT13" i="3"/>
  <c r="BS13" i="3"/>
  <c r="BR13" i="3"/>
  <c r="BQ13" i="3"/>
  <c r="BP13" i="3"/>
  <c r="BO13" i="3"/>
  <c r="BN13" i="3"/>
  <c r="BM13" i="3"/>
  <c r="BL13" i="3"/>
  <c r="BK13" i="3"/>
  <c r="BJ13" i="3"/>
  <c r="BI13" i="3"/>
  <c r="BH13" i="3"/>
  <c r="BG13" i="3"/>
  <c r="BF13" i="3"/>
  <c r="BE13" i="3"/>
  <c r="BD13" i="3"/>
  <c r="BC13" i="3"/>
  <c r="BB13" i="3"/>
  <c r="BA13" i="3"/>
  <c r="AZ13" i="3"/>
  <c r="AY13" i="3"/>
  <c r="AX13" i="3"/>
  <c r="AW13" i="3"/>
  <c r="AV13" i="3"/>
  <c r="AU13" i="3"/>
  <c r="AT13" i="3"/>
  <c r="AS13" i="3"/>
  <c r="AR13" i="3"/>
  <c r="AQ13" i="3"/>
  <c r="AP13" i="3"/>
  <c r="AO13" i="3"/>
  <c r="AN13" i="3"/>
  <c r="AM13" i="3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L12" i="3"/>
  <c r="CK12" i="3"/>
  <c r="CJ12" i="3"/>
  <c r="CI12" i="3"/>
  <c r="CH12" i="3"/>
  <c r="CG12" i="3"/>
  <c r="CF12" i="3"/>
  <c r="CE12" i="3"/>
  <c r="CD12" i="3"/>
  <c r="CC12" i="3"/>
  <c r="CB12" i="3"/>
  <c r="CA12" i="3"/>
  <c r="BZ12" i="3"/>
  <c r="BY12" i="3"/>
  <c r="BX12" i="3"/>
  <c r="BW12" i="3"/>
  <c r="BV12" i="3"/>
  <c r="BU12" i="3"/>
  <c r="BT12" i="3"/>
  <c r="BS12" i="3"/>
  <c r="BR12" i="3"/>
  <c r="BQ12" i="3"/>
  <c r="BP12" i="3"/>
  <c r="BO12" i="3"/>
  <c r="BN12" i="3"/>
  <c r="BM12" i="3"/>
  <c r="BL12" i="3"/>
  <c r="BK12" i="3"/>
  <c r="BJ12" i="3"/>
  <c r="BI12" i="3"/>
  <c r="BH12" i="3"/>
  <c r="BG12" i="3"/>
  <c r="BF12" i="3"/>
  <c r="BE12" i="3"/>
  <c r="BD12" i="3"/>
  <c r="BC12" i="3"/>
  <c r="BB12" i="3"/>
  <c r="BA12" i="3"/>
  <c r="AZ12" i="3"/>
  <c r="AY12" i="3"/>
  <c r="AX12" i="3"/>
  <c r="AW12" i="3"/>
  <c r="AV12" i="3"/>
  <c r="AU12" i="3"/>
  <c r="AT12" i="3"/>
  <c r="AS12" i="3"/>
  <c r="AR12" i="3"/>
  <c r="AQ12" i="3"/>
  <c r="AP12" i="3"/>
  <c r="AO12" i="3"/>
  <c r="AN12" i="3"/>
  <c r="AM12" i="3"/>
  <c r="AL12" i="3"/>
  <c r="AK12" i="3"/>
  <c r="AJ12" i="3"/>
  <c r="AI12" i="3"/>
  <c r="AH12" i="3"/>
  <c r="AG12" i="3"/>
  <c r="AF12" i="3"/>
  <c r="AE12" i="3"/>
  <c r="AD12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L11" i="3"/>
  <c r="CK11" i="3"/>
  <c r="CJ11" i="3"/>
  <c r="CI11" i="3"/>
  <c r="CH11" i="3"/>
  <c r="CG11" i="3"/>
  <c r="CF11" i="3"/>
  <c r="CE11" i="3"/>
  <c r="CD11" i="3"/>
  <c r="CC11" i="3"/>
  <c r="CB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AV11" i="3"/>
  <c r="AU11" i="3"/>
  <c r="AT11" i="3"/>
  <c r="AS11" i="3"/>
  <c r="AR11" i="3"/>
  <c r="AQ11" i="3"/>
  <c r="AP11" i="3"/>
  <c r="AO11" i="3"/>
  <c r="AN11" i="3"/>
  <c r="AM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L10" i="3"/>
  <c r="CK10" i="3"/>
  <c r="CJ10" i="3"/>
  <c r="CI10" i="3"/>
  <c r="CH10" i="3"/>
  <c r="CG10" i="3"/>
  <c r="CF10" i="3"/>
  <c r="CE10" i="3"/>
  <c r="CD10" i="3"/>
  <c r="CC10" i="3"/>
  <c r="CB10" i="3"/>
  <c r="CA10" i="3"/>
  <c r="BZ10" i="3"/>
  <c r="BY10" i="3"/>
  <c r="BX10" i="3"/>
  <c r="BW10" i="3"/>
  <c r="BV10" i="3"/>
  <c r="BU10" i="3"/>
  <c r="BT10" i="3"/>
  <c r="BS10" i="3"/>
  <c r="BR10" i="3"/>
  <c r="BQ10" i="3"/>
  <c r="BP10" i="3"/>
  <c r="BO10" i="3"/>
  <c r="BN10" i="3"/>
  <c r="BM10" i="3"/>
  <c r="BL10" i="3"/>
  <c r="BK10" i="3"/>
  <c r="BJ10" i="3"/>
  <c r="BI10" i="3"/>
  <c r="BH10" i="3"/>
  <c r="BG10" i="3"/>
  <c r="BF10" i="3"/>
  <c r="BE10" i="3"/>
  <c r="BD10" i="3"/>
  <c r="BC10" i="3"/>
  <c r="BB10" i="3"/>
  <c r="BA10" i="3"/>
  <c r="AZ10" i="3"/>
  <c r="AY10" i="3"/>
  <c r="AX10" i="3"/>
  <c r="AW10" i="3"/>
  <c r="AV10" i="3"/>
  <c r="AU10" i="3"/>
  <c r="AT10" i="3"/>
  <c r="AS10" i="3"/>
  <c r="AR10" i="3"/>
  <c r="AQ10" i="3"/>
  <c r="AP10" i="3"/>
  <c r="AO10" i="3"/>
  <c r="AN10" i="3"/>
  <c r="AM10" i="3"/>
  <c r="AL10" i="3"/>
  <c r="AK10" i="3"/>
  <c r="AJ10" i="3"/>
  <c r="AI10" i="3"/>
  <c r="AH10" i="3"/>
  <c r="AG10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L9" i="3"/>
  <c r="CK9" i="3"/>
  <c r="CJ9" i="3"/>
  <c r="CI9" i="3"/>
  <c r="CH9" i="3"/>
  <c r="CG9" i="3"/>
  <c r="CF9" i="3"/>
  <c r="CE9" i="3"/>
  <c r="CD9" i="3"/>
  <c r="CC9" i="3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W9" i="3"/>
  <c r="AV9" i="3"/>
  <c r="AU9" i="3"/>
  <c r="AT9" i="3"/>
  <c r="AS9" i="3"/>
  <c r="AR9" i="3"/>
  <c r="AQ9" i="3"/>
  <c r="AP9" i="3"/>
  <c r="AO9" i="3"/>
  <c r="AN9" i="3"/>
  <c r="AM9" i="3"/>
  <c r="AL9" i="3"/>
  <c r="AK9" i="3"/>
  <c r="AJ9" i="3"/>
  <c r="AI9" i="3"/>
  <c r="AH9" i="3"/>
  <c r="AG9" i="3"/>
  <c r="AF9" i="3"/>
  <c r="AE9" i="3"/>
  <c r="AD9" i="3"/>
  <c r="AC9" i="3"/>
  <c r="AB9" i="3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L8" i="3"/>
  <c r="CK8" i="3"/>
  <c r="CJ8" i="3"/>
  <c r="CI8" i="3"/>
  <c r="CH8" i="3"/>
  <c r="CG8" i="3"/>
  <c r="CF8" i="3"/>
  <c r="CE8" i="3"/>
  <c r="CD8" i="3"/>
  <c r="CC8" i="3"/>
  <c r="CB8" i="3"/>
  <c r="CA8" i="3"/>
  <c r="BZ8" i="3"/>
  <c r="BY8" i="3"/>
  <c r="BX8" i="3"/>
  <c r="BW8" i="3"/>
  <c r="BV8" i="3"/>
  <c r="BU8" i="3"/>
  <c r="BT8" i="3"/>
  <c r="BS8" i="3"/>
  <c r="BR8" i="3"/>
  <c r="BQ8" i="3"/>
  <c r="BP8" i="3"/>
  <c r="BO8" i="3"/>
  <c r="BN8" i="3"/>
  <c r="BM8" i="3"/>
  <c r="BL8" i="3"/>
  <c r="BK8" i="3"/>
  <c r="BJ8" i="3"/>
  <c r="BI8" i="3"/>
  <c r="BH8" i="3"/>
  <c r="BG8" i="3"/>
  <c r="BF8" i="3"/>
  <c r="BE8" i="3"/>
  <c r="BD8" i="3"/>
  <c r="BC8" i="3"/>
  <c r="BB8" i="3"/>
  <c r="BA8" i="3"/>
  <c r="AZ8" i="3"/>
  <c r="AY8" i="3"/>
  <c r="AX8" i="3"/>
  <c r="AW8" i="3"/>
  <c r="AV8" i="3"/>
  <c r="AU8" i="3"/>
  <c r="AT8" i="3"/>
  <c r="AS8" i="3"/>
  <c r="AR8" i="3"/>
  <c r="AQ8" i="3"/>
  <c r="AP8" i="3"/>
  <c r="AO8" i="3"/>
  <c r="AN8" i="3"/>
  <c r="AM8" i="3"/>
  <c r="AL8" i="3"/>
  <c r="AK8" i="3"/>
  <c r="AJ8" i="3"/>
  <c r="AI8" i="3"/>
  <c r="AH8" i="3"/>
  <c r="AG8" i="3"/>
  <c r="AF8" i="3"/>
  <c r="AE8" i="3"/>
  <c r="AD8" i="3"/>
  <c r="AC8" i="3"/>
  <c r="AB8" i="3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L7" i="3"/>
  <c r="CK7" i="3"/>
  <c r="CJ7" i="3"/>
  <c r="CI7" i="3"/>
  <c r="CH7" i="3"/>
  <c r="CG7" i="3"/>
  <c r="CF7" i="3"/>
  <c r="CE7" i="3"/>
  <c r="CD7" i="3"/>
  <c r="CC7" i="3"/>
  <c r="CB7" i="3"/>
  <c r="CA7" i="3"/>
  <c r="BZ7" i="3"/>
  <c r="BY7" i="3"/>
  <c r="BX7" i="3"/>
  <c r="BW7" i="3"/>
  <c r="BV7" i="3"/>
  <c r="BU7" i="3"/>
  <c r="BT7" i="3"/>
  <c r="BS7" i="3"/>
  <c r="BR7" i="3"/>
  <c r="BQ7" i="3"/>
  <c r="BP7" i="3"/>
  <c r="BO7" i="3"/>
  <c r="BN7" i="3"/>
  <c r="BM7" i="3"/>
  <c r="BL7" i="3"/>
  <c r="BK7" i="3"/>
  <c r="BJ7" i="3"/>
  <c r="BI7" i="3"/>
  <c r="BH7" i="3"/>
  <c r="BG7" i="3"/>
  <c r="BF7" i="3"/>
  <c r="BE7" i="3"/>
  <c r="BD7" i="3"/>
  <c r="BC7" i="3"/>
  <c r="BB7" i="3"/>
  <c r="BA7" i="3"/>
  <c r="AZ7" i="3"/>
  <c r="AY7" i="3"/>
  <c r="AX7" i="3"/>
  <c r="AW7" i="3"/>
  <c r="AV7" i="3"/>
  <c r="AU7" i="3"/>
  <c r="AT7" i="3"/>
  <c r="AS7" i="3"/>
  <c r="AR7" i="3"/>
  <c r="AQ7" i="3"/>
  <c r="AP7" i="3"/>
  <c r="AO7" i="3"/>
  <c r="AN7" i="3"/>
  <c r="AM7" i="3"/>
  <c r="AL7" i="3"/>
  <c r="AK7" i="3"/>
  <c r="AJ7" i="3"/>
  <c r="AI7" i="3"/>
  <c r="AH7" i="3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F81" i="2"/>
  <c r="C81" i="2"/>
  <c r="F80" i="2"/>
  <c r="C80" i="2"/>
  <c r="F79" i="2"/>
  <c r="C79" i="2"/>
  <c r="F78" i="2"/>
  <c r="C78" i="2"/>
  <c r="F77" i="2"/>
  <c r="C77" i="2"/>
  <c r="F76" i="2"/>
  <c r="C76" i="2"/>
  <c r="F75" i="2"/>
  <c r="C75" i="2"/>
  <c r="F74" i="2"/>
  <c r="C74" i="2"/>
  <c r="F73" i="2"/>
  <c r="C73" i="2"/>
  <c r="F72" i="2"/>
  <c r="C72" i="2"/>
  <c r="F71" i="2"/>
  <c r="C71" i="2"/>
  <c r="F70" i="2"/>
  <c r="C70" i="2"/>
  <c r="F69" i="2"/>
  <c r="C69" i="2"/>
  <c r="F68" i="2"/>
  <c r="C68" i="2"/>
  <c r="F67" i="2"/>
  <c r="C67" i="2"/>
  <c r="F66" i="2"/>
  <c r="C66" i="2"/>
  <c r="F65" i="2"/>
  <c r="C65" i="2"/>
  <c r="F64" i="2"/>
  <c r="C64" i="2"/>
  <c r="F63" i="2"/>
  <c r="C63" i="2"/>
  <c r="F62" i="2"/>
  <c r="C62" i="2"/>
  <c r="F61" i="2"/>
  <c r="C61" i="2"/>
  <c r="F60" i="2"/>
  <c r="C60" i="2"/>
  <c r="F59" i="2"/>
  <c r="C59" i="2"/>
  <c r="F58" i="2"/>
  <c r="C58" i="2"/>
  <c r="F57" i="2"/>
  <c r="C57" i="2"/>
  <c r="F56" i="2"/>
  <c r="C56" i="2"/>
  <c r="F55" i="2"/>
  <c r="C55" i="2"/>
  <c r="F54" i="2"/>
  <c r="C54" i="2"/>
  <c r="F53" i="2"/>
  <c r="C53" i="2"/>
  <c r="F52" i="2"/>
  <c r="C52" i="2"/>
  <c r="F51" i="2"/>
  <c r="C51" i="2"/>
  <c r="F50" i="2"/>
  <c r="C50" i="2"/>
  <c r="F49" i="2"/>
  <c r="C49" i="2"/>
  <c r="F48" i="2"/>
  <c r="C48" i="2"/>
  <c r="F47" i="2"/>
  <c r="C47" i="2"/>
  <c r="F46" i="2"/>
  <c r="C46" i="2"/>
  <c r="F45" i="2"/>
  <c r="C45" i="2"/>
  <c r="F44" i="2"/>
  <c r="C44" i="2"/>
  <c r="F43" i="2"/>
  <c r="C43" i="2"/>
  <c r="F42" i="2"/>
  <c r="C42" i="2"/>
  <c r="F41" i="2"/>
  <c r="C41" i="2"/>
  <c r="F40" i="2"/>
  <c r="C40" i="2"/>
  <c r="F39" i="2"/>
  <c r="C39" i="2"/>
  <c r="F38" i="2"/>
  <c r="C38" i="2"/>
  <c r="F37" i="2"/>
  <c r="C37" i="2"/>
  <c r="F36" i="2"/>
  <c r="C36" i="2"/>
  <c r="F35" i="2"/>
  <c r="C35" i="2"/>
  <c r="F34" i="2"/>
  <c r="C34" i="2"/>
  <c r="F33" i="2"/>
  <c r="C33" i="2"/>
  <c r="F32" i="2"/>
  <c r="C32" i="2"/>
  <c r="F31" i="2"/>
  <c r="C31" i="2"/>
  <c r="F30" i="2"/>
  <c r="C30" i="2"/>
  <c r="F29" i="2"/>
  <c r="C29" i="2"/>
  <c r="F28" i="2"/>
  <c r="C28" i="2"/>
  <c r="F27" i="2"/>
  <c r="C27" i="2"/>
  <c r="F26" i="2"/>
  <c r="C26" i="2"/>
  <c r="F25" i="2"/>
  <c r="C25" i="2"/>
  <c r="F24" i="2"/>
  <c r="C24" i="2"/>
  <c r="F23" i="2"/>
  <c r="C23" i="2"/>
  <c r="F22" i="2"/>
  <c r="C22" i="2"/>
  <c r="F21" i="2"/>
  <c r="C21" i="2"/>
  <c r="F20" i="2"/>
  <c r="C20" i="2"/>
  <c r="F19" i="2"/>
  <c r="C19" i="2"/>
  <c r="F18" i="2"/>
  <c r="C18" i="2"/>
  <c r="F17" i="2"/>
  <c r="C17" i="2"/>
  <c r="BP16" i="2"/>
  <c r="BO16" i="2"/>
  <c r="BN16" i="2"/>
  <c r="BM16" i="2"/>
  <c r="BL16" i="2"/>
  <c r="BK16" i="2"/>
  <c r="BJ16" i="2"/>
  <c r="BI16" i="2"/>
  <c r="BH16" i="2"/>
  <c r="BG16" i="2"/>
  <c r="BF16" i="2"/>
  <c r="F16" i="2"/>
  <c r="C16" i="2"/>
  <c r="F15" i="2"/>
  <c r="C15" i="2"/>
  <c r="F14" i="2"/>
  <c r="C14" i="2"/>
  <c r="F13" i="2"/>
  <c r="C13" i="2"/>
  <c r="F12" i="2"/>
  <c r="C12" i="2"/>
  <c r="F11" i="2"/>
  <c r="C11" i="2"/>
  <c r="F10" i="2"/>
  <c r="C10" i="2"/>
  <c r="F9" i="2"/>
  <c r="C9" i="2"/>
  <c r="F8" i="2"/>
  <c r="C8" i="2"/>
  <c r="F7" i="2"/>
  <c r="C7" i="2"/>
  <c r="F6" i="2"/>
  <c r="C6" i="2"/>
  <c r="E172" i="1"/>
  <c r="B172" i="1"/>
  <c r="E4" i="1"/>
  <c r="C80" i="1" l="1"/>
  <c r="C113" i="1" s="1"/>
  <c r="C130" i="1" s="1"/>
  <c r="F80" i="1"/>
  <c r="F113" i="1" s="1"/>
  <c r="F130" i="1" s="1"/>
  <c r="F164" i="1"/>
  <c r="C164" i="1"/>
  <c r="F35" i="1"/>
  <c r="F180" i="1"/>
  <c r="C35" i="1"/>
  <c r="C180" i="1"/>
  <c r="F32" i="1"/>
  <c r="F179" i="1"/>
  <c r="C32" i="1"/>
  <c r="C179" i="1"/>
  <c r="F178" i="1"/>
  <c r="F29" i="1"/>
  <c r="C178" i="1"/>
  <c r="C29" i="1"/>
  <c r="F15" i="1"/>
  <c r="F185" i="1"/>
  <c r="C15" i="1"/>
  <c r="C185" i="1"/>
  <c r="F188" i="1"/>
  <c r="F190" i="1"/>
  <c r="F7" i="1"/>
  <c r="F176" i="1"/>
  <c r="F175" i="1"/>
  <c r="C188" i="1"/>
  <c r="C190" i="1"/>
  <c r="C176" i="1"/>
  <c r="C7" i="1"/>
  <c r="C175" i="1"/>
  <c r="C28" i="1" l="1"/>
  <c r="C195" i="1" s="1"/>
  <c r="F28" i="1"/>
  <c r="F195" i="1" s="1"/>
  <c r="F182" i="1"/>
  <c r="F183" i="1"/>
  <c r="F191" i="1"/>
  <c r="F193" i="1"/>
  <c r="F6" i="1"/>
  <c r="C182" i="1"/>
  <c r="C183" i="1"/>
  <c r="C191" i="1"/>
  <c r="C193" i="1"/>
  <c r="C6" i="1"/>
  <c r="F186" i="1"/>
  <c r="C186" i="1"/>
  <c r="C59" i="1" l="1"/>
  <c r="C129" i="1" s="1"/>
  <c r="C132" i="1" s="1"/>
  <c r="F59" i="1"/>
  <c r="F129" i="1" s="1"/>
  <c r="F132" i="1" s="1"/>
</calcChain>
</file>

<file path=xl/sharedStrings.xml><?xml version="1.0" encoding="utf-8"?>
<sst xmlns="http://schemas.openxmlformats.org/spreadsheetml/2006/main" count="8466" uniqueCount="529">
  <si>
    <t>Toplam (Hayat Dışı Şirketler+Hayat ve Emeklilik Şirketleri+Reasürans Şirketleri)</t>
  </si>
  <si>
    <t>Lütfen Seçimlerinizi Yapınız</t>
  </si>
  <si>
    <t>Chubb European Group SE Merkezi Fransa Türkiye İstanbul Şubesi</t>
  </si>
  <si>
    <t>Gelir Tablosu - Aralık 2025</t>
  </si>
  <si>
    <t>Aksigorta AŞ</t>
  </si>
  <si>
    <t>Allianz Sigorta AŞ</t>
  </si>
  <si>
    <t>A- HAYAT DIŞI TEKNİK GELİR</t>
  </si>
  <si>
    <t>Anadolu Anonim Türk Sigorta Şirketi</t>
  </si>
  <si>
    <t>1- YAZILAN PRİMLER (REASÜRÖR PAYI DÜŞÜLMÜŞ OLARAK)</t>
  </si>
  <si>
    <t>Ankara Anonim Türk Sigorta Şirketi</t>
  </si>
  <si>
    <t>a.) Brüt Yazılan Primler (+/-)</t>
  </si>
  <si>
    <t>Atradius Crédito y Caución S.A. de Seguros y Reaseguros, İstanbul Şubesi</t>
  </si>
  <si>
    <t>b.) Reasüröre Devredilen Primler (+/-)</t>
  </si>
  <si>
    <t>Unico Sigorta AŞ</t>
  </si>
  <si>
    <t>c.) SGK ya Aktarılan Primler (-);</t>
  </si>
  <si>
    <t>Axa Sigorta AŞ</t>
  </si>
  <si>
    <t>2. KAZANILMAMIŞ PRİMLER KARŞILIĞI (REASÜRÖR PAYI DÜŞÜLMÜŞ OLARAK)</t>
  </si>
  <si>
    <t>BNP Paribas Cardif Sigorta AŞ</t>
  </si>
  <si>
    <t>a.) Kazanılmamış Primler Karşılığı Brüt (+/-)</t>
  </si>
  <si>
    <t>Coface Sigorta AŞ</t>
  </si>
  <si>
    <t>b.) Kazanılmamış Prımler Karşılığında Reasürör Payı (+/-)</t>
  </si>
  <si>
    <t>Corpus Sigorta AŞ</t>
  </si>
  <si>
    <t>c.) Kazanılmamış Prımler Karşılığında SGK Payı (+/-)</t>
  </si>
  <si>
    <t>VHV Allgemeine Sigorta AŞ</t>
  </si>
  <si>
    <t>3. DEVREDEN KAZANILMAMIŞ PRİMLER KARŞILIĞI (REASÜRÖR PAYI DÜŞÜLMÜŞ OLARAK)</t>
  </si>
  <si>
    <t>Euler Hermes Sigorta AŞ</t>
  </si>
  <si>
    <t>a.) Devreden Kazanılmamış Primler Karşılığı Brüt (+/-)</t>
  </si>
  <si>
    <t>Eureko Sigorta AŞ</t>
  </si>
  <si>
    <t>b.) Devreden Kazanılmamış Prımler Karşılığında Reasürör Payı (+/-)</t>
  </si>
  <si>
    <t>Referans Sigorta AŞ</t>
  </si>
  <si>
    <t>c.) Devreden Kazanılmamış Prımler Karşılığında SGK Payı (+/-)</t>
  </si>
  <si>
    <t>Türkiye Sigorta AŞ</t>
  </si>
  <si>
    <t>4. DEVAM EDEN RİSKLER KARŞILIĞI (REASÜRÖR PAYI DÜŞÜLMÜŞ OLARAK)</t>
  </si>
  <si>
    <t>HDI Sigorta AŞ</t>
  </si>
  <si>
    <t>a.) Devam Eden Riskler Karşılığı Brüt (-)</t>
  </si>
  <si>
    <t>Bereket Sigorta AŞ</t>
  </si>
  <si>
    <t>b.) Devam Eden Riskler Karşılığında Reasürör Payı (+)</t>
  </si>
  <si>
    <t>Magdeburger Sigorta AŞ</t>
  </si>
  <si>
    <t>5. DEVREDEN DEVAM EDEN RİSKLER KARŞILIĞI (REASÜRÖR PAYI DÜŞÜLMÜŞ OLARAK)</t>
  </si>
  <si>
    <t>Mapfre Sigorta AŞ</t>
  </si>
  <si>
    <t>a.) Devreden Devam Eden Riskler Karşılığı Brüt (+)</t>
  </si>
  <si>
    <t>Neova Katılım Sigorta AŞ</t>
  </si>
  <si>
    <t>b.) Devreden Devam Eden Riskler Karşılığında Reasürör Payı (-)</t>
  </si>
  <si>
    <t>Orient Sigorta AŞ</t>
  </si>
  <si>
    <t>6. TEKNİK OLMAYAN BÖLÜMDEN AKTARILAN YATIRIM GELİRLERİ</t>
  </si>
  <si>
    <t>Ray Sigorta AŞ</t>
  </si>
  <si>
    <t>7. DİĞER TEKNİK GELİRLER (REASÜRÖR PAYI DÜŞÜLMÜŞ OLARAK)</t>
  </si>
  <si>
    <t>Şeker Sigorta AŞ</t>
  </si>
  <si>
    <t>8. TAHAKKUK EDEN RÜCU VE SOVTAJ GELİRLERİ (+)</t>
  </si>
  <si>
    <t>Sompo Sigorta AŞ</t>
  </si>
  <si>
    <t>B- HAYAT DIŞI TEKNİK GİDER</t>
  </si>
  <si>
    <t>Doga Sigorta AŞ</t>
  </si>
  <si>
    <t>1. ÖDENEN TAZMİNATLAR (REASÜRÖR PAYI DÜŞÜLMÜŞ OLARAK)</t>
  </si>
  <si>
    <t>Koru Sigorta AŞ</t>
  </si>
  <si>
    <t>a.) Brüt Ödenen Tazminatlar (+/-)</t>
  </si>
  <si>
    <t>GIG Sigorta AŞ</t>
  </si>
  <si>
    <t>b.) Ödenen Tazminatlarda Reasürör Payı (+/-)</t>
  </si>
  <si>
    <t>Türk Nippon Sigorta AŞ</t>
  </si>
  <si>
    <t>2. MUALLAK TAZMİNATLAR KARŞILIĞI (REASÜRÖR PAYI DÜŞÜLMÜŞ OLARAK)</t>
  </si>
  <si>
    <t>Türk P&amp;I Sigorta AŞ</t>
  </si>
  <si>
    <t>a.) Muallak Tazminatlar Karşılığı Brüt (-)</t>
  </si>
  <si>
    <t>Zurich Sigorta AŞ</t>
  </si>
  <si>
    <t>b.) Muallak Tazminatlar Karşılığında Reasürör Payı (+)</t>
  </si>
  <si>
    <t>Ethica Sigorta AŞ</t>
  </si>
  <si>
    <t>3. DEVREDEN MUALLAK HASARLAR KARŞILIĞI (REASÜRÖR PAYI DÜŞÜLMÜŞ OLARAK)</t>
  </si>
  <si>
    <t>Quick Sigorta AŞ</t>
  </si>
  <si>
    <t>a) Devreden Muallak Tazminatlar Karşılığı Brüt (+);</t>
  </si>
  <si>
    <t>SS Atlas Sigorta Kooperatifi</t>
  </si>
  <si>
    <t>b) Devreden Muallak Tazminatlar Karşılığında Reasürör Payı (-)</t>
  </si>
  <si>
    <t>Türkiye Katılım Sigorta AŞ</t>
  </si>
  <si>
    <t>4. İKRAMİYE VE İNDİRİMLER KARŞILIĞINDA DEĞİŞİM (REASÜRÖR PAYI DÜŞÜLMÜŞ OLARAK)</t>
  </si>
  <si>
    <t>Ana Sigorta AŞ</t>
  </si>
  <si>
    <t>5. DİĞER TEKNİK KARŞILIKLAR (REASÜRÖR PAYI VE DEVREDEN DÜŞÜLMÜŞ OLARAK)</t>
  </si>
  <si>
    <t>Arex Sigorta AŞ</t>
  </si>
  <si>
    <t>a.) Dengeleme Karşılığında Değişim (Reasürör Payı ve Dev. Kısım Düşülmüş Olarak) (+/-)</t>
  </si>
  <si>
    <t>Prive Sigorta AŞ</t>
  </si>
  <si>
    <t>b.) Mali Riskler Karşılığında Değişim (Reasürör Payı ve Dev. Kısım Düşülmüş Olarak) (+/-)</t>
  </si>
  <si>
    <t>Hepiyi Sigorta AŞ</t>
  </si>
  <si>
    <t>c.) Diğer Çeşitli Karşılıklarda Değişim (Reasürör Payı ve Dev. Kısım Düşülmüş Olarak) (+/-)</t>
  </si>
  <si>
    <t>Aveon Global Sigorta AŞ</t>
  </si>
  <si>
    <t>6. FAALİYET GİDERLERİ (-)</t>
  </si>
  <si>
    <t>AcnTurk Sigorta AŞ</t>
  </si>
  <si>
    <t>a.) Üretim Giderleri (-)</t>
  </si>
  <si>
    <t>Emaa Sigorta AŞ</t>
  </si>
  <si>
    <t>b.) Personele İlişkin Giderler (-)</t>
  </si>
  <si>
    <t>HDI Katılım Sigorta AŞ</t>
  </si>
  <si>
    <t>c.) Yönetim Giderleri (-)</t>
  </si>
  <si>
    <t>Fiba Sigorta AŞ</t>
  </si>
  <si>
    <t>d.) Araştırma ve Geliştirme Giderleri (-)</t>
  </si>
  <si>
    <t>Turkcell Dijital Sigorta AŞ</t>
  </si>
  <si>
    <t>e.) Pazarlama ve Satış Giderleri (-)</t>
  </si>
  <si>
    <t>Global World Sigorta AŞ</t>
  </si>
  <si>
    <t>f.) Dışarıdan Sağlanan Fayda ve Hizmet Giderleri (-)</t>
  </si>
  <si>
    <t>Medisa Sigorta AŞ</t>
  </si>
  <si>
    <t>g.) Reasürans Komisyonları Geliri (+/-)</t>
  </si>
  <si>
    <t>Bupa Acıbadem Sigorta AŞ</t>
  </si>
  <si>
    <t>h.) Diğer Faaliyet Giderleri (+/-)</t>
  </si>
  <si>
    <t>BNP Paribas Cardif Hayat Sigorta AŞ</t>
  </si>
  <si>
    <t>7. MATEMATİK KARŞILIKLAR (REASÜRÖR PAYI DÜŞÜLMÜŞ OLARAK)</t>
  </si>
  <si>
    <t>Demir Sağlık ve Hayat Sigorta AŞ</t>
  </si>
  <si>
    <t>a.) Matematik Karşılıklar Brüt (-)</t>
  </si>
  <si>
    <t>Zurich Yaşam ve Emeklilik AŞ</t>
  </si>
  <si>
    <t>b.) Matematik Karşılıklarda Reasürör Payı (+)</t>
  </si>
  <si>
    <t>Türkiye Katılım Hayat AŞ</t>
  </si>
  <si>
    <t>8. DEVREDEN MATEMATİK KARŞILIKLAR (REASÜRÖR PAYI DÜŞÜLMÜŞ OLARAK)</t>
  </si>
  <si>
    <t>Quick Hayat Sigorta AŞ</t>
  </si>
  <si>
    <t>a.) Devreden Matematik Karşılık Brüt (+)</t>
  </si>
  <si>
    <t>Viennalife Emeklilik ve Hayat AŞ</t>
  </si>
  <si>
    <t>b.) Devreden Matematik Karşılıklarda Reasürör Payı (-)</t>
  </si>
  <si>
    <t>Allianz Hayat ve Emeklilik AŞ</t>
  </si>
  <si>
    <t>9. DİĞER TEKNİK GİDERLER (REASÜRÖR PAYI DÜŞÜLMÜŞ OLARAK)</t>
  </si>
  <si>
    <t>Allianz Yaşam ve Emeklilik AŞ</t>
  </si>
  <si>
    <t>C- TEKNİK BÖLÜM DENGESİ- HAYAT DIŞI (A+B)</t>
  </si>
  <si>
    <t>Anadolu Hayat Emeklilik AŞ</t>
  </si>
  <si>
    <t>D- HAYAT  TEKNİK GELİR</t>
  </si>
  <si>
    <t>Bereket Emeklilik ve Hayat AŞ</t>
  </si>
  <si>
    <t>AgeSA Emeklilik ve Hayat AŞ</t>
  </si>
  <si>
    <t>Axa Hayat ve Emeklilik AŞ</t>
  </si>
  <si>
    <t>BNP Paribas Cardif Emeklilik AŞ</t>
  </si>
  <si>
    <t>QNB Sağlık Hayat Sigorta ve Emeklilik AŞ</t>
  </si>
  <si>
    <t>Fiba Emeklilik ve Hayat AŞ</t>
  </si>
  <si>
    <t>Garanti Emeklilik ve Hayat AŞ</t>
  </si>
  <si>
    <t>Katılım Emeklilik ve Hayat AŞ</t>
  </si>
  <si>
    <t>Metlife Emeklilik ve Hayat AŞ</t>
  </si>
  <si>
    <t>Türkiye Hayat ve Emeklilik AŞ</t>
  </si>
  <si>
    <t>Milli Reasürans TAŞ</t>
  </si>
  <si>
    <t>VHV Reasürans AŞ</t>
  </si>
  <si>
    <t>Türk Reasürans AŞ</t>
  </si>
  <si>
    <t>Türk Katılım Reasürans AŞ</t>
  </si>
  <si>
    <t>TOPLAM (HAYAT DIŞI ŞİRKETLER)</t>
  </si>
  <si>
    <t>TOPLAM (HAYAT VE EMEKLİLİK ŞİRKETLERİ)</t>
  </si>
  <si>
    <t>6. HAYAT BRANŞI YATIRIM GELİRİ</t>
  </si>
  <si>
    <t>TOPLAM (REASÜRANS ŞİRKETLERİ)</t>
  </si>
  <si>
    <t>7. YATIRIMLARDAKİ GERÇEKLEŞMEMİŞ KARLAR</t>
  </si>
  <si>
    <t>TOPLAM (HAYAT DIŞI ŞİRKETLER+HAYAT VE EMEKLİLİK ŞİRKETLERİ)</t>
  </si>
  <si>
    <t>8. DİĞER TEKNİK GELİRLER (REASÜRÖR PAYI DÜŞÜLMÜŞ OLARAK)</t>
  </si>
  <si>
    <t>TOPLAM (HAYAT DIŞI ŞİRKETLER+HAYAT VE EMEKLİLİK ŞİRKETLERİ+REASÜRANS ŞİRKETLERİ)</t>
  </si>
  <si>
    <t>9. TAHAKKUK EDEN RÜCU GELİRLERİ (REASÜRÖR PAYI DÜŞÜLMÜŞ OLARAK)</t>
  </si>
  <si>
    <t>E- HAYAT TEKNİK GİDER</t>
  </si>
  <si>
    <t>5. MATEMATİK KARŞILIKLAR (REASÜRÖR PAYI DÜŞÜLMÜŞ OLARAK)</t>
  </si>
  <si>
    <t>6. DEVREDEN MATEMATİK KARŞILIKLAR (REASÜRÖR PAYI DÜŞÜLMÜŞ OLARAK)</t>
  </si>
  <si>
    <t>7. DİĞER TEKNİK KARŞILIKLAR (REASÜRÖR PAYI VE DEVREDEN DÜŞÜLMÜŞ OLARAK)</t>
  </si>
  <si>
    <t>8. FAALİYET GİDERLERİ (-)</t>
  </si>
  <si>
    <t>9. YATIRIM GİDERLERİ (-)</t>
  </si>
  <si>
    <t>10. YATIRIMLARDAKİ GERÇEKLEŞMEMİŞ ZARARLAR (-)</t>
  </si>
  <si>
    <t>11. TEKNİK OLMAYAN BÖLÜME AKTARILAN YATIRIM GELİRLERİ (-)</t>
  </si>
  <si>
    <t>F- TEKNİK BÖLÜM DENGESİ- HAYAT  (D+E)</t>
  </si>
  <si>
    <t>G- EMEKLİLİK TEKNİK GELİR</t>
  </si>
  <si>
    <t xml:space="preserve">a.) Fon İşletim Gelirleri </t>
  </si>
  <si>
    <t>b.) Yönetim Gideri Kesintisi</t>
  </si>
  <si>
    <t>c.) Giriş Aidatı Gelirleri</t>
  </si>
  <si>
    <t>d.) Ara Verme Halinde Yönetim Gideri Kesintisi</t>
  </si>
  <si>
    <t xml:space="preserve">e.) Özel Hizmet Gideri Kesintisi </t>
  </si>
  <si>
    <t>f.) Sermaye Tahsis Avansı Değer Artış Gelirleri</t>
  </si>
  <si>
    <t xml:space="preserve">g.) Diğer Teknik Gelirler </t>
  </si>
  <si>
    <t xml:space="preserve">H- EMEKLİLİK TEKNİK GİDER </t>
  </si>
  <si>
    <t>a.) Toplam Fon Giderleri (-)</t>
  </si>
  <si>
    <t>b.) Sermaye Tahsis Avansları Değer Azalış Giderleri (-)</t>
  </si>
  <si>
    <t>c.) Faaliyet Giderleri (-)</t>
  </si>
  <si>
    <t>d.) Diğer Teknik Giderler (-)</t>
  </si>
  <si>
    <t>e.) Ceza Ödemeleri (-)</t>
  </si>
  <si>
    <t>I- TEKNİK BÖLÜM DENGESİ - EMEKLİLİK (G+H)</t>
  </si>
  <si>
    <t>I- GENEL TEKNİK BÖLÜM DENGESİ (C+F+I)</t>
  </si>
  <si>
    <t>K- YATIRIM GELİRLERİ</t>
  </si>
  <si>
    <t>a.) Finansal Yatırımlardan Elde Edilen Gelirler</t>
  </si>
  <si>
    <t>b.) Finansal Yatırımların Nakte Çev.Elde Edilen Karlar</t>
  </si>
  <si>
    <t>c.) Finansal Yatırımların Değerlemesi</t>
  </si>
  <si>
    <t>d.) Kambiyo Karları</t>
  </si>
  <si>
    <t>e.) İştiraklerden Gelirler</t>
  </si>
  <si>
    <t>f.) Bağlı Ortaklıklar ve Müşterek Yönetime Tabi Teşebbüslerden Gelirler</t>
  </si>
  <si>
    <t>g.) Arazi, Arsa ile Binalardan Elde Edilen Gelirler</t>
  </si>
  <si>
    <t>h.) Türev Ürünlerden Elde Edilen Gelirler</t>
  </si>
  <si>
    <t>i.) Diğer Yatırımlar</t>
  </si>
  <si>
    <t xml:space="preserve">j) Hayat Teknik Bölümünden Aktarılan Yatırım Gelirleri </t>
  </si>
  <si>
    <t>L- YATIRIM GİDERLERİ</t>
  </si>
  <si>
    <t>a.) Yatırım Yönetim Giderleri – Faiz Dahil (-)</t>
  </si>
  <si>
    <t>b.) Yatırımlar Değer Azalışları (-)</t>
  </si>
  <si>
    <t>c.) Yatırımların Nakde Çevrilmesi Sonucunda Oluşan Zararlar (-)</t>
  </si>
  <si>
    <t>d.) Hayat Dışı Teknik Bölümüne Aktarılan Yatırım Gelirleri (-);</t>
  </si>
  <si>
    <t>e.) Türev Ürünler Sonucunda Oluşan Zararlar (-)</t>
  </si>
  <si>
    <t>f.) Kambiyo Zararları (-)</t>
  </si>
  <si>
    <t>g.) Amortisman Giderleri(-)</t>
  </si>
  <si>
    <t>h.) Diğer Yatırım Giderleri (-)</t>
  </si>
  <si>
    <t>M- DİĞER FAALİYET GELİR VE KAR İLE GİDER VE ZARAR (+/-);</t>
  </si>
  <si>
    <t>a.) Karşılıklar Hesabı (+/-)</t>
  </si>
  <si>
    <t>b.) Reeskont Hesabı (+/-)</t>
  </si>
  <si>
    <t>c.) Ozellikli Sigortalar Hesabı(+/-)</t>
  </si>
  <si>
    <t>d.) Enflasyon Düzeltmesi Hesabı (+/-)</t>
  </si>
  <si>
    <t>e.) Ertelenmiş Vergi Varlığı Hesabı (+/-)</t>
  </si>
  <si>
    <t>f.) Ertelenmiş Vergi Yükümlülüğü Gideri(-)</t>
  </si>
  <si>
    <t>g.) Diğer Gelir ve Karlar</t>
  </si>
  <si>
    <t>h.) Diğer Gider ve Zararlar (-)</t>
  </si>
  <si>
    <t>i.) Önceki Yıl Gelir ve Karları</t>
  </si>
  <si>
    <t>j.) Önceki Yıl Gider ve Zararları(-)</t>
  </si>
  <si>
    <t>N- NET DÖNEM KARI VEYA ZARARI</t>
  </si>
  <si>
    <t xml:space="preserve">Dönem Karı veya Zararı </t>
  </si>
  <si>
    <t>Dönem Karı Vergi ve Diğer Yasal Yükümlülük Karşılıkları (-)</t>
  </si>
  <si>
    <t>Dönem Net Karı veya Zararı</t>
  </si>
  <si>
    <t xml:space="preserve">Enflasyon Düzeltme Hesabı </t>
  </si>
  <si>
    <t>Rasyolar - Aralık 2025</t>
  </si>
  <si>
    <t>Ödenen Hasar / Brüt Yazılan Primler</t>
  </si>
  <si>
    <t>Muallak Hasar / Brüt Yazılan Primler</t>
  </si>
  <si>
    <t>Öd.Hasar Re.Payı / Öd. Hasar</t>
  </si>
  <si>
    <t>Muallak Hasar Re. Payı / Muallak Hasar</t>
  </si>
  <si>
    <t>Devreden Muallak Hasar Re. Payı / Devreden Muallak Hasar</t>
  </si>
  <si>
    <t>Net Ödenen Hasar / Net Yazılan Primler</t>
  </si>
  <si>
    <t>Net Muallak Hasar / Net Yazılan Primler</t>
  </si>
  <si>
    <t>Brüt Hasar Prim Oranı</t>
  </si>
  <si>
    <t>Net Hasar Prim Oranı</t>
  </si>
  <si>
    <t>Faaliyet Giderler / Brüt Yazılan Primler</t>
  </si>
  <si>
    <t>Devredilen Prim Oranı</t>
  </si>
  <si>
    <t>Net Komisyon Oranı</t>
  </si>
  <si>
    <t>Faaliyet Giderleri / Net Kazanılmış Primler</t>
  </si>
  <si>
    <t>Bileşik Rasyo</t>
  </si>
  <si>
    <t>Hayat Dışı</t>
  </si>
  <si>
    <t>HAYATDISI</t>
  </si>
  <si>
    <t>Brüt Yazılan Primler</t>
  </si>
  <si>
    <t>Hayat</t>
  </si>
  <si>
    <t>HAYAT</t>
  </si>
  <si>
    <t>Brüt Kazanılan Primler</t>
  </si>
  <si>
    <t>Kaza</t>
  </si>
  <si>
    <t>KAZA</t>
  </si>
  <si>
    <t>Brüt Ödenen Tazminatlar</t>
  </si>
  <si>
    <t>Hastalık-Sağlık</t>
  </si>
  <si>
    <t>HASTALIK-SAĞLIK</t>
  </si>
  <si>
    <t>Brüt Muallak Tazminatlar</t>
  </si>
  <si>
    <t>Kara Araçları</t>
  </si>
  <si>
    <t>KARA ARAÇLARI</t>
  </si>
  <si>
    <t>Brüt Raporlanmayan Tazminatlar</t>
  </si>
  <si>
    <t>Kasko</t>
  </si>
  <si>
    <t>KASKO</t>
  </si>
  <si>
    <t>Brüt Gerçekleşen Hasarlar</t>
  </si>
  <si>
    <t>Raylı Araçlar</t>
  </si>
  <si>
    <t>RAYLI ARAÇLAR</t>
  </si>
  <si>
    <t>Net Yazılan Primler</t>
  </si>
  <si>
    <t>Hava Araçları</t>
  </si>
  <si>
    <t>HAVA ARAÇLARI</t>
  </si>
  <si>
    <t>Net Kazanılan Primler</t>
  </si>
  <si>
    <t>Su Araçları</t>
  </si>
  <si>
    <t>SU ARAÇLARI</t>
  </si>
  <si>
    <t>Net Ödenen Tazminatlar</t>
  </si>
  <si>
    <t>Nakliyat</t>
  </si>
  <si>
    <t>NAKLİYAT</t>
  </si>
  <si>
    <t>Net Muallak Tazminatlar</t>
  </si>
  <si>
    <t>Yangın ve Doğal Afetler</t>
  </si>
  <si>
    <t>YANGIN VE DOĞAL AFETLER</t>
  </si>
  <si>
    <t>Net Raporlanmayan Tazminatlar</t>
  </si>
  <si>
    <t>Genel Zararlar</t>
  </si>
  <si>
    <t>GENEL ZARARLAR</t>
  </si>
  <si>
    <t>Net Gerçekleşen Hasarlar</t>
  </si>
  <si>
    <t>Kara Araçları Sorumluluk</t>
  </si>
  <si>
    <t>KARA ARAÇLARI SORUMLULUK</t>
  </si>
  <si>
    <t>Teknik Kar Zarar</t>
  </si>
  <si>
    <t xml:space="preserve"> </t>
  </si>
  <si>
    <t>Trafik</t>
  </si>
  <si>
    <t>TRAFİK</t>
  </si>
  <si>
    <t>Hava Araçları Sorumluluk</t>
  </si>
  <si>
    <t>HAVA ARAÇLARI SORUMLULUK</t>
  </si>
  <si>
    <t>Su Araçları Sorumluluk</t>
  </si>
  <si>
    <t>SU ARAÇLARI SORUMLULUK</t>
  </si>
  <si>
    <t>Genel Sorumluluk</t>
  </si>
  <si>
    <t>GENEL SORUMLULUK</t>
  </si>
  <si>
    <t>Kredi</t>
  </si>
  <si>
    <t>KREDİ</t>
  </si>
  <si>
    <t>Kefalet</t>
  </si>
  <si>
    <t>KEFALET</t>
  </si>
  <si>
    <t>Finansal Kayıplar</t>
  </si>
  <si>
    <t>FİNANSAL KAYIPLAR</t>
  </si>
  <si>
    <t>Hukuksal Koruma</t>
  </si>
  <si>
    <t>HUKUKSAL KORUMA</t>
  </si>
  <si>
    <t>Destek</t>
  </si>
  <si>
    <t>DESTEK</t>
  </si>
  <si>
    <t>Devlet Destekli Tarım Sigortaları</t>
  </si>
  <si>
    <t>DEV. DEST. TARIM SİGORTALARI</t>
  </si>
  <si>
    <t>Mühendislik Sigortaları</t>
  </si>
  <si>
    <t>MÜHENDİSLİK SİGORTALARI</t>
  </si>
  <si>
    <t>Hayat Toplam</t>
  </si>
  <si>
    <t>HAYAT TOPLAM</t>
  </si>
  <si>
    <t>H-Hastalık Sağlık</t>
  </si>
  <si>
    <t>H-HASTALIK SAĞLIK</t>
  </si>
  <si>
    <t>Hayat Grubu Toplam</t>
  </si>
  <si>
    <t>HAYAT GRUBU TOPLAM</t>
  </si>
  <si>
    <t>Toplam (Hayat Dışı Şirketler)</t>
  </si>
  <si>
    <t>Toplam (Hayat ve Emeklilik Şirketleri)</t>
  </si>
  <si>
    <t>Toplam (Reasürans Şirketleri)</t>
  </si>
  <si>
    <t>Toplam (Hayat Dışı Şirketler+Hayat ve Emeklilik Şirketleri)</t>
  </si>
  <si>
    <t>G E L İ R   T A B L O S U</t>
  </si>
  <si>
    <t/>
  </si>
  <si>
    <t>Lütfen Seçiminizi Yapınız</t>
  </si>
  <si>
    <t>01.01.2025-31.12.2025</t>
  </si>
  <si>
    <t>Şirket Adı</t>
  </si>
  <si>
    <t>Şirket Kodu</t>
  </si>
  <si>
    <t>Şirket Tipi</t>
  </si>
  <si>
    <t>Hayat Dışı Teknik Gelir</t>
  </si>
  <si>
    <t>Yazılan Primler  (Reasürör Payı Düşülmüş Olarak);</t>
  </si>
  <si>
    <t>Brüt Yazılan Primler (+/-);</t>
  </si>
  <si>
    <t>Reasüröre Devredilen Primler (+/-);</t>
  </si>
  <si>
    <t>SGK ya Aktarılan Primler (-);</t>
  </si>
  <si>
    <t>Kazanılmamış Primler Karş. Değ. (Reas. Payı ve Devr. Kısım Düşülmüş Olarak); (+/-);</t>
  </si>
  <si>
    <t>Brüt Kazanılmamış Primler Karş. Değ. (Devreden Kısım Düşülmüş);</t>
  </si>
  <si>
    <t>Kazanılmamış Primler Karşılığı (+/-);</t>
  </si>
  <si>
    <t>Devreden Kazanılmamış Primler Karşılığı (+/-);</t>
  </si>
  <si>
    <t>Brüt Kazanılmamış Primler Karş. Değ. Reasürör Payı (Devreden Kısım Düşülmüş);</t>
  </si>
  <si>
    <t>Kazanılmamış Prımler Karşılığında Reasürör Payı (+/-);</t>
  </si>
  <si>
    <t>Devreden Kazanılmamış Primler Karşılığında Reasürör Payı (+/-);</t>
  </si>
  <si>
    <t>Brüt Kazanılmamış Primler Karşılığında Değişim SGK Payı (Devreden Kısım Düşülmüş);</t>
  </si>
  <si>
    <t>Kazanılmamış Prımler Karşılığında SGK Payı (+/-);</t>
  </si>
  <si>
    <t>Devreden Kazanılmamış Primler Karşılığında SGK Payı (+/-);</t>
  </si>
  <si>
    <t>Devam Eden Riskler Karş. Değ. (Rea.Payı ve Dev. Kısım Düş.Olarak); (+/-);</t>
  </si>
  <si>
    <t>Brüt Devam Eden Riskler Karşılığında Değişim (Devreden Kısım Düşülmüş);</t>
  </si>
  <si>
    <t>Devam Eden Riskler Karşılığı (-);</t>
  </si>
  <si>
    <t>Devreden Devam Eden Riskler Karşılığı (+);</t>
  </si>
  <si>
    <t>Brüt Devam Eden Riskler Karş. Değ. Reasürör Payı (Dev. Kısım Düşülmüş);</t>
  </si>
  <si>
    <t>Devam Eden Riskler Karşılığında Reasürör Payı (+);</t>
  </si>
  <si>
    <t>Devreden Devam Eden Riskler Karşılığında Reasürör Payı (-);</t>
  </si>
  <si>
    <t>Teknik Olmayan Bölümden Aktarılan Yatırım Gelirleri</t>
  </si>
  <si>
    <t>Finansal Yatırımlardan Elde Edilen Gelirler</t>
  </si>
  <si>
    <t>Finansal Yatırımların Nakde Çevrilmesinden Elde Edilen Karlar</t>
  </si>
  <si>
    <t>Finansal Yatırımların Değerlemesi</t>
  </si>
  <si>
    <t>Kambiyo Karları</t>
  </si>
  <si>
    <t>İştiraklerden Gelirler</t>
  </si>
  <si>
    <t>Bağlı Ortaklıklar ve Müşterek Yönetime Tabi Teşebbüslerden Gelirler</t>
  </si>
  <si>
    <t>Arazi, Arsa İle Binalardan Elde Edilen Gelirler</t>
  </si>
  <si>
    <t>Türev Ürünlerden Elde Edilen Gelirler</t>
  </si>
  <si>
    <t>Diğer Yatırımlar</t>
  </si>
  <si>
    <t>Diğer Teknik Gelirler (Reasürör Payı Düşülmüş Olarak);</t>
  </si>
  <si>
    <t>Brüt Diğer Teknik Gelirler (+/-);</t>
  </si>
  <si>
    <t>Brüt Dığer Teknık Gelırler Reasürör Payı (+/-);</t>
  </si>
  <si>
    <t>Tahakkuk Eden Rücu ve Sovtaj Gelirleri (+);</t>
  </si>
  <si>
    <t>Tahakkuk Eden Rücu Gelirleri (+);</t>
  </si>
  <si>
    <t>Tahakkuk Eden Rücu Gelirleri Reasürör Payı(-);</t>
  </si>
  <si>
    <t>Tahakkuk Eden Sovtaj Gelirleri (+);</t>
  </si>
  <si>
    <t>Tahakkuk Eden Sovtaj Gelirleri Reasürör Payı(-);</t>
  </si>
  <si>
    <t>Rücu ve Sovtaj Faaliyetlerinden Alacaklar Karşılığı (-);</t>
  </si>
  <si>
    <t>Hayat Dışı Teknik Gider (-);</t>
  </si>
  <si>
    <t>Ödenen Tazminatlar (Reasürör Payı Düşülmüş Olarak);</t>
  </si>
  <si>
    <t>Brüt Ödenen Tazminatlar (+/-);</t>
  </si>
  <si>
    <t>Ödenen Tazminatlarda Reasürör Payı (+/-);</t>
  </si>
  <si>
    <t>Muallak Tazminat Karşılığında Değ. (Rea. Payı ve Dev. Kısım Düş. Olarak); (+/-);</t>
  </si>
  <si>
    <t>Brüt Muallak Tazminat Karşılığında Değişim (Devreden Kısım Düşülmüş);</t>
  </si>
  <si>
    <t>Muallak Tazminat Karşılığı (-);</t>
  </si>
  <si>
    <t>Tahakkuk Eden</t>
  </si>
  <si>
    <t>Raporlanmayan</t>
  </si>
  <si>
    <t>Muallak Tazminat Karşılığı Yeterlilik Farkı</t>
  </si>
  <si>
    <t xml:space="preserve">Nakit Akışlarından Kaynaklanan İskonto </t>
  </si>
  <si>
    <t>Devreden Muallak Tazminatlar Karşılığı (+);</t>
  </si>
  <si>
    <t>Brüt Muallak Tazm. Kar. Değişim Reasürör Payı (Dev. Kısım Düşülmüş);</t>
  </si>
  <si>
    <t>Muallak Tazminatlar Karşılığında Reasürör Payı (+);</t>
  </si>
  <si>
    <t>Nakit Akışlarından Kaynaklanan İskontoda Reasürör Payı</t>
  </si>
  <si>
    <t>Devreden Muallak Tazminatlar Karşılığında Reasürör Payı (-);</t>
  </si>
  <si>
    <t>İkramiye ve İndirimler Kar. Değ. (Rea.Payı ve Dev. Kısım Düş. Olarak); (+/-);</t>
  </si>
  <si>
    <t>Brüt İkramiye ve İndirimler Kar. Değ. (Devreden Kısım Düşülmüş);</t>
  </si>
  <si>
    <t>Brüt İkramiye ve İnd. Kar. Değ. Reasürör Payı(Devreden Kısım Düşülmüş);</t>
  </si>
  <si>
    <t>Diğer Teknik Kar. Değişim (Rea.Payı ve Dev. Kısım Düşülmüş Olarak); (+/-);</t>
  </si>
  <si>
    <t>Dengeleme Kar. Değişim (Rea. Payı ve Devreden Kısım Düş. Olarak); (+/-);</t>
  </si>
  <si>
    <t>Mali Riskler Kar. Değ. (Reasürör Payı ve Dev. Kısım Düşülmüş Olarak); (+/-);</t>
  </si>
  <si>
    <t>Diğer Çeşitli Kar. Değ. (Reasürör Payı ve Dev. Kısım Düşülmüş Olarak); (+/-);</t>
  </si>
  <si>
    <t>Faaliyet Giderleri (-);</t>
  </si>
  <si>
    <t>Üretim Giderleri (-);</t>
  </si>
  <si>
    <t>Personele İlişkin Giderler(-);</t>
  </si>
  <si>
    <t>Yönetim Giderleri (-);</t>
  </si>
  <si>
    <t>Araştırma ve Geliştirme Giderleri (-);</t>
  </si>
  <si>
    <t>Pazarlama ve Satış Giderleri (-);</t>
  </si>
  <si>
    <t>Dışarıdan Sağlanan Fayda ve Hizmet Giderleri(-);</t>
  </si>
  <si>
    <t>Reasürans Komisyonları (+/-);</t>
  </si>
  <si>
    <t>Diğer Faaliyet Giderleri (+/-);</t>
  </si>
  <si>
    <t>Matematik Karş.Değ. (Reas. Payı ve Devr. Kısım Düşülmüş Olarak); (+/-);</t>
  </si>
  <si>
    <t>Brüt Matematik Karşılıklarda Değişim (Devreden Kısım Düşülmüş);</t>
  </si>
  <si>
    <t>Matematik Karşılıklar (-);</t>
  </si>
  <si>
    <t>Devreden Matematik Karşılık (+);</t>
  </si>
  <si>
    <t>Brüt Matematik Karşılıklarda Değişim Reasürör Payı (Devreden Kısım Düşülmüş);</t>
  </si>
  <si>
    <t>Matematik Karşılıklarda Reasürör Payı (+);</t>
  </si>
  <si>
    <t>Devreden Matematik Karşılıklarda Reasürör Payı (-);</t>
  </si>
  <si>
    <t>Diğer Teknik Giderler (-);</t>
  </si>
  <si>
    <t>Brüt Diğer Teknik Giderler (-);</t>
  </si>
  <si>
    <t>Diğer Teknik Giderler Reasürör Payı (+);</t>
  </si>
  <si>
    <t>HD</t>
  </si>
  <si>
    <t>H</t>
  </si>
  <si>
    <t>E</t>
  </si>
  <si>
    <t>R</t>
  </si>
  <si>
    <t>T (HD)</t>
  </si>
  <si>
    <t>T (H+E)</t>
  </si>
  <si>
    <t>T (R)</t>
  </si>
  <si>
    <t>T (HD+H+E)</t>
  </si>
  <si>
    <t>T (HD+H+E+R)</t>
  </si>
  <si>
    <t xml:space="preserve">Hayat Teknik Gelir </t>
  </si>
  <si>
    <t>Yazılan Primler (Reasürör Payı Düşülmüş Olarak);</t>
  </si>
  <si>
    <t>Brüt Kazanılmamış Primler Karşılığında Değişim (Devreden Kısım Düşülmüş);</t>
  </si>
  <si>
    <t>Brüt Kazanılmamış Primler Karşılığında Değişim Reasürör Payı (Devr. Kısım Düşülmüş);</t>
  </si>
  <si>
    <t>Devam Eden Riskler Karş. Değ. (Reas. Payı ve Devr. Kısım Düşülmüş Olarak); (+/-);</t>
  </si>
  <si>
    <t>Brüt Devam Eden Riskler Karşılığında Değ. Reasürör Payı (Devr. Kısım Düşülmüş);</t>
  </si>
  <si>
    <t>Hayat Branşı Yatırım Geliri</t>
  </si>
  <si>
    <t>Yatırımlardaki Gerçekleşmemiş Karlar</t>
  </si>
  <si>
    <t>Brüt Diğer Teknık Gelirler Reasürör Payı (+/-);</t>
  </si>
  <si>
    <t>Tahakkuk Eden Rücu Gelirleri (Brüt); (+);</t>
  </si>
  <si>
    <t>Rücu Faaliyetlerinden Alacaklar Karşılığı (-);</t>
  </si>
  <si>
    <t>Hayat Teknik Gider (-);</t>
  </si>
  <si>
    <t>Ödenen Tazminatlar (Reasürör Payı Düşülmüş Olarak); (-);</t>
  </si>
  <si>
    <t>Brüt Ödenen Tazminatlarda Reasürör Payı (+/-);</t>
  </si>
  <si>
    <t>Muallak Tazminat Karş. Değ. (Reas. Payı ve Devr. Kısım Düşülmüş Olarak); (+/-);</t>
  </si>
  <si>
    <t>Muallak Tazminat Karşılığı (+/-);</t>
  </si>
  <si>
    <t>Nakit Akışlarından Kaynaklanan İskonto</t>
  </si>
  <si>
    <t>Devreden Muallak Tazminatlar Karşılığı (+/-);</t>
  </si>
  <si>
    <t>Brüt Muallak Tazminat Karşılığında Değişim Reas. Payı (Devreden Kısım Düşülmüş);</t>
  </si>
  <si>
    <t>Muallak Tazminat Karşılığında Reasürör Payı (+/-);</t>
  </si>
  <si>
    <t>Devreden Muallak Tazminat Karşılığında Reasürör Payı (+/-);</t>
  </si>
  <si>
    <t>İkramiye ve İndirimler Karş. Değ. (Reas. Payı ve Devr. Kısım Düşülmüş Olarak); (+/-);</t>
  </si>
  <si>
    <t>Brüt İkramiye ve İndirimler Karşılığında Değişim (Devr.Kısım Düşülmüş);</t>
  </si>
  <si>
    <t>Brüt İkramiye ve İndirimler Karşılığı Değ. Reas. Payı (Devreden Kısım Düşülmüş);</t>
  </si>
  <si>
    <t>Matematik Karşılıklarda Değişim (Reas. Payı ve Devr. Kısım Düşülmüş Olarak); (+/-);</t>
  </si>
  <si>
    <t>Devreden Matematik Karşılıklar (+);</t>
  </si>
  <si>
    <t>Brüt Matematik Karşılıklarda Değ. Reasürör Payı (Devreden Kısım Düşülmüş);</t>
  </si>
  <si>
    <t>Matematık Karşılıklarda Reasürör Payı (+);</t>
  </si>
  <si>
    <t>Diğer Teknik Karş. Değişim (Reasürör Payı ve Dev. Kısım Düşülmüş Olarak); (+/-);</t>
  </si>
  <si>
    <t>Dengeleme Karşılığında Değişim (Reas. Pay ve Devreden Kısım Düş. Olarak); (+/-);</t>
  </si>
  <si>
    <t>Mali Riskler Karş. Değişim (Reasürör Payı ve Devr. Kısım Düşülmüş Ol.); (+/-);</t>
  </si>
  <si>
    <t>Diğer Çeşitli Karş. Değ. (Reasürör Payı ve Dev. Kısım Düşülmüş Olarak); (+/-);</t>
  </si>
  <si>
    <t>Personele İlişkin Giderler (-);</t>
  </si>
  <si>
    <t>Dışarıdan Sağlanan Fayda ve Hizmet Giderleri (-);</t>
  </si>
  <si>
    <t>Yatırım Giderleri (-);</t>
  </si>
  <si>
    <t>Yatırım Yönetim Giderleri ? Faiz Dahil (-);</t>
  </si>
  <si>
    <t>Yatırımların Değerlemesi (-);</t>
  </si>
  <si>
    <t>Yatırımların Nakde Çevrilmesi Sonucunda Oluşan Zararlar (-);</t>
  </si>
  <si>
    <t>Kambiyo Zararları (-);</t>
  </si>
  <si>
    <t>Diğer Yatırım Giderleri (-);</t>
  </si>
  <si>
    <t>Yatırımlardaki Gerçekleşmemiş Zararlar (-);</t>
  </si>
  <si>
    <t>Teknik Olmayan Bölüme Aktarılan Yatırım Gelirleri (-);</t>
  </si>
  <si>
    <t>Finansal Yatırımlardan Elde Edilen Gelirler (-);</t>
  </si>
  <si>
    <t>Finansal Yatırımların Nakde Çevrilmesinden Elde Edilen Karlar (-);</t>
  </si>
  <si>
    <t>Finansal Yatırımların Değerlemesi (-);</t>
  </si>
  <si>
    <t>Kambiyo Karları (-);</t>
  </si>
  <si>
    <t>İştiraklerden Gelirler (-);</t>
  </si>
  <si>
    <t>Bağlı Ortaklıklar ve Müşterek Yönetime Tabi Teşebbüslerden Gelirler (-);</t>
  </si>
  <si>
    <t>Arazi, Arsa İle Binalardan Elde Edilen Gelirler (-);</t>
  </si>
  <si>
    <t>Türev Ürünlerden Elde Edilen Gelirler (-);</t>
  </si>
  <si>
    <t>Diğer Yatırımlar (-);</t>
  </si>
  <si>
    <t>EMEKLILIK</t>
  </si>
  <si>
    <t>Emeklilik Teknik Gelir</t>
  </si>
  <si>
    <t>Fon İşletim Gelirleri</t>
  </si>
  <si>
    <t>Katılımcılar</t>
  </si>
  <si>
    <t>Devlet Katkısı</t>
  </si>
  <si>
    <t>Yönetim Gideri Kesintisi</t>
  </si>
  <si>
    <t>Giriş Aidatı Gelirleri</t>
  </si>
  <si>
    <t>Ara Verme Halinde Yönetim Gideri Kesintisi</t>
  </si>
  <si>
    <t>Özel Hizmet Gideri Kesintisi</t>
  </si>
  <si>
    <t>Sermaye Tahsis Avansı Değer Artış Gelirleri</t>
  </si>
  <si>
    <t>Diğer Teknik Gelirler</t>
  </si>
  <si>
    <t>Emeklilik Teknik Gider(-);</t>
  </si>
  <si>
    <t>Toplam Fon Giderleri(-);</t>
  </si>
  <si>
    <t>Fon İşletim Gider Kesintisi</t>
  </si>
  <si>
    <t>Diğer Giderler</t>
  </si>
  <si>
    <t>Sermaye Tahsis Avansları Değer Azalış Giderleri(-);</t>
  </si>
  <si>
    <t>Üretim Komisyonu Giderleri (-);</t>
  </si>
  <si>
    <t>Dışarıdan Sağlanan Fayda ve Hizmet  Giderleri (-);</t>
  </si>
  <si>
    <t>Ceza Ödemeleri (-)</t>
  </si>
  <si>
    <t>Gecikme Zammı (6183 s. Kanuna göre hesaplanan gecikme zammı)</t>
  </si>
  <si>
    <t>Gecikme Cezası</t>
  </si>
  <si>
    <t>MALI</t>
  </si>
  <si>
    <t>Yatırım Gelirleri</t>
  </si>
  <si>
    <t>Hisse Senetleri ve Diğer Değişken Getirili Menkul Kıymetler</t>
  </si>
  <si>
    <t>Hazine Bonoları</t>
  </si>
  <si>
    <t xml:space="preserve">Devlet Tahvilleri </t>
  </si>
  <si>
    <t>Özel Sektör Bonoları</t>
  </si>
  <si>
    <t>Diğer Sabit Getirili Menkul Kıymetler</t>
  </si>
  <si>
    <t>Yatırım Fonu Katılma Belgeleri</t>
  </si>
  <si>
    <t>Repo İşlemlerine Konu Olan Finansal Varlıklar</t>
  </si>
  <si>
    <t>Vadeli Mevduat Hesabı</t>
  </si>
  <si>
    <t>Diğer Finansal Varlıklar</t>
  </si>
  <si>
    <t>Hisse Senetlerı ve Dığer Değışken Getırılı Menkul Kıymetler</t>
  </si>
  <si>
    <t xml:space="preserve"> Repo İşlemlerine Konu Olan Finansal Varlıklar</t>
  </si>
  <si>
    <t>Temettü</t>
  </si>
  <si>
    <t>Diğer</t>
  </si>
  <si>
    <t xml:space="preserve">Kira </t>
  </si>
  <si>
    <t>Satış Karı</t>
  </si>
  <si>
    <t>Değerleme Artışları</t>
  </si>
  <si>
    <t>Düzenli Gelirler</t>
  </si>
  <si>
    <t>Nakde Çevrimden Elde Edilen Gelirler</t>
  </si>
  <si>
    <t>Hayat Teknik Bölümünden Aktarılan Yatırım Gelirleri</t>
  </si>
  <si>
    <t>Yatırımlar Değer Azalışları (-);</t>
  </si>
  <si>
    <t>Hayat Dışı Teknik Bölümüne Aktarılan Yatırım Gelirleri (-);</t>
  </si>
  <si>
    <t>Türev Ürünler Sonucunda Oluşan Zararlar (-);</t>
  </si>
  <si>
    <t>Amortisman Giderleri(-);</t>
  </si>
  <si>
    <t>Yatırım Amaçlı Gayrimenkuller Amortismanı (-);</t>
  </si>
  <si>
    <t>Kullanım Amaçlı Gayrimenkuller Amortismanı (-);</t>
  </si>
  <si>
    <t>Makine ve Teçhizatlar Amortismanı (-);</t>
  </si>
  <si>
    <t>Demirbaş ve Tesisatlar Amortismanı (-);</t>
  </si>
  <si>
    <t>Motorlu Taşıtlar Amortismanı (-);</t>
  </si>
  <si>
    <t>Diğer Maddi Varlıklar Amortismanı (-);</t>
  </si>
  <si>
    <t>Kiralama Yoluyla Edinilmiş Maddi Varlıklar Amortismanı (-);</t>
  </si>
  <si>
    <t>Maddi Olmayan Varlıklara İlişkin Amortismanlar (-);</t>
  </si>
  <si>
    <t>Diğer Faaliyet Gelir ve Kar ile Gider ve Zarar(+/-);</t>
  </si>
  <si>
    <t>Karşılıklar Hesabı (+/-);</t>
  </si>
  <si>
    <t>Konusu Kalmayan Karşılıklar</t>
  </si>
  <si>
    <t>Karşılık Giderleri (-/+);</t>
  </si>
  <si>
    <t>Kıdem Tazminatı Karşılığı Gideri (-);</t>
  </si>
  <si>
    <t>Şüpheli Alacaklar Karşılığı Gideri (-);</t>
  </si>
  <si>
    <t>Değer Düşüklüğü Karşılığı Gideri (-);</t>
  </si>
  <si>
    <t>Diğer Karşılıklar (-);</t>
  </si>
  <si>
    <t>Reeskont Hesabı (+/-);</t>
  </si>
  <si>
    <t>Reeskont Faiz Gelirleri</t>
  </si>
  <si>
    <t>Reeskont Faiz Giderleri (-);</t>
  </si>
  <si>
    <t>Ozellikli Sigortalar Hesabı(+/-);</t>
  </si>
  <si>
    <t>Zorunlu Deprem Sigortası Komisyon Gelirleri (+);</t>
  </si>
  <si>
    <t>Zorunlu Deprem Sigortası Giderleri (-);</t>
  </si>
  <si>
    <t>Devlet Destekli Tarım Sigortası Komisyon Geliri (+);</t>
  </si>
  <si>
    <t>Devlet Destekli Tarım Sigortası Komisyon Giderleri (-);</t>
  </si>
  <si>
    <t>Enflasyon Düzeltmesi Hesabı(+/-);</t>
  </si>
  <si>
    <t>Enflasyon Düzeltmesi Karları</t>
  </si>
  <si>
    <t>Enflasyon Düzeltmesi Zararları (-);</t>
  </si>
  <si>
    <t>Ertelenmiş Vergi Varlığı Hesabı(+/-);</t>
  </si>
  <si>
    <t>Ertelenmiş Vergi Varlığı Geliri</t>
  </si>
  <si>
    <t>Ertelenmiş Vergi Varlığı Gideri(-);</t>
  </si>
  <si>
    <t>Ertelenmiş Vergi Yükümlülüğü Gideri (-);</t>
  </si>
  <si>
    <t>Diğer Gelir ve Karlar</t>
  </si>
  <si>
    <t>Diğer Gider ve Zararlar (-);</t>
  </si>
  <si>
    <t>Kanunen Kabul Edilmeyen Giderler (-);</t>
  </si>
  <si>
    <t>Önceki Yıl Gelir ve Karları</t>
  </si>
  <si>
    <t>Önceki Yıl Gider ve Zararları (-);</t>
  </si>
  <si>
    <t>Dönem Net Karı Veya Zararı</t>
  </si>
  <si>
    <t>Dönem Karı Veya Zararı</t>
  </si>
  <si>
    <t>Dönem Karı Vergi ve Diğer Yasal Yükümlülük Karşılıkları (-);</t>
  </si>
  <si>
    <t>Enflasyon Düzeltme Hesabı</t>
  </si>
  <si>
    <t>Toplam Teknik Kar Zarar</t>
  </si>
  <si>
    <t>Mali Kar</t>
  </si>
  <si>
    <t>HASTALIK SAĞLIK</t>
  </si>
  <si>
    <t>KTK ZMSS (Trafik) (Yeşil Kart Dahil)</t>
  </si>
  <si>
    <t>DEVLET DESTEKLİ TARIM SİGORTALARI</t>
  </si>
  <si>
    <t>**Aveon Global Sigorta şirketlerinden veri temin edilememiştir.</t>
  </si>
  <si>
    <t>*Bu ve/veya ilgili sayfalardaki veriler 21.04.2026 tarihi itibarıyla üye şirketlerimizden gelen revize verilere göre oluşturulmuştur.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</si>
</sst>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%\ 0.00"/>
    <numFmt numFmtId="165" formatCode="#,##0_ ;[Red]\-#,##0\ "/>
    <numFmt numFmtId="166" formatCode="_-* #,##0.00\ _₺_-;\-* #,##0.00\ _₺_-;_-* &quot;-&quot;??\ _₺_-;_-@_-"/>
    <numFmt numFmtId="167" formatCode="0.0%"/>
    <numFmt numFmtId="168" formatCode="#,##0_ ;\-#,##0\ "/>
    <numFmt numFmtId="169" formatCode="0_ ;\-0\ "/>
  </numFmts>
  <fonts count="38">
    <font>
      <sz val="10"/>
      <name val="Arial"/>
    </font>
    <font>
      <sz val="10"/>
      <name val="Arial"/>
      <family val="2"/>
      <charset val="162"/>
    </font>
    <font>
      <sz val="10"/>
      <color theme="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b/>
      <sz val="10"/>
      <color theme="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9"/>
      <name val="Geneva"/>
    </font>
    <font>
      <sz val="10"/>
      <color indexed="9"/>
      <name val="Calibri"/>
      <family val="2"/>
      <charset val="162"/>
      <scheme val="minor"/>
    </font>
    <font>
      <b/>
      <sz val="10"/>
      <color indexed="9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24"/>
      <color rgb="FFFF0000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0"/>
      <color indexed="16"/>
      <name val="Calibri"/>
      <family val="2"/>
      <charset val="162"/>
      <scheme val="minor"/>
    </font>
    <font>
      <sz val="10"/>
      <color theme="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b/>
      <sz val="10"/>
      <color indexed="18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b/>
      <sz val="12"/>
      <color indexed="16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0"/>
      <color rgb="FFFF9900"/>
      <name val="Calibri"/>
      <family val="2"/>
      <charset val="162"/>
    </font>
    <font>
      <b/>
      <sz val="10"/>
      <color indexed="18"/>
      <name val="Calibri"/>
      <family val="2"/>
      <charset val="162"/>
    </font>
    <font>
      <b/>
      <sz val="10"/>
      <color rgb="FF00B050"/>
      <name val="Calibri"/>
      <family val="2"/>
      <charset val="162"/>
    </font>
    <font>
      <b/>
      <sz val="10"/>
      <color indexed="48"/>
      <name val="Calibri"/>
      <family val="2"/>
      <charset val="162"/>
    </font>
    <font>
      <b/>
      <sz val="10"/>
      <color indexed="16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8"/>
      <color indexed="8"/>
      <name val="Arial"/>
      <family val="2"/>
      <charset val="162"/>
    </font>
    <font>
      <sz val="12"/>
      <color theme="0"/>
      <name val="Calibri"/>
      <family val="2"/>
      <charset val="162"/>
      <scheme val="minor"/>
    </font>
    <font>
      <sz val="10"/>
      <name val="Arial Tur"/>
      <charset val="162"/>
    </font>
    <font>
      <sz val="9"/>
      <name val="Arial Tur"/>
      <charset val="16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medium">
        <color indexed="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9">
    <xf numFmtId="0" fontId="0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36" fillId="0" borderId="0"/>
  </cellStyleXfs>
  <cellXfs count="97">
    <xf numFmtId="0" fontId="0" fillId="0" borderId="0" xfId="0"/>
    <xf numFmtId="49" fontId="2" fillId="2" borderId="0" xfId="2" applyNumberFormat="1" applyFont="1" applyFill="1" applyAlignment="1">
      <alignment horizontal="center"/>
    </xf>
    <xf numFmtId="49" fontId="3" fillId="2" borderId="0" xfId="2" applyNumberFormat="1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3" fontId="5" fillId="2" borderId="0" xfId="3" applyNumberFormat="1" applyFont="1" applyFill="1" applyAlignment="1">
      <alignment horizontal="center" vertical="center"/>
    </xf>
    <xf numFmtId="0" fontId="6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center" vertical="center"/>
    </xf>
    <xf numFmtId="37" fontId="7" fillId="3" borderId="1" xfId="0" applyNumberFormat="1" applyFont="1" applyFill="1" applyBorder="1" applyAlignment="1">
      <alignment horizontal="center" vertical="center" wrapText="1"/>
    </xf>
    <xf numFmtId="37" fontId="7" fillId="3" borderId="2" xfId="0" applyNumberFormat="1" applyFont="1" applyFill="1" applyBorder="1" applyAlignment="1">
      <alignment horizontal="center" vertical="center" wrapText="1"/>
    </xf>
    <xf numFmtId="37" fontId="7" fillId="3" borderId="3" xfId="0" applyNumberFormat="1" applyFont="1" applyFill="1" applyBorder="1" applyAlignment="1">
      <alignment horizontal="center" vertical="center" wrapText="1"/>
    </xf>
    <xf numFmtId="1" fontId="5" fillId="2" borderId="0" xfId="2" applyNumberFormat="1" applyFont="1" applyFill="1" applyAlignment="1">
      <alignment horizontal="center" vertical="center"/>
    </xf>
    <xf numFmtId="164" fontId="7" fillId="2" borderId="0" xfId="4" applyNumberFormat="1" applyFont="1" applyFill="1" applyAlignment="1">
      <alignment horizontal="right"/>
    </xf>
    <xf numFmtId="0" fontId="5" fillId="2" borderId="4" xfId="2" applyFont="1" applyFill="1" applyBorder="1" applyAlignment="1">
      <alignment horizontal="center" vertical="center"/>
    </xf>
    <xf numFmtId="0" fontId="9" fillId="2" borderId="0" xfId="0" applyFont="1" applyFill="1"/>
    <xf numFmtId="0" fontId="10" fillId="2" borderId="5" xfId="2" applyFont="1" applyFill="1" applyBorder="1" applyAlignment="1">
      <alignment horizontal="center" vertical="center" wrapText="1"/>
    </xf>
    <xf numFmtId="3" fontId="7" fillId="2" borderId="0" xfId="4" applyNumberFormat="1" applyFont="1" applyFill="1" applyAlignment="1">
      <alignment horizontal="right"/>
    </xf>
    <xf numFmtId="0" fontId="5" fillId="2" borderId="0" xfId="5" applyFont="1" applyFill="1" applyAlignment="1">
      <alignment horizontal="center" vertical="center" wrapText="1"/>
    </xf>
    <xf numFmtId="165" fontId="7" fillId="3" borderId="6" xfId="0" applyNumberFormat="1" applyFont="1" applyFill="1" applyBorder="1" applyAlignment="1">
      <alignment vertical="center" wrapText="1"/>
    </xf>
    <xf numFmtId="38" fontId="6" fillId="3" borderId="6" xfId="0" applyNumberFormat="1" applyFont="1" applyFill="1" applyBorder="1" applyAlignment="1">
      <alignment horizontal="right"/>
    </xf>
    <xf numFmtId="165" fontId="7" fillId="4" borderId="6" xfId="0" applyNumberFormat="1" applyFont="1" applyFill="1" applyBorder="1" applyAlignment="1">
      <alignment horizontal="left" vertical="center" wrapText="1" indent="1"/>
    </xf>
    <xf numFmtId="38" fontId="6" fillId="4" borderId="6" xfId="0" applyNumberFormat="1" applyFont="1" applyFill="1" applyBorder="1" applyAlignment="1">
      <alignment horizontal="right"/>
    </xf>
    <xf numFmtId="0" fontId="2" fillId="2" borderId="0" xfId="5" applyFont="1" applyFill="1" applyAlignment="1">
      <alignment horizontal="center" vertical="center" wrapText="1"/>
    </xf>
    <xf numFmtId="37" fontId="11" fillId="0" borderId="6" xfId="0" applyNumberFormat="1" applyFont="1" applyBorder="1" applyAlignment="1">
      <alignment horizontal="left" vertical="center" indent="2"/>
    </xf>
    <xf numFmtId="165" fontId="3" fillId="0" borderId="6" xfId="1" applyNumberFormat="1" applyFont="1" applyFill="1" applyBorder="1" applyAlignment="1">
      <alignment wrapText="1"/>
    </xf>
    <xf numFmtId="0" fontId="12" fillId="2" borderId="0" xfId="0" applyFont="1" applyFill="1"/>
    <xf numFmtId="17" fontId="0" fillId="2" borderId="0" xfId="0" applyNumberFormat="1" applyFill="1"/>
    <xf numFmtId="0" fontId="5" fillId="2" borderId="4" xfId="5" applyFont="1" applyFill="1" applyBorder="1" applyAlignment="1">
      <alignment horizontal="center" vertical="center" wrapText="1"/>
    </xf>
    <xf numFmtId="0" fontId="5" fillId="2" borderId="7" xfId="5" applyFont="1" applyFill="1" applyBorder="1" applyAlignment="1">
      <alignment horizontal="center" vertical="top" wrapText="1"/>
    </xf>
    <xf numFmtId="0" fontId="5" fillId="2" borderId="0" xfId="5" applyFont="1" applyFill="1" applyAlignment="1">
      <alignment horizontal="center" vertical="top" wrapText="1"/>
    </xf>
    <xf numFmtId="4" fontId="0" fillId="2" borderId="0" xfId="0" applyNumberFormat="1" applyFill="1"/>
    <xf numFmtId="0" fontId="2" fillId="2" borderId="0" xfId="5" applyFont="1" applyFill="1" applyAlignment="1">
      <alignment horizontal="center" vertical="top" wrapText="1"/>
    </xf>
    <xf numFmtId="37" fontId="13" fillId="0" borderId="6" xfId="0" applyNumberFormat="1" applyFont="1" applyBorder="1" applyAlignment="1">
      <alignment horizontal="left" vertical="center" indent="2"/>
    </xf>
    <xf numFmtId="0" fontId="2" fillId="2" borderId="0" xfId="0" applyFont="1" applyFill="1" applyAlignment="1">
      <alignment horizontal="center"/>
    </xf>
    <xf numFmtId="4" fontId="13" fillId="2" borderId="0" xfId="3" applyNumberFormat="1" applyFont="1" applyFill="1" applyAlignment="1">
      <alignment horizontal="right" vertical="center"/>
    </xf>
    <xf numFmtId="1" fontId="5" fillId="2" borderId="0" xfId="6" applyNumberFormat="1" applyFont="1" applyFill="1" applyAlignment="1">
      <alignment horizontal="center"/>
    </xf>
    <xf numFmtId="1" fontId="14" fillId="2" borderId="0" xfId="6" applyNumberFormat="1" applyFont="1" applyFill="1" applyAlignment="1">
      <alignment horizontal="left"/>
    </xf>
    <xf numFmtId="2" fontId="5" fillId="2" borderId="0" xfId="6" applyNumberFormat="1" applyFont="1" applyFill="1" applyAlignment="1">
      <alignment horizontal="center"/>
    </xf>
    <xf numFmtId="10" fontId="3" fillId="2" borderId="0" xfId="0" applyNumberFormat="1" applyFont="1" applyFill="1"/>
    <xf numFmtId="49" fontId="2" fillId="2" borderId="0" xfId="6" applyNumberFormat="1" applyFont="1" applyFill="1" applyAlignment="1">
      <alignment horizontal="center"/>
    </xf>
    <xf numFmtId="37" fontId="11" fillId="0" borderId="6" xfId="0" applyNumberFormat="1" applyFont="1" applyBorder="1" applyAlignment="1">
      <alignment horizontal="left" vertical="center"/>
    </xf>
    <xf numFmtId="167" fontId="3" fillId="0" borderId="6" xfId="1" applyNumberFormat="1" applyFont="1" applyFill="1" applyBorder="1" applyAlignment="1">
      <alignment wrapText="1"/>
    </xf>
    <xf numFmtId="0" fontId="2" fillId="2" borderId="0" xfId="6" applyFont="1" applyFill="1" applyAlignment="1">
      <alignment horizontal="center"/>
    </xf>
    <xf numFmtId="49" fontId="2" fillId="2" borderId="0" xfId="7" applyNumberFormat="1" applyFont="1" applyFill="1" applyAlignment="1">
      <alignment horizontal="center"/>
    </xf>
    <xf numFmtId="0" fontId="15" fillId="2" borderId="0" xfId="0" applyFont="1" applyFill="1"/>
    <xf numFmtId="37" fontId="7" fillId="4" borderId="1" xfId="0" applyNumberFormat="1" applyFont="1" applyFill="1" applyBorder="1" applyAlignment="1">
      <alignment horizontal="center" vertical="center" wrapText="1"/>
    </xf>
    <xf numFmtId="37" fontId="7" fillId="4" borderId="2" xfId="0" applyNumberFormat="1" applyFont="1" applyFill="1" applyBorder="1" applyAlignment="1">
      <alignment horizontal="center" vertical="center" wrapText="1"/>
    </xf>
    <xf numFmtId="37" fontId="7" fillId="4" borderId="8" xfId="0" applyNumberFormat="1" applyFont="1" applyFill="1" applyBorder="1" applyAlignment="1">
      <alignment horizontal="center" vertical="center" wrapText="1"/>
    </xf>
    <xf numFmtId="37" fontId="7" fillId="4" borderId="9" xfId="0" applyNumberFormat="1" applyFont="1" applyFill="1" applyBorder="1" applyAlignment="1">
      <alignment horizontal="center" vertical="center" wrapText="1"/>
    </xf>
    <xf numFmtId="37" fontId="7" fillId="4" borderId="10" xfId="0" applyNumberFormat="1" applyFont="1" applyFill="1" applyBorder="1" applyAlignment="1">
      <alignment horizontal="center" vertical="center" wrapText="1"/>
    </xf>
    <xf numFmtId="37" fontId="7" fillId="4" borderId="11" xfId="0" applyNumberFormat="1" applyFont="1" applyFill="1" applyBorder="1" applyAlignment="1">
      <alignment horizontal="center" vertical="center" wrapText="1"/>
    </xf>
    <xf numFmtId="37" fontId="7" fillId="4" borderId="12" xfId="0" applyNumberFormat="1" applyFont="1" applyFill="1" applyBorder="1" applyAlignment="1">
      <alignment horizontal="center" vertical="center" wrapText="1"/>
    </xf>
    <xf numFmtId="37" fontId="7" fillId="4" borderId="13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37" fontId="7" fillId="4" borderId="1" xfId="0" applyNumberFormat="1" applyFont="1" applyFill="1" applyBorder="1" applyAlignment="1">
      <alignment vertical="center" wrapText="1"/>
    </xf>
    <xf numFmtId="37" fontId="7" fillId="4" borderId="1" xfId="0" applyNumberFormat="1" applyFont="1" applyFill="1" applyBorder="1" applyAlignment="1">
      <alignment vertical="center"/>
    </xf>
    <xf numFmtId="0" fontId="16" fillId="6" borderId="0" xfId="0" applyFont="1" applyFill="1" applyAlignment="1">
      <alignment horizontal="left"/>
    </xf>
    <xf numFmtId="0" fontId="17" fillId="7" borderId="0" xfId="0" applyFont="1" applyFill="1"/>
    <xf numFmtId="0" fontId="0" fillId="7" borderId="0" xfId="0" applyFill="1"/>
    <xf numFmtId="0" fontId="18" fillId="7" borderId="0" xfId="0" applyFont="1" applyFill="1"/>
    <xf numFmtId="0" fontId="19" fillId="4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1" fontId="18" fillId="5" borderId="6" xfId="0" quotePrefix="1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38" fontId="23" fillId="8" borderId="6" xfId="0" applyNumberFormat="1" applyFont="1" applyFill="1" applyBorder="1" applyAlignment="1">
      <alignment horizontal="right"/>
    </xf>
    <xf numFmtId="1" fontId="18" fillId="5" borderId="2" xfId="0" quotePrefix="1" applyNumberFormat="1" applyFont="1" applyFill="1" applyBorder="1" applyAlignment="1">
      <alignment horizontal="center"/>
    </xf>
    <xf numFmtId="169" fontId="24" fillId="4" borderId="2" xfId="0" applyNumberFormat="1" applyFont="1" applyFill="1" applyBorder="1" applyAlignment="1">
      <alignment horizontal="center" vertical="center" wrapText="1"/>
    </xf>
    <xf numFmtId="38" fontId="6" fillId="5" borderId="6" xfId="0" applyNumberFormat="1" applyFont="1" applyFill="1" applyBorder="1" applyAlignment="1">
      <alignment horizontal="right"/>
    </xf>
    <xf numFmtId="37" fontId="7" fillId="4" borderId="2" xfId="0" applyNumberFormat="1" applyFont="1" applyFill="1" applyBorder="1" applyAlignment="1">
      <alignment vertical="center" wrapText="1"/>
    </xf>
    <xf numFmtId="0" fontId="25" fillId="7" borderId="0" xfId="0" applyFont="1" applyFill="1"/>
    <xf numFmtId="0" fontId="26" fillId="7" borderId="0" xfId="0" applyFont="1" applyFill="1"/>
    <xf numFmtId="0" fontId="26" fillId="2" borderId="0" xfId="0" applyFont="1" applyFill="1"/>
    <xf numFmtId="0" fontId="1" fillId="2" borderId="0" xfId="0" applyFont="1" applyFill="1"/>
    <xf numFmtId="0" fontId="27" fillId="4" borderId="6" xfId="0" applyFont="1" applyFill="1" applyBorder="1" applyAlignment="1">
      <alignment horizontal="center" vertical="center" wrapText="1"/>
    </xf>
    <xf numFmtId="0" fontId="28" fillId="4" borderId="6" xfId="0" applyFont="1" applyFill="1" applyBorder="1" applyAlignment="1">
      <alignment horizontal="center" vertical="center" wrapText="1"/>
    </xf>
    <xf numFmtId="0" fontId="29" fillId="4" borderId="6" xfId="0" applyFont="1" applyFill="1" applyBorder="1" applyAlignment="1">
      <alignment horizontal="center"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1" fillId="4" borderId="6" xfId="0" applyFont="1" applyFill="1" applyBorder="1" applyAlignment="1">
      <alignment horizontal="center" vertical="center" wrapText="1"/>
    </xf>
    <xf numFmtId="0" fontId="32" fillId="4" borderId="6" xfId="0" applyFont="1" applyFill="1" applyBorder="1" applyAlignment="1">
      <alignment horizontal="center" vertical="center" wrapText="1"/>
    </xf>
    <xf numFmtId="0" fontId="16" fillId="7" borderId="0" xfId="0" applyFont="1" applyFill="1"/>
    <xf numFmtId="0" fontId="33" fillId="7" borderId="0" xfId="0" applyFont="1" applyFill="1"/>
    <xf numFmtId="0" fontId="33" fillId="2" borderId="0" xfId="0" applyFont="1" applyFill="1"/>
    <xf numFmtId="0" fontId="34" fillId="4" borderId="6" xfId="0" applyFont="1" applyFill="1" applyBorder="1" applyAlignment="1">
      <alignment horizontal="center" vertical="center" wrapText="1"/>
    </xf>
    <xf numFmtId="38" fontId="23" fillId="8" borderId="15" xfId="0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left"/>
    </xf>
    <xf numFmtId="1" fontId="18" fillId="5" borderId="14" xfId="0" applyNumberFormat="1" applyFont="1" applyFill="1" applyBorder="1" applyAlignment="1">
      <alignment horizontal="center"/>
    </xf>
    <xf numFmtId="0" fontId="35" fillId="2" borderId="0" xfId="0" applyFont="1" applyFill="1"/>
    <xf numFmtId="168" fontId="15" fillId="2" borderId="0" xfId="0" applyNumberFormat="1" applyFont="1" applyFill="1"/>
    <xf numFmtId="0" fontId="37" fillId="0" borderId="0" xfId="8" applyFont="1"/>
  </cellXfs>
  <cellStyles count="9">
    <cellStyle name="Normal" xfId="0" builtinId="0"/>
    <cellStyle name="Normal 21" xfId="8" xr:uid="{165CEC5A-D7CB-441B-B4C7-EE02AA7F5547}"/>
    <cellStyle name="Normal_2004_09_sigortacı gazetesisektör1" xfId="4" xr:uid="{58415AAC-EB2E-4023-A571-8B93BE9CD736}"/>
    <cellStyle name="Normal_KZ1" xfId="6" xr:uid="{C786A00E-ABE0-45D8-A850-414F9665BA98}"/>
    <cellStyle name="Normal_KZ3" xfId="5" xr:uid="{8BCF0702-EC16-44A3-8F58-9AAB68401B57}"/>
    <cellStyle name="Normal_Sayfa2" xfId="2" xr:uid="{EF752915-55C8-4824-958D-5A5947FF900C}"/>
    <cellStyle name="Normal_Sayfa4_KZ1" xfId="7" xr:uid="{2C0539A4-C504-4D66-AE17-F296EB925E41}"/>
    <cellStyle name="Normal_TemmuzKZ" xfId="3" xr:uid="{E4D69853-2FC0-498F-9D0D-24ACF245D98A}"/>
    <cellStyle name="Virgül" xfId="1" builtinId="3"/>
  </cellStyles>
  <dxfs count="117"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ill>
        <patternFill>
          <bgColor rgb="FF00B050"/>
        </patternFill>
      </fill>
    </dxf>
    <dxf>
      <fill>
        <patternFill>
          <bgColor rgb="FFC00000"/>
        </patternFill>
      </fill>
    </dxf>
    <dxf>
      <fill>
        <gradientFill degree="90">
          <stop position="0">
            <color theme="0"/>
          </stop>
          <stop position="1">
            <color rgb="FF92D050"/>
          </stop>
        </gradientFill>
      </fill>
    </dxf>
    <dxf>
      <fill>
        <gradientFill degree="90">
          <stop position="0">
            <color theme="0"/>
          </stop>
          <stop position="1">
            <color rgb="FFFF0000"/>
          </stop>
        </gradient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226219</xdr:colOff>
      <xdr:row>1</xdr:row>
      <xdr:rowOff>130969</xdr:rowOff>
    </xdr:from>
    <xdr:to>
      <xdr:col>6</xdr:col>
      <xdr:colOff>430477</xdr:colOff>
      <xdr:row>3</xdr:row>
      <xdr:rowOff>67469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DE5E710-3E01-424A-B386-632CD40B6D5E}"/>
            </a:ext>
          </a:extLst>
        </xdr:cNvPr>
        <xdr:cNvSpPr/>
      </xdr:nvSpPr>
      <xdr:spPr bwMode="auto">
        <a:xfrm rot="16200000">
          <a:off x="13199798" y="320940"/>
          <a:ext cx="260350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169330</xdr:colOff>
      <xdr:row>2</xdr:row>
      <xdr:rowOff>46301</xdr:rowOff>
    </xdr:from>
    <xdr:to>
      <xdr:col>3</xdr:col>
      <xdr:colOff>373588</xdr:colOff>
      <xdr:row>3</xdr:row>
      <xdr:rowOff>149488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0A86E8E-DEB6-4147-AC84-C2D16594D9D3}"/>
            </a:ext>
          </a:extLst>
        </xdr:cNvPr>
        <xdr:cNvSpPr/>
      </xdr:nvSpPr>
      <xdr:spPr bwMode="auto">
        <a:xfrm rot="16200000">
          <a:off x="6158703" y="400578"/>
          <a:ext cx="265112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181236</xdr:colOff>
      <xdr:row>2</xdr:row>
      <xdr:rowOff>46301</xdr:rowOff>
    </xdr:from>
    <xdr:to>
      <xdr:col>6</xdr:col>
      <xdr:colOff>385494</xdr:colOff>
      <xdr:row>3</xdr:row>
      <xdr:rowOff>149488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D1CA00AA-4A52-4ECE-9D3F-DED288F80307}"/>
            </a:ext>
          </a:extLst>
        </xdr:cNvPr>
        <xdr:cNvSpPr/>
      </xdr:nvSpPr>
      <xdr:spPr bwMode="auto">
        <a:xfrm rot="16200000">
          <a:off x="15400334" y="400578"/>
          <a:ext cx="265112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452440</xdr:colOff>
      <xdr:row>0</xdr:row>
      <xdr:rowOff>166688</xdr:rowOff>
    </xdr:from>
    <xdr:to>
      <xdr:col>1</xdr:col>
      <xdr:colOff>656698</xdr:colOff>
      <xdr:row>2</xdr:row>
      <xdr:rowOff>55563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98678C4-FFCF-449E-ADA2-084EDC78DBF6}"/>
            </a:ext>
          </a:extLst>
        </xdr:cNvPr>
        <xdr:cNvSpPr/>
      </xdr:nvSpPr>
      <xdr:spPr bwMode="auto">
        <a:xfrm rot="16200000">
          <a:off x="4743981" y="199497"/>
          <a:ext cx="269875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452440</xdr:colOff>
      <xdr:row>0</xdr:row>
      <xdr:rowOff>166688</xdr:rowOff>
    </xdr:from>
    <xdr:to>
      <xdr:col>1</xdr:col>
      <xdr:colOff>656698</xdr:colOff>
      <xdr:row>2</xdr:row>
      <xdr:rowOff>55563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0127060-92C2-4BF0-BA10-C987CE315390}"/>
            </a:ext>
          </a:extLst>
        </xdr:cNvPr>
        <xdr:cNvSpPr/>
      </xdr:nvSpPr>
      <xdr:spPr bwMode="auto">
        <a:xfrm rot="16200000">
          <a:off x="4334406" y="199497"/>
          <a:ext cx="269875" cy="204258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50.42.31\Ortak\Akt&#252;erya%20Ve%20Maliye\D&#246;nemlik%20Raporlamalar\&#220;&#231;%20Ayl&#305;k\Hesap%20&#214;zetleri\2025\2025Q4\Aral&#305;k%202025%20Konsolidasyon%20&#199;al&#305;&#351;mas&#305;.xlsx" TargetMode="External"/><Relationship Id="rId1" Type="http://schemas.openxmlformats.org/officeDocument/2006/relationships/externalLinkPath" Target="file:///\\10.150.42.31\Ortak\Akt&#252;erya%20Ve%20Maliye\D&#246;nemlik%20Raporlamalar\&#220;&#231;%20Ayl&#305;k\Hesap%20&#214;zetleri\2025\2025Q4\Aral&#305;k%202025%20Konsolidasyon%20&#199;al&#305;&#351;mas&#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Şirket_ID"/>
      <sheetName val="Branş_ID"/>
      <sheetName val="Genel Kontrol Ünitesi"/>
      <sheetName val="Gelir Tablosu"/>
      <sheetName val="Branş Kırılımlı Analiz"/>
      <sheetName val="Hayatdışı Branşlar"/>
      <sheetName val="Hayat Branşlar"/>
      <sheetName val="HAYATDISI"/>
      <sheetName val="HAYAT"/>
      <sheetName val="EMEKLİLİK"/>
      <sheetName val="MALI"/>
      <sheetName val="701"/>
      <sheetName val="702"/>
      <sheetName val="703"/>
      <sheetName val="704"/>
      <sheetName val="705"/>
      <sheetName val="706"/>
      <sheetName val="707"/>
      <sheetName val="708"/>
      <sheetName val="710"/>
      <sheetName val="711"/>
      <sheetName val="712"/>
      <sheetName val="713"/>
      <sheetName val="714"/>
      <sheetName val="715"/>
      <sheetName val="716"/>
      <sheetName val="717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1"/>
      <sheetName val="732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  <sheetName val="745"/>
      <sheetName val="746"/>
      <sheetName val="747"/>
      <sheetName val="748"/>
      <sheetName val="749"/>
      <sheetName val="750"/>
      <sheetName val="751"/>
      <sheetName val="752"/>
      <sheetName val="753"/>
      <sheetName val="754"/>
      <sheetName val="755"/>
      <sheetName val="756"/>
      <sheetName val="757"/>
      <sheetName val="758"/>
      <sheetName val="759"/>
      <sheetName val="760"/>
      <sheetName val="761"/>
      <sheetName val="765"/>
      <sheetName val="766"/>
      <sheetName val="767"/>
      <sheetName val="768"/>
      <sheetName val="769"/>
      <sheetName val="770"/>
      <sheetName val="771"/>
      <sheetName val="772"/>
      <sheetName val="773"/>
      <sheetName val="774"/>
      <sheetName val="775"/>
      <sheetName val="776"/>
      <sheetName val="777"/>
      <sheetName val="778"/>
      <sheetName val="779"/>
      <sheetName val="780"/>
      <sheetName val="781"/>
      <sheetName val="782"/>
      <sheetName val="783"/>
      <sheetName val="784"/>
      <sheetName val="785"/>
      <sheetName val="786"/>
      <sheetName val="789"/>
      <sheetName val="798"/>
      <sheetName val="855"/>
      <sheetName val="856"/>
      <sheetName val="790"/>
      <sheetName val="791"/>
      <sheetName val="792"/>
      <sheetName val="793"/>
      <sheetName val="794"/>
      <sheetName val="795"/>
      <sheetName val="796"/>
      <sheetName val="797"/>
      <sheetName val="799"/>
      <sheetName val="Gelir Tablosu Özet"/>
      <sheetName val="Gelir Tablosu (2)"/>
      <sheetName val="Branş Kırılımlı Analiz (2)"/>
      <sheetName val="Hayatdışı Branşlar (2)"/>
      <sheetName val="Hayat Branşlar (2)"/>
      <sheetName val="HAYATDISI (2)"/>
      <sheetName val="HAYAT (2)"/>
      <sheetName val="EMEKLİLİK (2)"/>
      <sheetName val="MALI (2)"/>
      <sheetName val="KAZA"/>
      <sheetName val="HASTALIK-SAĞLIK"/>
      <sheetName val="KARA ARAÇLARI"/>
      <sheetName val="KASKO"/>
      <sheetName val="RAYLI ARAÇLAR"/>
      <sheetName val="HAVA ARAÇLARI"/>
      <sheetName val="SU ARAÇLARI"/>
      <sheetName val="NAKLİYAT"/>
      <sheetName val="YANGIN VE DOĞAL AFETLER"/>
      <sheetName val="GENEL ZARARLAR"/>
      <sheetName val="KARA ARAÇLARI SORUMLULUK"/>
      <sheetName val="TRAFİK"/>
      <sheetName val="HAVA ARAÇLARI SORUMLULUK"/>
      <sheetName val="SU ARAÇLARI SORUMLULUK"/>
      <sheetName val="GENEL SORUMLULUK"/>
      <sheetName val="KREDİ"/>
      <sheetName val="KEFALET"/>
      <sheetName val="FİNANSAL KAYIPLAR"/>
      <sheetName val="HUKUKSAL KORUMA"/>
      <sheetName val="DESTEK"/>
      <sheetName val="DEV. DEST. TARIM SİGORTALARI"/>
      <sheetName val="MÜHENDİSLİK SİGORTALARI"/>
      <sheetName val="HAYAT TOPLAM"/>
      <sheetName val="H-HASTALIK SAĞLIK"/>
      <sheetName val="HAYAT GRUBU TOPLAM"/>
      <sheetName val="Bilanço Detay Aktif"/>
      <sheetName val="Bilanço"/>
      <sheetName val="Aktif Cari 1"/>
      <sheetName val="Aktif Cari 2"/>
      <sheetName val="Aktif Cari Olmayan"/>
      <sheetName val="Bilanço Detay Pasif"/>
      <sheetName val="Pasif 1"/>
      <sheetName val="Pasif 2"/>
      <sheetName val="Bilanço Özet"/>
      <sheetName val="Bilanço (2)"/>
      <sheetName val="Aktif Detay"/>
      <sheetName val="Aktif Ozet"/>
      <sheetName val="Pasif Detay"/>
      <sheetName val="Pasif Ozet"/>
      <sheetName val="Hasar-Prim Oranları"/>
      <sheetName val="GENEL"/>
      <sheetName val="HAYATDISI (3)"/>
      <sheetName val="HAYAT (3)"/>
      <sheetName val="KAZA (2)"/>
      <sheetName val="HASTALIK-SAĞLIK (2)"/>
      <sheetName val="KARA ARAÇLARI (2)"/>
      <sheetName val="KASKO (2)"/>
      <sheetName val="RAYLI ARAÇLAR (2)"/>
      <sheetName val="HAVA ARAÇLARI (2)"/>
      <sheetName val="SU ARAÇLARI (2)"/>
      <sheetName val="NAKLİYAT (2)"/>
      <sheetName val="YANGIN VE DOĞAL AFETLER (2)"/>
      <sheetName val="GENEL ZARARLAR (2)"/>
      <sheetName val="KARA ARAÇLARI SORUMLULUK (2)"/>
      <sheetName val="TRAFİK (2)"/>
      <sheetName val="HAVA ARAÇLARI SORUMLULUK (2)"/>
      <sheetName val="SU ARAÇLARI SORUMLULUK (2)"/>
      <sheetName val="GENEL SORUMLULUK (2)"/>
      <sheetName val="KREDİ (2)"/>
      <sheetName val="KEFALET (2)"/>
      <sheetName val="FİNANSAL KAYIPLAR (2)"/>
      <sheetName val="HUKUKSAL KORUMA (2)"/>
      <sheetName val="DESTEK (2)"/>
      <sheetName val="DEV. DEST. TARIM SİGORTALAR (2"/>
      <sheetName val="MÜHENDİSLİK SİGORTALARI (2)"/>
      <sheetName val="Faaliyet Giderleri"/>
      <sheetName val="OZET"/>
      <sheetName val="GENEL (2)"/>
      <sheetName val="HAYATDISI (4)"/>
      <sheetName val="HAYAT (4)"/>
      <sheetName val="EMEKLILIK"/>
      <sheetName val="KAZA (3)"/>
      <sheetName val="HASTALIK-SAĞLIK (3)"/>
      <sheetName val="KARA ARAÇLARI (3)"/>
      <sheetName val="KASKO (3)"/>
      <sheetName val="RAYLI ARAÇLAR (3)"/>
      <sheetName val="HAVA ARAÇLARI (3)"/>
      <sheetName val="SU ARAÇLARI (3)"/>
      <sheetName val="NAKLİYAT (3)"/>
      <sheetName val="YANGIN VE DOĞAL AFETLER (3)"/>
      <sheetName val="GENEL ZARARLAR (3)"/>
      <sheetName val="KARA ARAÇLARI SORUMLULUK (3)"/>
      <sheetName val="TRAFİK (3)"/>
      <sheetName val="HAVA ARAÇLARI SORUMLULUK (3)"/>
      <sheetName val="SU ARAÇLARI SORUMLULUK (3)"/>
      <sheetName val="GENEL SORUMLULUK (3)"/>
      <sheetName val="KREDİ (3)"/>
      <sheetName val="KEFALET (3)"/>
      <sheetName val="FİNANSAL KAYIPLAR (3)"/>
      <sheetName val="HUKUKSAL KORUMA (3)"/>
      <sheetName val="DESTEK (3)"/>
      <sheetName val="DEV. DEST. TARIM SİGORTALARI (3"/>
      <sheetName val="MÜHENDİSLİK SİGORTALARI (3)"/>
      <sheetName val="Konsolide Tablolar"/>
      <sheetName val="Hayat Dışı (şirketler)"/>
      <sheetName val="Hayat Dışı (reasürans şirk)"/>
      <sheetName val="Hayat (şirketler)"/>
      <sheetName val="Hayat (reasürans şirk)"/>
      <sheetName val="Emeklilik (şirketler)"/>
      <sheetName val="Mali Neticeler"/>
      <sheetName val="Bilanço Aktif"/>
      <sheetName val="Bilanço Pasif"/>
      <sheetName val="Dağıtım Kanalı Bazında Üretim"/>
      <sheetName val="Genel(4)"/>
      <sheetName val="HAYATDISI (5)"/>
      <sheetName val="HAYAT (5)"/>
      <sheetName val="701 (2)"/>
      <sheetName val="702 (2)"/>
      <sheetName val="703 (2)"/>
      <sheetName val="704 (2)"/>
      <sheetName val="705 (2)"/>
      <sheetName val="706 (2)"/>
      <sheetName val="707 (2)"/>
      <sheetName val="708 (2)"/>
      <sheetName val="710 (2)"/>
      <sheetName val="711 (2)"/>
      <sheetName val="712 (2)"/>
      <sheetName val="713 (2)"/>
      <sheetName val="714 (2)"/>
      <sheetName val="715 (2)"/>
      <sheetName val="716 (2)"/>
      <sheetName val="717 (2)"/>
      <sheetName val="718 (2)"/>
      <sheetName val="719 (2)"/>
      <sheetName val="720 (2)"/>
      <sheetName val="721 (2)"/>
      <sheetName val="722 (2)"/>
      <sheetName val="723 (2)"/>
      <sheetName val="724 (2)"/>
      <sheetName val="725 (2)"/>
      <sheetName val="726 (2)"/>
      <sheetName val="727 (2)"/>
      <sheetName val="728 (2)"/>
      <sheetName val="729 (2)"/>
      <sheetName val="730 (2)"/>
      <sheetName val="731 (2)"/>
      <sheetName val="732 (2)"/>
      <sheetName val="733 (2)"/>
      <sheetName val="734 (2)"/>
      <sheetName val="735 (2)"/>
      <sheetName val="736 (2)"/>
      <sheetName val="737 (2)"/>
      <sheetName val="738 (2)"/>
      <sheetName val="739 (2)"/>
      <sheetName val="740 (2)"/>
      <sheetName val="741 (2)"/>
      <sheetName val="742 (2)"/>
      <sheetName val="743 (2)"/>
      <sheetName val="744 (2)"/>
      <sheetName val="745 (2)"/>
      <sheetName val="746 (2)"/>
      <sheetName val="747 (2)"/>
      <sheetName val="748 (2)"/>
      <sheetName val="749 (2)"/>
      <sheetName val="750 (2)"/>
      <sheetName val="751 (2)"/>
      <sheetName val="752 (2)"/>
      <sheetName val="753 (2)"/>
      <sheetName val="754 (2)"/>
      <sheetName val="755 (2)"/>
      <sheetName val="756 (2)"/>
      <sheetName val="757 (2)"/>
      <sheetName val="758 (2)"/>
      <sheetName val="759 (2)"/>
      <sheetName val="760 (2)"/>
      <sheetName val="761 (2)"/>
      <sheetName val="765 (2)"/>
      <sheetName val="766 (2)"/>
      <sheetName val="767 (2)"/>
      <sheetName val="768 (2)"/>
      <sheetName val="769 (2)"/>
      <sheetName val="770 (2)"/>
      <sheetName val="771 (2)"/>
      <sheetName val="772 (2)"/>
      <sheetName val="773 (2)"/>
      <sheetName val="774 (2)"/>
      <sheetName val="775 (2)"/>
      <sheetName val="776 (2)"/>
      <sheetName val="777 (2)"/>
      <sheetName val="778 (2)"/>
      <sheetName val="779 (2)"/>
      <sheetName val="780 (2)"/>
      <sheetName val="781 (2)"/>
      <sheetName val="782 (2)"/>
      <sheetName val="783 (2)"/>
      <sheetName val="784 (2)"/>
      <sheetName val="785 (2)"/>
      <sheetName val="786 (2)"/>
      <sheetName val="789 (2)"/>
      <sheetName val="798 (2)"/>
      <sheetName val="855 (2)"/>
      <sheetName val="856 (2)"/>
      <sheetName val="790 (2)"/>
      <sheetName val="791 (2)"/>
      <sheetName val="792 (2)"/>
      <sheetName val="793 (2)"/>
      <sheetName val="794 (2)"/>
      <sheetName val="795 (2)"/>
      <sheetName val="796 (2)"/>
      <sheetName val="797 (2)"/>
      <sheetName val="799 (2)"/>
      <sheetName val="Özet"/>
      <sheetName val="Genel (3)"/>
      <sheetName val="Kasko Trafik"/>
      <sheetName val="1001-B"/>
      <sheetName val="1001-G"/>
      <sheetName val="1001-GTD"/>
      <sheetName val="1003-B"/>
      <sheetName val="1003-G"/>
      <sheetName val="1003-GTD"/>
      <sheetName val="1004-B"/>
      <sheetName val="1004-G"/>
      <sheetName val="1004-GTD"/>
      <sheetName val="1005-B"/>
      <sheetName val="1005-G"/>
      <sheetName val="1005-GTD"/>
      <sheetName val="1006-B"/>
      <sheetName val="1006-G"/>
      <sheetName val="1006-GTD"/>
      <sheetName val="1007-B"/>
      <sheetName val="1007-G"/>
      <sheetName val="1007-GTD"/>
      <sheetName val="1008-B"/>
      <sheetName val="1008-G"/>
      <sheetName val="1008-GTD"/>
      <sheetName val="1009-B"/>
      <sheetName val="1009-G"/>
      <sheetName val="1009-GTD"/>
      <sheetName val="1010-B"/>
      <sheetName val="1010-G"/>
      <sheetName val="1010-GTD"/>
      <sheetName val="1011-B"/>
      <sheetName val="1011-G"/>
      <sheetName val="1011-GTD"/>
      <sheetName val="1012-B"/>
      <sheetName val="1012-G"/>
      <sheetName val="1012-GTD"/>
      <sheetName val="1013-B"/>
      <sheetName val="1013-G"/>
      <sheetName val="1013-GTD"/>
      <sheetName val="1016-B"/>
      <sheetName val="1016-G"/>
      <sheetName val="1016-GTD"/>
      <sheetName val="1017-B"/>
      <sheetName val="1017-G"/>
      <sheetName val="1017-GTD"/>
      <sheetName val="1018-B"/>
      <sheetName val="1018-G"/>
      <sheetName val="1018-GTD"/>
      <sheetName val="1020-B"/>
      <sheetName val="1020-G"/>
      <sheetName val="1020-GTD"/>
      <sheetName val="1022-B"/>
      <sheetName val="1022-G"/>
      <sheetName val="1022-GTD"/>
      <sheetName val="1025-B"/>
      <sheetName val="1025-G"/>
      <sheetName val="1025-GTD"/>
      <sheetName val="1027-B"/>
      <sheetName val="1027-G"/>
      <sheetName val="1027-GTD"/>
      <sheetName val="1028-B"/>
      <sheetName val="1028-G"/>
      <sheetName val="1028-GTD"/>
      <sheetName val="1030-B"/>
      <sheetName val="1030-G"/>
      <sheetName val="1030-GTD"/>
      <sheetName val="1031-B"/>
      <sheetName val="1031-G"/>
      <sheetName val="1031-GTD"/>
      <sheetName val="1032-B"/>
      <sheetName val="1032-G"/>
      <sheetName val="1032-GTD"/>
      <sheetName val="1034-B"/>
      <sheetName val="1034-G"/>
      <sheetName val="1034-GTD"/>
      <sheetName val="1035-B"/>
      <sheetName val="1035-G"/>
      <sheetName val="1035-GTD"/>
      <sheetName val="1036-B"/>
      <sheetName val="1036-G"/>
      <sheetName val="1036-GTD"/>
      <sheetName val="1037-B"/>
      <sheetName val="1037-G"/>
      <sheetName val="1037-GTD"/>
      <sheetName val="1038-B"/>
      <sheetName val="1038-G"/>
      <sheetName val="1038-GTD"/>
      <sheetName val="1039-B"/>
      <sheetName val="1039-G"/>
      <sheetName val="1039-GTD"/>
      <sheetName val="1040-B"/>
      <sheetName val="1040-G"/>
      <sheetName val="1040-GTD"/>
      <sheetName val="1043-B"/>
      <sheetName val="1043-G"/>
      <sheetName val="1043-GTD"/>
      <sheetName val="1044-B"/>
      <sheetName val="1044-G"/>
      <sheetName val="1044-GTD"/>
      <sheetName val="1045-B"/>
      <sheetName val="1045-G"/>
      <sheetName val="1045-GTD"/>
      <sheetName val="1046-B"/>
      <sheetName val="1046-G"/>
      <sheetName val="1046-GTD"/>
      <sheetName val="1048-B"/>
      <sheetName val="1048-G"/>
      <sheetName val="1048-GTD"/>
      <sheetName val="1049-B"/>
      <sheetName val="1049-G"/>
      <sheetName val="1049-GTD"/>
      <sheetName val="1051-B"/>
      <sheetName val="1051-G"/>
      <sheetName val="1051-GTD"/>
      <sheetName val="1052-B"/>
      <sheetName val="1052-G"/>
      <sheetName val="1052-GTD"/>
      <sheetName val="1053-B"/>
      <sheetName val="1053-G"/>
      <sheetName val="1053-GTD"/>
      <sheetName val="1055-B"/>
      <sheetName val="1055-G"/>
      <sheetName val="1055-GTD"/>
      <sheetName val="1056-B"/>
      <sheetName val="1056-G"/>
      <sheetName val="1056-GTD"/>
      <sheetName val="1057-B"/>
      <sheetName val="1057-G"/>
      <sheetName val="1057-GTD"/>
      <sheetName val="1058-B"/>
      <sheetName val="1058-G"/>
      <sheetName val="1058-GTD"/>
      <sheetName val="1059-B"/>
      <sheetName val="1059-G"/>
      <sheetName val="1059-GTD"/>
      <sheetName val="1060-B"/>
      <sheetName val="1060-G"/>
      <sheetName val="1060-GTD"/>
      <sheetName val="1061-B"/>
      <sheetName val="1061-G"/>
      <sheetName val="2001-B"/>
      <sheetName val="2001-G"/>
      <sheetName val="2001-GTD"/>
      <sheetName val="1061-GTD"/>
      <sheetName val="2002-B"/>
      <sheetName val="2002-G"/>
      <sheetName val="2002-GTD"/>
      <sheetName val="2005-B"/>
      <sheetName val="2005-G"/>
      <sheetName val="2005-GTD"/>
      <sheetName val="2006-B"/>
      <sheetName val="2006-G"/>
      <sheetName val="2006-GTD"/>
      <sheetName val="2007-B"/>
      <sheetName val="2007-G"/>
      <sheetName val="2007-GTD"/>
      <sheetName val="2008-B"/>
      <sheetName val="2008-G"/>
      <sheetName val="2008-GTD"/>
      <sheetName val="3001-B"/>
      <sheetName val="3001-G"/>
      <sheetName val="3001-GTD"/>
      <sheetName val="3002-B"/>
      <sheetName val="3002-G"/>
      <sheetName val="3002-GTD"/>
      <sheetName val="3003-B"/>
      <sheetName val="3003-G"/>
      <sheetName val="3003-GTD"/>
      <sheetName val="3004-B"/>
      <sheetName val="3004-G"/>
      <sheetName val="3004-GTD"/>
      <sheetName val="3005-B"/>
      <sheetName val="3005-G"/>
      <sheetName val="3005-GTD"/>
      <sheetName val="3006-B"/>
      <sheetName val="3006-G"/>
      <sheetName val="3006-GTD"/>
      <sheetName val="3007-B"/>
      <sheetName val="3007-G"/>
      <sheetName val="3007-GTD"/>
      <sheetName val="3008-B"/>
      <sheetName val="3008-G"/>
      <sheetName val="3008-GTD"/>
      <sheetName val="3009-B"/>
      <sheetName val="3009-G"/>
      <sheetName val="3009-GTD"/>
      <sheetName val="3011-B"/>
      <sheetName val="3011-G"/>
      <sheetName val="3011-GTD"/>
      <sheetName val="3012-B"/>
      <sheetName val="3012-G"/>
      <sheetName val="3012-GTD"/>
      <sheetName val="3016-B"/>
      <sheetName val="3016-G"/>
      <sheetName val="3016-GTD"/>
      <sheetName val="3017-B"/>
      <sheetName val="3017-G"/>
      <sheetName val="3017-GTD"/>
      <sheetName val="3018-B"/>
      <sheetName val="3018-G"/>
      <sheetName val="3018-GTD"/>
      <sheetName val="4002-B"/>
      <sheetName val="4002-G"/>
      <sheetName val="4003-B"/>
      <sheetName val="4003-G"/>
      <sheetName val="4003-GTD"/>
      <sheetName val="4002-GTD"/>
      <sheetName val="4004-B"/>
      <sheetName val="4004-G"/>
      <sheetName val="4005-B"/>
      <sheetName val="4005-G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F3" t="str">
            <v>Hayatdışı</v>
          </cell>
          <cell r="BH3" t="str">
            <v>Brüt Yazılan Primler</v>
          </cell>
        </row>
        <row r="4">
          <cell r="BF4" t="str">
            <v>Hayat</v>
          </cell>
          <cell r="BH4" t="str">
            <v>Brüt Kazanılan Primler</v>
          </cell>
        </row>
        <row r="5">
          <cell r="BF5" t="str">
            <v>Yangın</v>
          </cell>
          <cell r="BH5" t="str">
            <v>Brüt Ödenen Tazminatlar</v>
          </cell>
        </row>
        <row r="6">
          <cell r="BF6" t="str">
            <v>Kar Kaybı</v>
          </cell>
          <cell r="BH6" t="str">
            <v>Brüt Muallak Tazminatlar</v>
          </cell>
        </row>
        <row r="7">
          <cell r="BF7" t="str">
            <v>Zorunlu Deprem</v>
          </cell>
          <cell r="BH7" t="str">
            <v>Brüt Raporlanmayan Tazminatlar</v>
          </cell>
        </row>
        <row r="8">
          <cell r="BF8" t="str">
            <v>Maden Çalışanları Zorunlu Ferdi Kaza</v>
          </cell>
          <cell r="BH8" t="str">
            <v>Brüt Gerçekleşen Hasarlar</v>
          </cell>
        </row>
        <row r="9">
          <cell r="BF9" t="str">
            <v>Doğrudan Kefalet</v>
          </cell>
          <cell r="BH9" t="str">
            <v>Net Yazılan Primler</v>
          </cell>
        </row>
        <row r="10">
          <cell r="BF10" t="str">
            <v>Dolaylı Kefalet</v>
          </cell>
          <cell r="BH10" t="str">
            <v>Net Kazanılan Primler</v>
          </cell>
        </row>
        <row r="11">
          <cell r="BF11" t="str">
            <v>Devlet Destekli Ticari Alacak</v>
          </cell>
          <cell r="BH11" t="str">
            <v>Net Ödenen Tazminatlar</v>
          </cell>
        </row>
        <row r="12">
          <cell r="BF12" t="str">
            <v>Bina Tamamlama</v>
          </cell>
          <cell r="BH12" t="str">
            <v>Net Muallak Tazminatlar</v>
          </cell>
        </row>
        <row r="13">
          <cell r="BF13" t="str">
            <v>Emtea</v>
          </cell>
          <cell r="BH13" t="str">
            <v>Net Raporlanmayan Tazminatlar</v>
          </cell>
        </row>
        <row r="14">
          <cell r="BF14" t="str">
            <v>Kıymet</v>
          </cell>
          <cell r="BH14" t="str">
            <v>Net Gerçekleşen Hasarlar</v>
          </cell>
        </row>
        <row r="15">
          <cell r="BF15" t="str">
            <v>Tekne</v>
          </cell>
          <cell r="BH15" t="str">
            <v>Teknik Kar Zarar</v>
          </cell>
        </row>
        <row r="16">
          <cell r="BF16" t="str">
            <v>Raylı Araçlar</v>
          </cell>
        </row>
        <row r="17">
          <cell r="BF17" t="str">
            <v>Zorunlu Karayolu Tasımacılık Mali Sorumluluk</v>
          </cell>
        </row>
        <row r="18">
          <cell r="BF18" t="str">
            <v>KTK ZMSS (Trafik) (Yeşil Kart Dahil)</v>
          </cell>
        </row>
        <row r="19">
          <cell r="BF19" t="str">
            <v>İhtiyari Mali Sorumluluk</v>
          </cell>
        </row>
        <row r="20">
          <cell r="BF20" t="str">
            <v>Kasko</v>
          </cell>
        </row>
        <row r="21">
          <cell r="BF21" t="str">
            <v>Karayolu Yolcu Taşımacılığı Zorunlu Koltuk Ferdi Kaza</v>
          </cell>
        </row>
        <row r="22">
          <cell r="BF22" t="str">
            <v>İşveren Mali Sorumluluk</v>
          </cell>
        </row>
        <row r="23">
          <cell r="BF23" t="str">
            <v>Üçüncü Şahıslara Karşı MS</v>
          </cell>
        </row>
        <row r="24">
          <cell r="BF24" t="str">
            <v>Asansör Kaza 3. Şahıs MS</v>
          </cell>
        </row>
        <row r="25">
          <cell r="BF25" t="str">
            <v>Çevre Kirliliği Mali Sorumluluk</v>
          </cell>
        </row>
        <row r="26">
          <cell r="BF26" t="str">
            <v>Cam Kırılması</v>
          </cell>
        </row>
        <row r="27">
          <cell r="BF27" t="str">
            <v>Hırsızlık</v>
          </cell>
        </row>
        <row r="28">
          <cell r="BF28" t="str">
            <v>Tüpgaz Zorunlu Sorumluluk</v>
          </cell>
        </row>
        <row r="29">
          <cell r="BF29" t="str">
            <v>Tehlike Maddeler Zorunlu Sorumluluk</v>
          </cell>
        </row>
        <row r="30">
          <cell r="BF30" t="str">
            <v>Uçak Tekne</v>
          </cell>
        </row>
        <row r="31">
          <cell r="BF31" t="str">
            <v>Uçak Mali Mesuliyet</v>
          </cell>
        </row>
        <row r="32">
          <cell r="BF32" t="str">
            <v>Uçak Yolcu Kaza</v>
          </cell>
        </row>
        <row r="33">
          <cell r="BF33" t="str">
            <v>Tıbbı Kötü Uygulamaya İlişkin ZMSS</v>
          </cell>
        </row>
        <row r="34">
          <cell r="BF34" t="str">
            <v>Özel Güvenlik MSs</v>
          </cell>
        </row>
        <row r="35">
          <cell r="BF35" t="str">
            <v>Zorunlu Sertifika MS</v>
          </cell>
        </row>
        <row r="36">
          <cell r="BF36" t="str">
            <v>Mesleki Sorumluluk</v>
          </cell>
        </row>
        <row r="37">
          <cell r="BF37" t="str">
            <v>Kıyı Tesisleri Deniz Kirliliği Zorunlu MS</v>
          </cell>
        </row>
        <row r="38">
          <cell r="BF38" t="str">
            <v>Tekne Sorumluluk</v>
          </cell>
        </row>
        <row r="39">
          <cell r="BF39" t="str">
            <v>Emniyeti Suistimal</v>
          </cell>
        </row>
        <row r="40">
          <cell r="BF40" t="str">
            <v>Motorlu Kara Taşıtları Dışındaki Kara Taşıtları</v>
          </cell>
        </row>
        <row r="41">
          <cell r="BF41" t="str">
            <v>Nehir Araçları</v>
          </cell>
        </row>
        <row r="42">
          <cell r="BF42" t="str">
            <v>Göl Araçları</v>
          </cell>
        </row>
        <row r="43">
          <cell r="BF43" t="str">
            <v>İhtiyari Deprem</v>
          </cell>
        </row>
        <row r="44">
          <cell r="BF44" t="str">
            <v>Sel</v>
          </cell>
        </row>
        <row r="45">
          <cell r="BF45" t="str">
            <v>Deprem Ve Sel Dışındaki Doğal Afetler</v>
          </cell>
        </row>
        <row r="46">
          <cell r="BF46" t="str">
            <v>Nükleer Enerji</v>
          </cell>
        </row>
        <row r="47">
          <cell r="BF47" t="str">
            <v>Toprak Kayması</v>
          </cell>
        </row>
        <row r="48">
          <cell r="BF48" t="str">
            <v>Tasitli Kredi</v>
          </cell>
        </row>
        <row r="49">
          <cell r="BF49" t="str">
            <v>Uzun Vadeli Konut Kredisi</v>
          </cell>
        </row>
        <row r="50">
          <cell r="BF50" t="str">
            <v>Tarım Kredisi</v>
          </cell>
        </row>
        <row r="51">
          <cell r="BF51" t="str">
            <v>İstihdam</v>
          </cell>
        </row>
        <row r="52">
          <cell r="BF52" t="str">
            <v>Gelir Yetersizliği</v>
          </cell>
        </row>
      </sheetData>
      <sheetData sheetId="5">
        <row r="1">
          <cell r="KV1" t="str">
            <v>Hayatdışı</v>
          </cell>
        </row>
        <row r="2">
          <cell r="KV2" t="str">
            <v>Yangın</v>
          </cell>
        </row>
        <row r="3">
          <cell r="KV3" t="str">
            <v>Kar Kaybı</v>
          </cell>
        </row>
        <row r="4">
          <cell r="KV4" t="str">
            <v>Zorunlu Deprem</v>
          </cell>
        </row>
        <row r="5">
          <cell r="KV5" t="str">
            <v>Maden Çalışanları Zorunlu Ferdi Kaza</v>
          </cell>
        </row>
        <row r="6">
          <cell r="KV6" t="str">
            <v>Doğrudan Kefalet</v>
          </cell>
        </row>
        <row r="7">
          <cell r="KV7" t="str">
            <v>Dolaylı Kefalet</v>
          </cell>
        </row>
        <row r="8">
          <cell r="KV8" t="str">
            <v>Bina Tamamlama</v>
          </cell>
        </row>
        <row r="9">
          <cell r="KV9" t="str">
            <v>Emtea</v>
          </cell>
        </row>
        <row r="10">
          <cell r="KV10" t="str">
            <v>Kıymet</v>
          </cell>
        </row>
        <row r="11">
          <cell r="KV11" t="str">
            <v>Tekne</v>
          </cell>
        </row>
        <row r="12">
          <cell r="KV12" t="str">
            <v>Raylı Araçlar</v>
          </cell>
        </row>
        <row r="13">
          <cell r="KV13" t="str">
            <v>Zorunlu Karayolu Tasımacılık Mali Sorumluluk</v>
          </cell>
        </row>
        <row r="14">
          <cell r="KV14" t="str">
            <v>KTK ZMSS (Trafik) (Yeşil Kart Dahil)</v>
          </cell>
        </row>
        <row r="15">
          <cell r="KV15" t="str">
            <v>İhtiyari Mali Sorumluluk</v>
          </cell>
        </row>
        <row r="16">
          <cell r="KV16" t="str">
            <v>Kasko</v>
          </cell>
        </row>
        <row r="17">
          <cell r="KV17" t="str">
            <v>Karayolu Yolcu Taşımacılığı Zorunlu Koltuk Ferdi Kaza</v>
          </cell>
        </row>
        <row r="18">
          <cell r="KV18" t="str">
            <v>İşveren Mali Sorumluluk</v>
          </cell>
        </row>
        <row r="19">
          <cell r="KV19" t="str">
            <v>Üçüncü Şahıslara Karşı MS</v>
          </cell>
        </row>
        <row r="20">
          <cell r="KV20" t="str">
            <v>Asansör Kaza 3. Şahıs MS</v>
          </cell>
        </row>
        <row r="21">
          <cell r="KV21" t="str">
            <v>Çevre Kirliliği Mali Sorumluluk</v>
          </cell>
        </row>
        <row r="22">
          <cell r="KV22" t="str">
            <v>Hırsızlık</v>
          </cell>
        </row>
        <row r="23">
          <cell r="KV23" t="str">
            <v>Tüpgaz Zorunlu Sorumluluk</v>
          </cell>
        </row>
        <row r="24">
          <cell r="KV24" t="str">
            <v>Tehlike Maddeler Zorunlu Sorumluluk</v>
          </cell>
        </row>
        <row r="25">
          <cell r="KV25" t="str">
            <v>Uçak Tekne</v>
          </cell>
        </row>
        <row r="26">
          <cell r="KV26" t="str">
            <v>Uçak Mali Mesuliyet</v>
          </cell>
        </row>
        <row r="27">
          <cell r="KV27" t="str">
            <v>Uçak Yolcu Kaza</v>
          </cell>
        </row>
        <row r="28">
          <cell r="KV28" t="str">
            <v>Tıbbı Kötü Uygulamaya İlişkin ZMSS</v>
          </cell>
        </row>
        <row r="29">
          <cell r="KV29" t="str">
            <v>Özel Güvenlik MSs</v>
          </cell>
        </row>
        <row r="30">
          <cell r="KV30" t="str">
            <v>Zorunlu Sertifika MS</v>
          </cell>
        </row>
        <row r="31">
          <cell r="KV31" t="str">
            <v>Mesleki Sorumluluk</v>
          </cell>
        </row>
        <row r="32">
          <cell r="KV32" t="str">
            <v>Kıyı Tesisleri Deniz Kirliliği Zorunlu MS</v>
          </cell>
        </row>
        <row r="33">
          <cell r="KV33" t="str">
            <v>Emniyeti Suistimal</v>
          </cell>
        </row>
        <row r="34">
          <cell r="KV34" t="str">
            <v>Motorlu Kara Taşıtları Dışındaki Kara Taşıtları</v>
          </cell>
        </row>
        <row r="35">
          <cell r="KV35" t="str">
            <v>Nehir Araçları</v>
          </cell>
        </row>
        <row r="36">
          <cell r="KV36" t="str">
            <v>Göl Araçları</v>
          </cell>
        </row>
        <row r="37">
          <cell r="KV37" t="str">
            <v>Sel</v>
          </cell>
        </row>
        <row r="38">
          <cell r="KV38" t="str">
            <v>Deprem Ve Sel Dışındaki Doğal Afetler</v>
          </cell>
        </row>
        <row r="39">
          <cell r="KV39" t="str">
            <v>Nükleer Enerji</v>
          </cell>
        </row>
        <row r="40">
          <cell r="KV40" t="str">
            <v>Tasitli Kredi</v>
          </cell>
        </row>
        <row r="41">
          <cell r="KV41" t="str">
            <v>Tarım Kredisi</v>
          </cell>
        </row>
        <row r="42">
          <cell r="KV42" t="str">
            <v>İstihdam</v>
          </cell>
        </row>
        <row r="43">
          <cell r="KV43" t="str">
            <v>Gelir Yetersizliği</v>
          </cell>
        </row>
        <row r="44">
          <cell r="KV44" t="str">
            <v>Ferdi Kaza</v>
          </cell>
        </row>
        <row r="45">
          <cell r="KV45" t="str">
            <v>Uzun Süreli Ferdi Kaza</v>
          </cell>
        </row>
        <row r="46">
          <cell r="KV46" t="str">
            <v>Genel Giderler</v>
          </cell>
        </row>
        <row r="47">
          <cell r="KV47" t="str">
            <v>Beklenmeyen Ticari Giderler</v>
          </cell>
        </row>
        <row r="48">
          <cell r="KV48" t="str">
            <v>Kredi</v>
          </cell>
        </row>
        <row r="49">
          <cell r="KV49" t="str">
            <v>İhracat Kredi</v>
          </cell>
        </row>
        <row r="50">
          <cell r="KV50" t="str">
            <v>Piyasa Değerindeki Kayıp</v>
          </cell>
        </row>
        <row r="51">
          <cell r="KV51" t="str">
            <v>Diğer Finansal Kayıplar</v>
          </cell>
        </row>
        <row r="52">
          <cell r="KV52" t="str">
            <v>Hukuksal Koruma</v>
          </cell>
        </row>
        <row r="53">
          <cell r="KV53" t="str">
            <v>Patlama</v>
          </cell>
        </row>
        <row r="54">
          <cell r="KV54" t="str">
            <v>Makine Kırılması</v>
          </cell>
        </row>
        <row r="55">
          <cell r="KV55" t="str">
            <v>Montaj</v>
          </cell>
        </row>
        <row r="56">
          <cell r="KV56" t="str">
            <v>İnşaat</v>
          </cell>
        </row>
        <row r="57">
          <cell r="KV57" t="str">
            <v>Elektronik Cihaz</v>
          </cell>
        </row>
        <row r="58">
          <cell r="KV58" t="str">
            <v>Deniz Yolu Yolcu Taşımacılığı ZMS</v>
          </cell>
        </row>
        <row r="59">
          <cell r="KV59" t="str">
            <v>Devlet Destekli Arıcılık</v>
          </cell>
        </row>
        <row r="60">
          <cell r="KV60" t="str">
            <v>Su Ürünleri</v>
          </cell>
        </row>
        <row r="61">
          <cell r="KV61" t="str">
            <v>Dolu Sera</v>
          </cell>
        </row>
        <row r="62">
          <cell r="KV62" t="str">
            <v>Devlet Destekli Sera</v>
          </cell>
        </row>
        <row r="63">
          <cell r="KV63" t="str">
            <v>Devlet Destekli Bitkisel Ürün</v>
          </cell>
        </row>
        <row r="64">
          <cell r="KV64" t="str">
            <v>Devlet Destekli Su Ürünleri</v>
          </cell>
        </row>
        <row r="65">
          <cell r="KV65" t="str">
            <v>Devlet Destekli Hayvan Hayat</v>
          </cell>
        </row>
        <row r="66">
          <cell r="KV66" t="str">
            <v>Hayvan Hayat</v>
          </cell>
        </row>
        <row r="67">
          <cell r="KV67" t="str">
            <v>Kümes Hayvan. Hayat</v>
          </cell>
        </row>
        <row r="68">
          <cell r="KV68" t="str">
            <v>Devlet Destekli Küçükbaş Hayvan Hayat</v>
          </cell>
        </row>
        <row r="69">
          <cell r="KV69" t="str">
            <v>Hastalık</v>
          </cell>
        </row>
        <row r="70">
          <cell r="KV70" t="str">
            <v>Sağlık</v>
          </cell>
        </row>
        <row r="71">
          <cell r="KV71" t="str">
            <v>Destek</v>
          </cell>
        </row>
        <row r="72">
          <cell r="KV72" t="str">
            <v>Yeşil Kart</v>
          </cell>
        </row>
        <row r="73">
          <cell r="KV73" t="str">
            <v>Devlet Destekli Ticari Alacak</v>
          </cell>
        </row>
        <row r="74">
          <cell r="KV74" t="str">
            <v>Ürün Sorumluluk</v>
          </cell>
        </row>
      </sheetData>
      <sheetData sheetId="6">
        <row r="1">
          <cell r="KS1" t="str">
            <v>Hayat</v>
          </cell>
        </row>
        <row r="2">
          <cell r="KS2" t="str">
            <v>İrat Ödemeli Hayat Sigortaları</v>
          </cell>
        </row>
        <row r="3">
          <cell r="KS3" t="str">
            <v>Diğer Hayat Sigortaları</v>
          </cell>
        </row>
        <row r="4">
          <cell r="KS4" t="str">
            <v>Evlilik/Doğum Sigortası</v>
          </cell>
        </row>
        <row r="5">
          <cell r="KS5" t="str">
            <v>Yatırım Fonlu Sigortalar</v>
          </cell>
        </row>
        <row r="6">
          <cell r="KS6" t="str">
            <v>Sermaye İtfa Sigortası</v>
          </cell>
        </row>
        <row r="7">
          <cell r="KS7" t="str">
            <v>Fon Yönetim İşlemi Sigortası</v>
          </cell>
        </row>
        <row r="8">
          <cell r="KS8" t="str">
            <v>Hastalık</v>
          </cell>
        </row>
        <row r="9">
          <cell r="KS9" t="str">
            <v>Sağlık</v>
          </cell>
        </row>
        <row r="10">
          <cell r="KS10" t="str">
            <v>Tontin</v>
          </cell>
        </row>
      </sheetData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>
        <row r="3">
          <cell r="BF3" t="str">
            <v>Hayat Dışı</v>
          </cell>
        </row>
      </sheetData>
      <sheetData sheetId="109">
        <row r="2">
          <cell r="HL2" t="str">
            <v>Kaza</v>
          </cell>
        </row>
      </sheetData>
      <sheetData sheetId="110">
        <row r="1">
          <cell r="GC1" t="str">
            <v>Hayat</v>
          </cell>
        </row>
      </sheetData>
      <sheetData sheetId="111"/>
      <sheetData sheetId="112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>
        <row r="3">
          <cell r="BC3" t="str">
            <v>Chubb European Group SE Merkezi Fransa Türkiye İstanbul Şubesi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>
        <row r="1">
          <cell r="DH1" t="str">
            <v>Hayatdışı</v>
          </cell>
        </row>
        <row r="2">
          <cell r="DH2" t="str">
            <v>Hayat</v>
          </cell>
        </row>
        <row r="3">
          <cell r="DH3" t="str">
            <v>Yangın</v>
          </cell>
        </row>
        <row r="4">
          <cell r="DH4" t="str">
            <v>Kar Kaybı</v>
          </cell>
        </row>
        <row r="5">
          <cell r="DH5" t="str">
            <v>Zorunlu Deprem</v>
          </cell>
        </row>
        <row r="6">
          <cell r="DH6" t="str">
            <v>Maden Çalışanları Zorunlu Ferdi Kaza</v>
          </cell>
        </row>
        <row r="7">
          <cell r="DH7" t="str">
            <v>Doğrudan Kefalet</v>
          </cell>
        </row>
        <row r="8">
          <cell r="DH8" t="str">
            <v>Dolaylı Kefalet</v>
          </cell>
        </row>
        <row r="9">
          <cell r="DH9" t="str">
            <v>Devlet Destekli Ticari Alacak</v>
          </cell>
        </row>
        <row r="10">
          <cell r="DH10" t="str">
            <v>Bina Tamamlama</v>
          </cell>
        </row>
        <row r="11">
          <cell r="DH11" t="str">
            <v>Emtea</v>
          </cell>
        </row>
        <row r="12">
          <cell r="DH12" t="str">
            <v>Kıymet</v>
          </cell>
        </row>
        <row r="13">
          <cell r="DH13" t="str">
            <v>Tekne</v>
          </cell>
        </row>
        <row r="14">
          <cell r="DH14" t="str">
            <v>Raylı Araçlar</v>
          </cell>
        </row>
        <row r="15">
          <cell r="DH15" t="str">
            <v>Zorunlu Karayolu Tasımacılık Mali Sorumluluk</v>
          </cell>
        </row>
        <row r="16">
          <cell r="DH16" t="str">
            <v>KTK ZMSS (Trafik) (Yeşil Kart Dahil)</v>
          </cell>
        </row>
        <row r="17">
          <cell r="DH17" t="str">
            <v>İhtiyari Mali Sorumluluk</v>
          </cell>
        </row>
        <row r="18">
          <cell r="DH18" t="str">
            <v>Kasko</v>
          </cell>
        </row>
        <row r="19">
          <cell r="DH19" t="str">
            <v>Karayolu Yolcu Taşımacılığı Zorunlu Koltuk Ferdi Kaza</v>
          </cell>
        </row>
        <row r="20">
          <cell r="DH20" t="str">
            <v>İşveren Mali Sorumluluk</v>
          </cell>
        </row>
        <row r="21">
          <cell r="DH21" t="str">
            <v>Üçüncü Şahıslara Karşı MS</v>
          </cell>
        </row>
        <row r="22">
          <cell r="DH22" t="str">
            <v>Çevre Kirliliği Mali Sorumluluk</v>
          </cell>
        </row>
        <row r="23">
          <cell r="DH23" t="str">
            <v>Cam Kırılması</v>
          </cell>
        </row>
        <row r="24">
          <cell r="DH24" t="str">
            <v>Hırsızlık</v>
          </cell>
        </row>
        <row r="25">
          <cell r="DH25" t="str">
            <v>Tüpgaz Zorunlu Sorumluluk</v>
          </cell>
        </row>
        <row r="26">
          <cell r="DH26" t="str">
            <v>Tehlike Maddeler Zorunlu Sorumluluk</v>
          </cell>
        </row>
        <row r="27">
          <cell r="DH27" t="str">
            <v>Uçak Tekne</v>
          </cell>
        </row>
        <row r="28">
          <cell r="DH28" t="str">
            <v>Uçak Mali Mesuliyet</v>
          </cell>
        </row>
        <row r="29">
          <cell r="DH29" t="str">
            <v>Uçak Yolcu Kaza</v>
          </cell>
        </row>
        <row r="30">
          <cell r="DH30" t="str">
            <v>Tıbbı Kötü Uygulamaya İlişkin ZMSS</v>
          </cell>
        </row>
        <row r="31">
          <cell r="DH31" t="str">
            <v>Özel Güvenlik MSs</v>
          </cell>
        </row>
        <row r="32">
          <cell r="DH32" t="str">
            <v>Zorunlu Sertifika MS</v>
          </cell>
        </row>
        <row r="33">
          <cell r="DH33" t="str">
            <v>Mesleki Sorumluluk</v>
          </cell>
        </row>
        <row r="34">
          <cell r="DH34" t="str">
            <v>Kıyı Tesisleri Deniz Kirliliği Zorunlu MS</v>
          </cell>
        </row>
        <row r="35">
          <cell r="DH35" t="str">
            <v>Tekne Sorumluluk</v>
          </cell>
        </row>
        <row r="36">
          <cell r="DH36" t="str">
            <v>Emniyeti Suistimal</v>
          </cell>
        </row>
        <row r="37">
          <cell r="DH37" t="str">
            <v>Motorlu Kara Taşıtları Dışındaki Kara Taşıtları</v>
          </cell>
        </row>
        <row r="38">
          <cell r="DH38" t="str">
            <v>Nehir Araçları</v>
          </cell>
        </row>
        <row r="39">
          <cell r="DH39" t="str">
            <v>Göl Araçları</v>
          </cell>
        </row>
        <row r="40">
          <cell r="DH40" t="str">
            <v>İhtiyari Deprem</v>
          </cell>
        </row>
        <row r="41">
          <cell r="DH41" t="str">
            <v>Deprem Ve Sel Dışındaki Doğal Afetler</v>
          </cell>
        </row>
        <row r="42">
          <cell r="DH42" t="str">
            <v>Nükleer Enerji</v>
          </cell>
        </row>
        <row r="43">
          <cell r="DH43" t="str">
            <v>Toprak Kayması</v>
          </cell>
        </row>
        <row r="44">
          <cell r="DH44" t="str">
            <v>Tasitli Kredi</v>
          </cell>
        </row>
        <row r="45">
          <cell r="DH45" t="str">
            <v>Uzun Vadeli Konut Kredisi</v>
          </cell>
        </row>
        <row r="46">
          <cell r="DH46" t="str">
            <v>Tarım Kredisi</v>
          </cell>
        </row>
        <row r="47">
          <cell r="DH47" t="str">
            <v>İstihdam</v>
          </cell>
        </row>
        <row r="48">
          <cell r="DH48" t="str">
            <v>Gelir Yetersizliği</v>
          </cell>
        </row>
        <row r="49">
          <cell r="DH49" t="str">
            <v>Ferdi Kaza</v>
          </cell>
        </row>
        <row r="50">
          <cell r="DH50" t="str">
            <v>Uzun Süreli Ferdi Kaza</v>
          </cell>
        </row>
        <row r="51">
          <cell r="DH51" t="str">
            <v>Hava Şartları</v>
          </cell>
        </row>
        <row r="52">
          <cell r="DH52" t="str">
            <v>Genel Giderler</v>
          </cell>
        </row>
        <row r="53">
          <cell r="DH53" t="str">
            <v>Beklenmeyen Ticari Giderler</v>
          </cell>
        </row>
        <row r="54">
          <cell r="DH54" t="str">
            <v>Kredi</v>
          </cell>
        </row>
        <row r="55">
          <cell r="DH55" t="str">
            <v>İhracat Kredi</v>
          </cell>
        </row>
        <row r="56">
          <cell r="DH56" t="str">
            <v>Piyasa Değerindeki Kayıp</v>
          </cell>
        </row>
        <row r="57">
          <cell r="DH57" t="str">
            <v>Kira Ve Gelir Kaybı</v>
          </cell>
        </row>
        <row r="58">
          <cell r="DH58" t="str">
            <v>Diğer Finansal Kayıplar</v>
          </cell>
        </row>
        <row r="59">
          <cell r="DH59" t="str">
            <v>Hukuksal Koruma</v>
          </cell>
        </row>
        <row r="60">
          <cell r="DH60" t="str">
            <v>Patlama</v>
          </cell>
        </row>
        <row r="61">
          <cell r="DH61" t="str">
            <v>Makine Kırılması</v>
          </cell>
        </row>
        <row r="62">
          <cell r="DH62" t="str">
            <v>Montaj</v>
          </cell>
        </row>
        <row r="63">
          <cell r="DH63" t="str">
            <v>İnşaat</v>
          </cell>
        </row>
        <row r="64">
          <cell r="DH64" t="str">
            <v>Elektronik Cihaz</v>
          </cell>
        </row>
        <row r="65">
          <cell r="DH65" t="str">
            <v>Yapı Denetimi Zorunlu MS</v>
          </cell>
        </row>
        <row r="66">
          <cell r="DH66" t="str">
            <v>Deniz Yolu Yolcu Taşımacılığı ZMS</v>
          </cell>
        </row>
        <row r="67">
          <cell r="DH67" t="str">
            <v>Ürün Sorumluluk</v>
          </cell>
        </row>
        <row r="68">
          <cell r="DH68" t="str">
            <v>Su Ürünleri</v>
          </cell>
        </row>
        <row r="69">
          <cell r="DH69" t="str">
            <v>Dolu Sera</v>
          </cell>
        </row>
        <row r="70">
          <cell r="DH70" t="str">
            <v>Devlet Destekli Sera</v>
          </cell>
        </row>
        <row r="71">
          <cell r="DH71" t="str">
            <v>Devlet Destekli Su Ürünleri</v>
          </cell>
        </row>
        <row r="72">
          <cell r="DH72" t="str">
            <v>Devlet Destekli Hayvan Hayat</v>
          </cell>
        </row>
        <row r="73">
          <cell r="DH73" t="str">
            <v>Hayvan Hayat</v>
          </cell>
        </row>
        <row r="74">
          <cell r="DH74" t="str">
            <v>Kümes Hayvan. Hayat</v>
          </cell>
        </row>
        <row r="75">
          <cell r="DH75" t="str">
            <v>Devlet Destekli Kümes Hayvan Hayat</v>
          </cell>
        </row>
        <row r="76">
          <cell r="DH76" t="str">
            <v>Devlet Destekli Küçükbaş Hayvan Hayat</v>
          </cell>
        </row>
        <row r="77">
          <cell r="DH77" t="str">
            <v>Hastalık</v>
          </cell>
        </row>
        <row r="78">
          <cell r="DH78" t="str">
            <v>Sağlık</v>
          </cell>
        </row>
        <row r="79">
          <cell r="DH79" t="str">
            <v>Seyahat Sağlık</v>
          </cell>
        </row>
        <row r="80">
          <cell r="DH80" t="str">
            <v>Seyahat Araç Destek</v>
          </cell>
        </row>
        <row r="81">
          <cell r="DH81" t="str">
            <v>Destek</v>
          </cell>
        </row>
        <row r="82">
          <cell r="DH82" t="str">
            <v>Yeşil Kart</v>
          </cell>
        </row>
        <row r="83">
          <cell r="DH83" t="str">
            <v>Riskli Sigortalılar Havuzu</v>
          </cell>
        </row>
        <row r="84">
          <cell r="DH84" t="str">
            <v>İrat Ödemeli Hayat Sigortaları</v>
          </cell>
        </row>
        <row r="85">
          <cell r="DH85" t="str">
            <v>Diğer Hayat Sigortaları</v>
          </cell>
        </row>
        <row r="86">
          <cell r="DH86" t="str">
            <v>Evlilik/Doğum Sigortası</v>
          </cell>
        </row>
        <row r="87">
          <cell r="DH87" t="str">
            <v>Yatırım Fonlu Sigortalar</v>
          </cell>
        </row>
        <row r="88">
          <cell r="DH88" t="str">
            <v>Sermaye İtfa Sigortası</v>
          </cell>
        </row>
        <row r="89">
          <cell r="DH89" t="str">
            <v>Fon Yönetim İşlemi Sigortası</v>
          </cell>
        </row>
        <row r="90">
          <cell r="DH90" t="str">
            <v>Hastalık</v>
          </cell>
        </row>
        <row r="91">
          <cell r="DH91" t="str">
            <v>Sağlık (Hayat)</v>
          </cell>
        </row>
        <row r="92">
          <cell r="DH92" t="str">
            <v>Tontin</v>
          </cell>
        </row>
      </sheetData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CD5A1-D7B9-424B-9152-8AA0EFA2B36E}">
  <sheetPr>
    <tabColor theme="2" tint="-0.499984740745262"/>
  </sheetPr>
  <dimension ref="A1:CJR198"/>
  <sheetViews>
    <sheetView showGridLines="0" tabSelected="1" zoomScale="80" zoomScaleNormal="80" workbookViewId="0">
      <selection activeCell="E3" sqref="E3:F3"/>
    </sheetView>
  </sheetViews>
  <sheetFormatPr defaultRowHeight="12.75"/>
  <cols>
    <col min="1" max="1" width="3.5703125" style="34" customWidth="1"/>
    <col min="2" max="2" width="77" style="3" customWidth="1"/>
    <col min="3" max="3" width="17.85546875" style="3" bestFit="1" customWidth="1"/>
    <col min="4" max="4" width="4" style="3" customWidth="1"/>
    <col min="5" max="5" width="77" style="3" customWidth="1"/>
    <col min="6" max="6" width="17.85546875" style="3" bestFit="1" customWidth="1"/>
    <col min="7" max="7" width="9.140625" style="3" customWidth="1"/>
    <col min="8" max="8" width="9.140625" style="4"/>
    <col min="9" max="9" width="13.5703125" style="4" bestFit="1" customWidth="1"/>
    <col min="10" max="54" width="9.140625" style="4"/>
    <col min="55" max="55" width="29.85546875" style="45" customWidth="1"/>
    <col min="56" max="58" width="9.140625" style="45"/>
    <col min="59" max="59" width="54.140625" style="45" bestFit="1" customWidth="1"/>
    <col min="60" max="66" width="9.140625" style="5"/>
    <col min="67" max="255" width="9.140625" style="4"/>
    <col min="256" max="256" width="3.5703125" style="4" customWidth="1"/>
    <col min="257" max="257" width="9.5703125" style="4" bestFit="1" customWidth="1"/>
    <col min="258" max="258" width="57.140625" style="4" customWidth="1"/>
    <col min="259" max="259" width="16" style="4" customWidth="1"/>
    <col min="260" max="264" width="9.140625" style="4"/>
    <col min="265" max="265" width="13.5703125" style="4" bestFit="1" customWidth="1"/>
    <col min="266" max="511" width="9.140625" style="4"/>
    <col min="512" max="512" width="3.5703125" style="4" customWidth="1"/>
    <col min="513" max="513" width="9.5703125" style="4" bestFit="1" customWidth="1"/>
    <col min="514" max="514" width="57.140625" style="4" customWidth="1"/>
    <col min="515" max="515" width="16" style="4" customWidth="1"/>
    <col min="516" max="520" width="9.140625" style="4"/>
    <col min="521" max="521" width="13.5703125" style="4" bestFit="1" customWidth="1"/>
    <col min="522" max="767" width="9.140625" style="4"/>
    <col min="768" max="768" width="3.5703125" style="4" customWidth="1"/>
    <col min="769" max="769" width="9.5703125" style="4" bestFit="1" customWidth="1"/>
    <col min="770" max="770" width="57.140625" style="4" customWidth="1"/>
    <col min="771" max="771" width="16" style="4" customWidth="1"/>
    <col min="772" max="776" width="9.140625" style="4"/>
    <col min="777" max="777" width="13.5703125" style="4" bestFit="1" customWidth="1"/>
    <col min="778" max="1023" width="9.140625" style="4"/>
    <col min="1024" max="1024" width="3.5703125" style="4" customWidth="1"/>
    <col min="1025" max="1025" width="9.5703125" style="4" bestFit="1" customWidth="1"/>
    <col min="1026" max="1026" width="57.140625" style="4" customWidth="1"/>
    <col min="1027" max="1027" width="16" style="4" customWidth="1"/>
    <col min="1028" max="1032" width="9.140625" style="4"/>
    <col min="1033" max="1033" width="13.5703125" style="4" bestFit="1" customWidth="1"/>
    <col min="1034" max="1279" width="9.140625" style="4"/>
    <col min="1280" max="1280" width="3.5703125" style="4" customWidth="1"/>
    <col min="1281" max="1281" width="9.5703125" style="4" bestFit="1" customWidth="1"/>
    <col min="1282" max="1282" width="57.140625" style="4" customWidth="1"/>
    <col min="1283" max="1283" width="16" style="4" customWidth="1"/>
    <col min="1284" max="1288" width="9.140625" style="4"/>
    <col min="1289" max="1289" width="13.5703125" style="4" bestFit="1" customWidth="1"/>
    <col min="1290" max="1535" width="9.140625" style="4"/>
    <col min="1536" max="1536" width="3.5703125" style="4" customWidth="1"/>
    <col min="1537" max="1537" width="9.5703125" style="4" bestFit="1" customWidth="1"/>
    <col min="1538" max="1538" width="57.140625" style="4" customWidth="1"/>
    <col min="1539" max="1539" width="16" style="4" customWidth="1"/>
    <col min="1540" max="1544" width="9.140625" style="4"/>
    <col min="1545" max="1545" width="13.5703125" style="4" bestFit="1" customWidth="1"/>
    <col min="1546" max="1791" width="9.140625" style="4"/>
    <col min="1792" max="1792" width="3.5703125" style="4" customWidth="1"/>
    <col min="1793" max="1793" width="9.5703125" style="4" bestFit="1" customWidth="1"/>
    <col min="1794" max="1794" width="57.140625" style="4" customWidth="1"/>
    <col min="1795" max="1795" width="16" style="4" customWidth="1"/>
    <col min="1796" max="1800" width="9.140625" style="4"/>
    <col min="1801" max="1801" width="13.5703125" style="4" bestFit="1" customWidth="1"/>
    <col min="1802" max="2047" width="9.140625" style="4"/>
    <col min="2048" max="2048" width="3.5703125" style="4" customWidth="1"/>
    <col min="2049" max="2049" width="9.5703125" style="4" bestFit="1" customWidth="1"/>
    <col min="2050" max="2050" width="57.140625" style="4" customWidth="1"/>
    <col min="2051" max="2051" width="16" style="4" customWidth="1"/>
    <col min="2052" max="2056" width="9.140625" style="4"/>
    <col min="2057" max="2057" width="13.5703125" style="4" bestFit="1" customWidth="1"/>
    <col min="2058" max="2303" width="9.140625" style="4"/>
    <col min="2304" max="2304" width="3.5703125" style="4" customWidth="1"/>
    <col min="2305" max="2305" width="9.5703125" style="4" bestFit="1" customWidth="1"/>
    <col min="2306" max="2306" width="57.140625" style="5" customWidth="1"/>
    <col min="2307" max="2307" width="16" style="4" customWidth="1"/>
    <col min="2308" max="2312" width="9.140625" style="4"/>
    <col min="2313" max="2313" width="13.5703125" style="4" bestFit="1" customWidth="1"/>
    <col min="2314" max="2559" width="9.140625" style="4"/>
    <col min="2560" max="2560" width="3.5703125" style="4" customWidth="1"/>
    <col min="2561" max="2561" width="9.5703125" style="4" bestFit="1" customWidth="1"/>
    <col min="2562" max="2562" width="57.140625" style="4" customWidth="1"/>
    <col min="2563" max="2563" width="16" style="4" customWidth="1"/>
    <col min="2564" max="2568" width="9.140625" style="4"/>
    <col min="2569" max="2569" width="13.5703125" style="4" bestFit="1" customWidth="1"/>
    <col min="2570" max="2815" width="9.140625" style="4"/>
    <col min="2816" max="2816" width="3.5703125" style="4" customWidth="1"/>
    <col min="2817" max="2817" width="9.5703125" style="4" bestFit="1" customWidth="1"/>
    <col min="2818" max="2818" width="57.140625" style="4" customWidth="1"/>
    <col min="2819" max="2819" width="16" style="4" customWidth="1"/>
    <col min="2820" max="2824" width="9.140625" style="4"/>
    <col min="2825" max="2825" width="13.5703125" style="4" bestFit="1" customWidth="1"/>
    <col min="2826" max="3071" width="9.140625" style="4"/>
    <col min="3072" max="3072" width="3.5703125" style="4" customWidth="1"/>
    <col min="3073" max="3073" width="9.5703125" style="4" bestFit="1" customWidth="1"/>
    <col min="3074" max="3074" width="57.140625" style="4" customWidth="1"/>
    <col min="3075" max="3075" width="16" style="4" customWidth="1"/>
    <col min="3076" max="3080" width="9.140625" style="4"/>
    <col min="3081" max="3081" width="13.5703125" style="4" bestFit="1" customWidth="1"/>
    <col min="3082" max="3327" width="9.140625" style="4"/>
    <col min="3328" max="3328" width="3.5703125" style="4" customWidth="1"/>
    <col min="3329" max="3329" width="9.5703125" style="4" bestFit="1" customWidth="1"/>
    <col min="3330" max="3330" width="57.140625" style="4" customWidth="1"/>
    <col min="3331" max="3331" width="16" style="4" customWidth="1"/>
    <col min="3332" max="3336" width="9.140625" style="4"/>
    <col min="3337" max="3337" width="13.5703125" style="4" bestFit="1" customWidth="1"/>
    <col min="3338" max="3583" width="9.140625" style="4"/>
    <col min="3584" max="3584" width="3.5703125" style="4" customWidth="1"/>
    <col min="3585" max="3585" width="9.5703125" style="4" bestFit="1" customWidth="1"/>
    <col min="3586" max="3586" width="57.140625" style="4" customWidth="1"/>
    <col min="3587" max="3587" width="16" style="4" customWidth="1"/>
    <col min="3588" max="3592" width="9.140625" style="4"/>
    <col min="3593" max="3593" width="13.5703125" style="4" bestFit="1" customWidth="1"/>
    <col min="3594" max="3839" width="9.140625" style="4"/>
    <col min="3840" max="3840" width="3.5703125" style="4" customWidth="1"/>
    <col min="3841" max="3841" width="9.5703125" style="4" bestFit="1" customWidth="1"/>
    <col min="3842" max="3842" width="57.140625" style="4" customWidth="1"/>
    <col min="3843" max="3843" width="16" style="4" customWidth="1"/>
    <col min="3844" max="3848" width="9.140625" style="4"/>
    <col min="3849" max="3849" width="13.5703125" style="4" bestFit="1" customWidth="1"/>
    <col min="3850" max="4095" width="9.140625" style="4"/>
    <col min="4096" max="4096" width="3.5703125" style="4" customWidth="1"/>
    <col min="4097" max="4097" width="9.5703125" style="4" bestFit="1" customWidth="1"/>
    <col min="4098" max="4098" width="57.140625" style="4" customWidth="1"/>
    <col min="4099" max="4099" width="16" style="4" customWidth="1"/>
    <col min="4100" max="4104" width="9.140625" style="4"/>
    <col min="4105" max="4105" width="13.5703125" style="4" bestFit="1" customWidth="1"/>
    <col min="4106" max="4351" width="9.140625" style="4"/>
    <col min="4352" max="4352" width="3.5703125" style="4" customWidth="1"/>
    <col min="4353" max="4353" width="9.5703125" style="4" bestFit="1" customWidth="1"/>
    <col min="4354" max="4354" width="57.140625" style="4" customWidth="1"/>
    <col min="4355" max="4355" width="16" style="4" customWidth="1"/>
    <col min="4356" max="4360" width="9.140625" style="4"/>
    <col min="4361" max="4361" width="13.5703125" style="4" bestFit="1" customWidth="1"/>
    <col min="4362" max="4607" width="9.140625" style="4"/>
    <col min="4608" max="4608" width="3.5703125" style="4" customWidth="1"/>
    <col min="4609" max="4609" width="9.5703125" style="4" bestFit="1" customWidth="1"/>
    <col min="4610" max="4610" width="57.140625" style="4" customWidth="1"/>
    <col min="4611" max="4611" width="16" style="4" customWidth="1"/>
    <col min="4612" max="4616" width="9.140625" style="4"/>
    <col min="4617" max="4617" width="13.5703125" style="4" bestFit="1" customWidth="1"/>
    <col min="4618" max="4863" width="9.140625" style="4"/>
    <col min="4864" max="4864" width="3.5703125" style="4" customWidth="1"/>
    <col min="4865" max="4865" width="9.5703125" style="4" bestFit="1" customWidth="1"/>
    <col min="4866" max="4866" width="57.140625" style="4" customWidth="1"/>
    <col min="4867" max="4867" width="16" style="4" customWidth="1"/>
    <col min="4868" max="4872" width="9.140625" style="4"/>
    <col min="4873" max="4873" width="13.5703125" style="4" bestFit="1" customWidth="1"/>
    <col min="4874" max="5119" width="9.140625" style="4"/>
    <col min="5120" max="5120" width="3.5703125" style="4" customWidth="1"/>
    <col min="5121" max="5121" width="9.5703125" style="4" bestFit="1" customWidth="1"/>
    <col min="5122" max="5122" width="57.140625" style="4" customWidth="1"/>
    <col min="5123" max="5123" width="16" style="4" customWidth="1"/>
    <col min="5124" max="5128" width="9.140625" style="4"/>
    <col min="5129" max="5129" width="13.5703125" style="4" bestFit="1" customWidth="1"/>
    <col min="5130" max="5375" width="9.140625" style="4"/>
    <col min="5376" max="5376" width="3.5703125" style="4" customWidth="1"/>
    <col min="5377" max="5377" width="9.5703125" style="4" bestFit="1" customWidth="1"/>
    <col min="5378" max="5378" width="57.140625" style="4" customWidth="1"/>
    <col min="5379" max="5379" width="16" style="4" customWidth="1"/>
    <col min="5380" max="5384" width="9.140625" style="4"/>
    <col min="5385" max="5385" width="13.5703125" style="4" bestFit="1" customWidth="1"/>
    <col min="5386" max="5631" width="9.140625" style="4"/>
    <col min="5632" max="5632" width="3.5703125" style="4" customWidth="1"/>
    <col min="5633" max="5633" width="9.5703125" style="4" bestFit="1" customWidth="1"/>
    <col min="5634" max="5634" width="57.140625" style="4" customWidth="1"/>
    <col min="5635" max="5635" width="16" style="4" customWidth="1"/>
    <col min="5636" max="5640" width="9.140625" style="4"/>
    <col min="5641" max="5641" width="13.5703125" style="4" bestFit="1" customWidth="1"/>
    <col min="5642" max="5887" width="9.140625" style="4"/>
    <col min="5888" max="5888" width="3.5703125" style="4" customWidth="1"/>
    <col min="5889" max="5889" width="9.5703125" style="4" bestFit="1" customWidth="1"/>
    <col min="5890" max="5890" width="57.140625" style="4" customWidth="1"/>
    <col min="5891" max="5891" width="16" style="4" customWidth="1"/>
    <col min="5892" max="5896" width="9.140625" style="4"/>
    <col min="5897" max="5897" width="13.5703125" style="4" bestFit="1" customWidth="1"/>
    <col min="5898" max="6143" width="9.140625" style="4"/>
    <col min="6144" max="6144" width="3.5703125" style="4" customWidth="1"/>
    <col min="6145" max="6145" width="9.5703125" style="4" bestFit="1" customWidth="1"/>
    <col min="6146" max="6146" width="57.140625" style="4" customWidth="1"/>
    <col min="6147" max="6147" width="16" style="4" customWidth="1"/>
    <col min="6148" max="6152" width="9.140625" style="4"/>
    <col min="6153" max="6153" width="13.5703125" style="4" bestFit="1" customWidth="1"/>
    <col min="6154" max="6399" width="9.140625" style="4"/>
    <col min="6400" max="6400" width="3.5703125" style="4" customWidth="1"/>
    <col min="6401" max="6401" width="9.5703125" style="4" bestFit="1" customWidth="1"/>
    <col min="6402" max="6402" width="57.140625" style="4" customWidth="1"/>
    <col min="6403" max="6403" width="16" style="4" customWidth="1"/>
    <col min="6404" max="6408" width="9.140625" style="4"/>
    <col min="6409" max="6409" width="13.5703125" style="4" bestFit="1" customWidth="1"/>
    <col min="6410" max="6655" width="9.140625" style="4"/>
    <col min="6656" max="6656" width="3.5703125" style="4" customWidth="1"/>
    <col min="6657" max="6657" width="9.5703125" style="4" bestFit="1" customWidth="1"/>
    <col min="6658" max="6658" width="57.140625" style="4" customWidth="1"/>
    <col min="6659" max="6659" width="16" style="4" customWidth="1"/>
    <col min="6660" max="6664" width="9.140625" style="4"/>
    <col min="6665" max="6665" width="13.5703125" style="4" bestFit="1" customWidth="1"/>
    <col min="6666" max="6911" width="9.140625" style="4"/>
    <col min="6912" max="6912" width="3.5703125" style="4" customWidth="1"/>
    <col min="6913" max="6913" width="9.5703125" style="4" bestFit="1" customWidth="1"/>
    <col min="6914" max="6914" width="57.140625" style="4" customWidth="1"/>
    <col min="6915" max="6915" width="16" style="4" customWidth="1"/>
    <col min="6916" max="6920" width="9.140625" style="4"/>
    <col min="6921" max="6921" width="13.5703125" style="4" bestFit="1" customWidth="1"/>
    <col min="6922" max="7167" width="9.140625" style="4"/>
    <col min="7168" max="7168" width="3.5703125" style="4" customWidth="1"/>
    <col min="7169" max="7169" width="9.5703125" style="4" bestFit="1" customWidth="1"/>
    <col min="7170" max="7170" width="57.140625" style="4" customWidth="1"/>
    <col min="7171" max="7171" width="16" style="4" customWidth="1"/>
    <col min="7172" max="7176" width="9.140625" style="4"/>
    <col min="7177" max="7177" width="13.5703125" style="4" bestFit="1" customWidth="1"/>
    <col min="7178" max="7423" width="9.140625" style="4"/>
    <col min="7424" max="7424" width="3.5703125" style="4" customWidth="1"/>
    <col min="7425" max="7425" width="9.5703125" style="4" bestFit="1" customWidth="1"/>
    <col min="7426" max="7426" width="57.140625" style="4" customWidth="1"/>
    <col min="7427" max="7427" width="16" style="4" customWidth="1"/>
    <col min="7428" max="7432" width="9.140625" style="4"/>
    <col min="7433" max="7433" width="13.5703125" style="4" bestFit="1" customWidth="1"/>
    <col min="7434" max="7679" width="9.140625" style="4"/>
    <col min="7680" max="7680" width="3.5703125" style="4" customWidth="1"/>
    <col min="7681" max="7681" width="9.5703125" style="4" bestFit="1" customWidth="1"/>
    <col min="7682" max="7682" width="57.140625" style="4" customWidth="1"/>
    <col min="7683" max="7683" width="16" style="4" customWidth="1"/>
    <col min="7684" max="7688" width="9.140625" style="4"/>
    <col min="7689" max="7689" width="13.5703125" style="4" bestFit="1" customWidth="1"/>
    <col min="7690" max="7935" width="9.140625" style="4"/>
    <col min="7936" max="7936" width="3.5703125" style="4" customWidth="1"/>
    <col min="7937" max="7937" width="9.5703125" style="4" bestFit="1" customWidth="1"/>
    <col min="7938" max="7938" width="57.140625" style="4" customWidth="1"/>
    <col min="7939" max="7939" width="16" style="4" customWidth="1"/>
    <col min="7940" max="7944" width="9.140625" style="4"/>
    <col min="7945" max="7945" width="13.5703125" style="4" bestFit="1" customWidth="1"/>
    <col min="7946" max="8191" width="9.140625" style="4"/>
    <col min="8192" max="8192" width="3.5703125" style="4" customWidth="1"/>
    <col min="8193" max="8193" width="9.5703125" style="4" bestFit="1" customWidth="1"/>
    <col min="8194" max="8194" width="57.140625" style="4" customWidth="1"/>
    <col min="8195" max="8195" width="16" style="4" customWidth="1"/>
    <col min="8196" max="8200" width="9.140625" style="4"/>
    <col min="8201" max="8201" width="13.5703125" style="4" bestFit="1" customWidth="1"/>
    <col min="8202" max="8447" width="9.140625" style="4"/>
    <col min="8448" max="8448" width="3.5703125" style="4" customWidth="1"/>
    <col min="8449" max="8449" width="9.5703125" style="4" bestFit="1" customWidth="1"/>
    <col min="8450" max="8450" width="57.140625" style="4" customWidth="1"/>
    <col min="8451" max="8451" width="16" style="4" customWidth="1"/>
    <col min="8452" max="8456" width="9.140625" style="4"/>
    <col min="8457" max="8457" width="13.5703125" style="4" bestFit="1" customWidth="1"/>
    <col min="8458" max="8703" width="9.140625" style="4"/>
    <col min="8704" max="8704" width="3.5703125" style="4" customWidth="1"/>
    <col min="8705" max="8705" width="9.5703125" style="4" bestFit="1" customWidth="1"/>
    <col min="8706" max="8706" width="57.140625" style="4" customWidth="1"/>
    <col min="8707" max="8707" width="16" style="4" customWidth="1"/>
    <col min="8708" max="8712" width="9.140625" style="4"/>
    <col min="8713" max="8713" width="13.5703125" style="4" bestFit="1" customWidth="1"/>
    <col min="8714" max="8959" width="9.140625" style="4"/>
    <col min="8960" max="8960" width="3.5703125" style="4" customWidth="1"/>
    <col min="8961" max="8961" width="9.5703125" style="4" bestFit="1" customWidth="1"/>
    <col min="8962" max="8962" width="57.140625" style="4" customWidth="1"/>
    <col min="8963" max="8963" width="16" style="4" customWidth="1"/>
    <col min="8964" max="8968" width="9.140625" style="4"/>
    <col min="8969" max="8969" width="13.5703125" style="4" bestFit="1" customWidth="1"/>
    <col min="8970" max="9215" width="9.140625" style="4"/>
    <col min="9216" max="9216" width="3.5703125" style="4" customWidth="1"/>
    <col min="9217" max="9217" width="9.5703125" style="4" bestFit="1" customWidth="1"/>
    <col min="9218" max="9218" width="57.140625" style="4" customWidth="1"/>
    <col min="9219" max="9219" width="16" style="4" customWidth="1"/>
    <col min="9220" max="9224" width="9.140625" style="4"/>
    <col min="9225" max="9225" width="13.5703125" style="4" bestFit="1" customWidth="1"/>
    <col min="9226" max="9471" width="9.140625" style="4"/>
    <col min="9472" max="9472" width="3.5703125" style="4" customWidth="1"/>
    <col min="9473" max="9473" width="9.5703125" style="4" bestFit="1" customWidth="1"/>
    <col min="9474" max="9474" width="57.140625" style="4" customWidth="1"/>
    <col min="9475" max="9475" width="16" style="4" customWidth="1"/>
    <col min="9476" max="9480" width="9.140625" style="4"/>
    <col min="9481" max="9481" width="13.5703125" style="4" bestFit="1" customWidth="1"/>
    <col min="9482" max="9727" width="9.140625" style="4"/>
    <col min="9728" max="9728" width="3.5703125" style="4" customWidth="1"/>
    <col min="9729" max="9729" width="9.5703125" style="4" bestFit="1" customWidth="1"/>
    <col min="9730" max="9730" width="57.140625" style="4" customWidth="1"/>
    <col min="9731" max="9731" width="16" style="4" customWidth="1"/>
    <col min="9732" max="9736" width="9.140625" style="4"/>
    <col min="9737" max="9737" width="13.5703125" style="4" bestFit="1" customWidth="1"/>
    <col min="9738" max="9983" width="9.140625" style="4"/>
    <col min="9984" max="9984" width="3.5703125" style="4" customWidth="1"/>
    <col min="9985" max="9985" width="9.5703125" style="4" bestFit="1" customWidth="1"/>
    <col min="9986" max="9986" width="57.140625" style="4" customWidth="1"/>
    <col min="9987" max="9987" width="16" style="4" customWidth="1"/>
    <col min="9988" max="9992" width="9.140625" style="4"/>
    <col min="9993" max="9993" width="13.5703125" style="4" bestFit="1" customWidth="1"/>
    <col min="9994" max="10239" width="9.140625" style="4"/>
    <col min="10240" max="10240" width="3.5703125" style="4" customWidth="1"/>
    <col min="10241" max="10241" width="9.5703125" style="4" bestFit="1" customWidth="1"/>
    <col min="10242" max="10242" width="57.140625" style="4" customWidth="1"/>
    <col min="10243" max="10243" width="16" style="4" customWidth="1"/>
    <col min="10244" max="10248" width="9.140625" style="4"/>
    <col min="10249" max="10249" width="13.5703125" style="4" bestFit="1" customWidth="1"/>
    <col min="10250" max="10495" width="9.140625" style="4"/>
    <col min="10496" max="10496" width="3.5703125" style="4" customWidth="1"/>
    <col min="10497" max="10497" width="9.5703125" style="4" bestFit="1" customWidth="1"/>
    <col min="10498" max="10498" width="57.140625" style="4" customWidth="1"/>
    <col min="10499" max="10499" width="16" style="4" customWidth="1"/>
    <col min="10500" max="10504" width="9.140625" style="4"/>
    <col min="10505" max="10505" width="13.5703125" style="4" bestFit="1" customWidth="1"/>
    <col min="10506" max="10751" width="9.140625" style="4"/>
    <col min="10752" max="10752" width="3.5703125" style="4" customWidth="1"/>
    <col min="10753" max="10753" width="9.5703125" style="4" bestFit="1" customWidth="1"/>
    <col min="10754" max="10754" width="57.140625" style="4" customWidth="1"/>
    <col min="10755" max="10755" width="16" style="4" customWidth="1"/>
    <col min="10756" max="10760" width="9.140625" style="4"/>
    <col min="10761" max="10761" width="13.5703125" style="4" bestFit="1" customWidth="1"/>
    <col min="10762" max="11007" width="9.140625" style="4"/>
    <col min="11008" max="11008" width="3.5703125" style="4" customWidth="1"/>
    <col min="11009" max="11009" width="9.5703125" style="4" bestFit="1" customWidth="1"/>
    <col min="11010" max="11010" width="57.140625" style="4" customWidth="1"/>
    <col min="11011" max="11011" width="16" style="4" customWidth="1"/>
    <col min="11012" max="11016" width="9.140625" style="4"/>
    <col min="11017" max="11017" width="13.5703125" style="4" bestFit="1" customWidth="1"/>
    <col min="11018" max="11263" width="9.140625" style="4"/>
    <col min="11264" max="11264" width="3.5703125" style="4" customWidth="1"/>
    <col min="11265" max="11265" width="9.5703125" style="4" bestFit="1" customWidth="1"/>
    <col min="11266" max="11266" width="57.140625" style="4" customWidth="1"/>
    <col min="11267" max="11267" width="16" style="4" customWidth="1"/>
    <col min="11268" max="11272" width="9.140625" style="4"/>
    <col min="11273" max="11273" width="13.5703125" style="4" bestFit="1" customWidth="1"/>
    <col min="11274" max="11519" width="9.140625" style="4"/>
    <col min="11520" max="11520" width="3.5703125" style="4" customWidth="1"/>
    <col min="11521" max="11521" width="9.5703125" style="4" bestFit="1" customWidth="1"/>
    <col min="11522" max="11522" width="57.140625" style="4" customWidth="1"/>
    <col min="11523" max="11523" width="16" style="4" customWidth="1"/>
    <col min="11524" max="11528" width="9.140625" style="4"/>
    <col min="11529" max="11529" width="13.5703125" style="4" bestFit="1" customWidth="1"/>
    <col min="11530" max="11775" width="9.140625" style="4"/>
    <col min="11776" max="11776" width="3.5703125" style="4" customWidth="1"/>
    <col min="11777" max="11777" width="9.5703125" style="4" bestFit="1" customWidth="1"/>
    <col min="11778" max="11778" width="57.140625" style="4" customWidth="1"/>
    <col min="11779" max="11779" width="16" style="4" customWidth="1"/>
    <col min="11780" max="11784" width="9.140625" style="4"/>
    <col min="11785" max="11785" width="13.5703125" style="4" bestFit="1" customWidth="1"/>
    <col min="11786" max="12031" width="9.140625" style="4"/>
    <col min="12032" max="12032" width="3.5703125" style="4" customWidth="1"/>
    <col min="12033" max="12033" width="9.5703125" style="4" bestFit="1" customWidth="1"/>
    <col min="12034" max="12034" width="57.140625" style="4" customWidth="1"/>
    <col min="12035" max="12035" width="16" style="4" customWidth="1"/>
    <col min="12036" max="12040" width="9.140625" style="4"/>
    <col min="12041" max="12041" width="13.5703125" style="4" bestFit="1" customWidth="1"/>
    <col min="12042" max="12287" width="9.140625" style="4"/>
    <col min="12288" max="12288" width="3.5703125" style="4" customWidth="1"/>
    <col min="12289" max="12289" width="9.5703125" style="4" bestFit="1" customWidth="1"/>
    <col min="12290" max="12290" width="57.140625" style="4" customWidth="1"/>
    <col min="12291" max="12291" width="16" style="4" customWidth="1"/>
    <col min="12292" max="12296" width="9.140625" style="4"/>
    <col min="12297" max="12297" width="13.5703125" style="4" bestFit="1" customWidth="1"/>
    <col min="12298" max="12543" width="9.140625" style="4"/>
    <col min="12544" max="12544" width="3.5703125" style="4" customWidth="1"/>
    <col min="12545" max="12545" width="9.5703125" style="4" bestFit="1" customWidth="1"/>
    <col min="12546" max="12546" width="57.140625" style="4" customWidth="1"/>
    <col min="12547" max="12547" width="16" style="4" customWidth="1"/>
    <col min="12548" max="12552" width="9.140625" style="4"/>
    <col min="12553" max="12553" width="13.5703125" style="4" bestFit="1" customWidth="1"/>
    <col min="12554" max="12799" width="9.140625" style="4"/>
    <col min="12800" max="12800" width="3.5703125" style="4" customWidth="1"/>
    <col min="12801" max="12801" width="9.5703125" style="4" bestFit="1" customWidth="1"/>
    <col min="12802" max="12802" width="57.140625" style="4" customWidth="1"/>
    <col min="12803" max="12803" width="16" style="4" customWidth="1"/>
    <col min="12804" max="12808" width="9.140625" style="4"/>
    <col min="12809" max="12809" width="13.5703125" style="4" bestFit="1" customWidth="1"/>
    <col min="12810" max="13055" width="9.140625" style="4"/>
    <col min="13056" max="13056" width="3.5703125" style="4" customWidth="1"/>
    <col min="13057" max="13057" width="9.5703125" style="4" bestFit="1" customWidth="1"/>
    <col min="13058" max="13058" width="57.140625" style="4" customWidth="1"/>
    <col min="13059" max="13059" width="16" style="4" customWidth="1"/>
    <col min="13060" max="13064" width="9.140625" style="4"/>
    <col min="13065" max="13065" width="13.5703125" style="4" bestFit="1" customWidth="1"/>
    <col min="13066" max="13311" width="9.140625" style="4"/>
    <col min="13312" max="13312" width="3.5703125" style="4" customWidth="1"/>
    <col min="13313" max="13313" width="9.5703125" style="4" bestFit="1" customWidth="1"/>
    <col min="13314" max="13314" width="57.140625" style="4" customWidth="1"/>
    <col min="13315" max="13315" width="16" style="4" customWidth="1"/>
    <col min="13316" max="13320" width="9.140625" style="4"/>
    <col min="13321" max="13321" width="13.5703125" style="4" bestFit="1" customWidth="1"/>
    <col min="13322" max="13567" width="9.140625" style="4"/>
    <col min="13568" max="13568" width="3.5703125" style="4" customWidth="1"/>
    <col min="13569" max="13569" width="9.5703125" style="4" bestFit="1" customWidth="1"/>
    <col min="13570" max="13570" width="57.140625" style="4" customWidth="1"/>
    <col min="13571" max="13571" width="16" style="4" customWidth="1"/>
    <col min="13572" max="13576" width="9.140625" style="4"/>
    <col min="13577" max="13577" width="13.5703125" style="4" bestFit="1" customWidth="1"/>
    <col min="13578" max="13823" width="9.140625" style="4"/>
    <col min="13824" max="13824" width="3.5703125" style="4" customWidth="1"/>
    <col min="13825" max="13825" width="9.5703125" style="4" bestFit="1" customWidth="1"/>
    <col min="13826" max="13826" width="57.140625" style="4" customWidth="1"/>
    <col min="13827" max="13827" width="16" style="4" customWidth="1"/>
    <col min="13828" max="13832" width="9.140625" style="4"/>
    <col min="13833" max="13833" width="13.5703125" style="4" bestFit="1" customWidth="1"/>
    <col min="13834" max="14079" width="9.140625" style="4"/>
    <col min="14080" max="14080" width="3.5703125" style="4" customWidth="1"/>
    <col min="14081" max="14081" width="9.5703125" style="4" bestFit="1" customWidth="1"/>
    <col min="14082" max="14082" width="57.140625" style="4" customWidth="1"/>
    <col min="14083" max="14083" width="16" style="4" customWidth="1"/>
    <col min="14084" max="14088" width="9.140625" style="4"/>
    <col min="14089" max="14089" width="13.5703125" style="4" bestFit="1" customWidth="1"/>
    <col min="14090" max="14335" width="9.140625" style="4"/>
    <col min="14336" max="14336" width="3.5703125" style="4" customWidth="1"/>
    <col min="14337" max="14337" width="9.5703125" style="4" bestFit="1" customWidth="1"/>
    <col min="14338" max="14338" width="57.140625" style="4" customWidth="1"/>
    <col min="14339" max="14339" width="16" style="4" customWidth="1"/>
    <col min="14340" max="14344" width="9.140625" style="4"/>
    <col min="14345" max="14345" width="13.5703125" style="4" bestFit="1" customWidth="1"/>
    <col min="14346" max="14591" width="9.140625" style="4"/>
    <col min="14592" max="14592" width="3.5703125" style="4" customWidth="1"/>
    <col min="14593" max="14593" width="9.5703125" style="4" bestFit="1" customWidth="1"/>
    <col min="14594" max="14594" width="57.140625" style="4" customWidth="1"/>
    <col min="14595" max="14595" width="16" style="4" customWidth="1"/>
    <col min="14596" max="14600" width="9.140625" style="4"/>
    <col min="14601" max="14601" width="13.5703125" style="4" bestFit="1" customWidth="1"/>
    <col min="14602" max="14847" width="9.140625" style="4"/>
    <col min="14848" max="14848" width="3.5703125" style="4" customWidth="1"/>
    <col min="14849" max="14849" width="9.5703125" style="4" bestFit="1" customWidth="1"/>
    <col min="14850" max="14850" width="57.140625" style="4" customWidth="1"/>
    <col min="14851" max="14851" width="16" style="4" customWidth="1"/>
    <col min="14852" max="14856" width="9.140625" style="4"/>
    <col min="14857" max="14857" width="13.5703125" style="4" bestFit="1" customWidth="1"/>
    <col min="14858" max="15103" width="9.140625" style="4"/>
    <col min="15104" max="15104" width="3.5703125" style="4" customWidth="1"/>
    <col min="15105" max="15105" width="9.5703125" style="4" bestFit="1" customWidth="1"/>
    <col min="15106" max="15106" width="57.140625" style="4" customWidth="1"/>
    <col min="15107" max="15107" width="16" style="4" customWidth="1"/>
    <col min="15108" max="15112" width="9.140625" style="4"/>
    <col min="15113" max="15113" width="13.5703125" style="4" bestFit="1" customWidth="1"/>
    <col min="15114" max="15359" width="9.140625" style="4"/>
    <col min="15360" max="15360" width="3.5703125" style="4" customWidth="1"/>
    <col min="15361" max="15361" width="9.5703125" style="4" bestFit="1" customWidth="1"/>
    <col min="15362" max="15362" width="57.140625" style="4" customWidth="1"/>
    <col min="15363" max="15363" width="16" style="4" customWidth="1"/>
    <col min="15364" max="15368" width="9.140625" style="4"/>
    <col min="15369" max="15369" width="13.5703125" style="4" bestFit="1" customWidth="1"/>
    <col min="15370" max="15615" width="9.140625" style="4"/>
    <col min="15616" max="15616" width="3.5703125" style="4" customWidth="1"/>
    <col min="15617" max="15617" width="9.5703125" style="4" bestFit="1" customWidth="1"/>
    <col min="15618" max="15618" width="57.140625" style="4" customWidth="1"/>
    <col min="15619" max="15619" width="16" style="4" customWidth="1"/>
    <col min="15620" max="15624" width="9.140625" style="4"/>
    <col min="15625" max="15625" width="13.5703125" style="4" bestFit="1" customWidth="1"/>
    <col min="15626" max="15871" width="9.140625" style="4"/>
    <col min="15872" max="15872" width="3.5703125" style="4" customWidth="1"/>
    <col min="15873" max="15873" width="9.5703125" style="4" bestFit="1" customWidth="1"/>
    <col min="15874" max="15874" width="57.140625" style="4" customWidth="1"/>
    <col min="15875" max="15875" width="16" style="4" customWidth="1"/>
    <col min="15876" max="15880" width="9.140625" style="4"/>
    <col min="15881" max="15881" width="13.5703125" style="4" bestFit="1" customWidth="1"/>
    <col min="15882" max="16127" width="9.140625" style="4"/>
    <col min="16128" max="16128" width="3.5703125" style="4" customWidth="1"/>
    <col min="16129" max="16129" width="9.5703125" style="4" bestFit="1" customWidth="1"/>
    <col min="16130" max="16130" width="57.140625" style="4" customWidth="1"/>
    <col min="16131" max="16131" width="16" style="4" customWidth="1"/>
    <col min="16132" max="16136" width="9.140625" style="4"/>
    <col min="16137" max="16137" width="13.5703125" style="4" bestFit="1" customWidth="1"/>
    <col min="16138" max="16384" width="9.140625" style="4"/>
  </cols>
  <sheetData>
    <row r="1" spans="1:56">
      <c r="A1" s="1"/>
      <c r="B1" s="2"/>
      <c r="E1" s="2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6">
      <c r="A2" s="6"/>
      <c r="B2" s="7"/>
      <c r="E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</row>
    <row r="3" spans="1:56">
      <c r="A3" s="8"/>
      <c r="B3" s="9" t="s">
        <v>0</v>
      </c>
      <c r="C3" s="10"/>
      <c r="E3" s="9" t="s">
        <v>136</v>
      </c>
      <c r="F3" s="10"/>
      <c r="H3" s="9" t="s">
        <v>1</v>
      </c>
      <c r="I3" s="11"/>
      <c r="J3" s="10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45" t="s">
        <v>2</v>
      </c>
      <c r="BD3" s="45">
        <v>1001</v>
      </c>
    </row>
    <row r="4" spans="1:56">
      <c r="A4" s="12"/>
      <c r="B4" s="9" t="s">
        <v>3</v>
      </c>
      <c r="C4" s="10"/>
      <c r="E4" s="9" t="str">
        <f>+B4</f>
        <v>Gelir Tablosu - Aralık 2025</v>
      </c>
      <c r="F4" s="10"/>
      <c r="H4" s="1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45" t="s">
        <v>4</v>
      </c>
      <c r="BD4" s="45">
        <v>1003</v>
      </c>
    </row>
    <row r="5" spans="1:56" ht="13.5" thickBot="1">
      <c r="A5" s="14"/>
      <c r="B5" s="15"/>
      <c r="C5" s="16"/>
      <c r="E5" s="15"/>
      <c r="F5" s="16"/>
      <c r="H5" s="17"/>
      <c r="I5" s="17"/>
      <c r="J5" s="17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45" t="s">
        <v>5</v>
      </c>
      <c r="BD5" s="45">
        <v>1004</v>
      </c>
    </row>
    <row r="6" spans="1:56">
      <c r="A6" s="18"/>
      <c r="B6" s="19" t="s">
        <v>6</v>
      </c>
      <c r="C6" s="20">
        <f ca="1">C7+C11+C15+C19+C22+C25+C26+C27</f>
        <v>892624653344.52502</v>
      </c>
      <c r="E6" s="19" t="s">
        <v>6</v>
      </c>
      <c r="F6" s="20">
        <f ca="1">F7+F11+F15+F19+F22+F25+F26+F27</f>
        <v>892624653344.52502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45" t="s">
        <v>7</v>
      </c>
      <c r="BD6" s="45">
        <v>1005</v>
      </c>
    </row>
    <row r="7" spans="1:56">
      <c r="A7" s="18"/>
      <c r="B7" s="21" t="s">
        <v>8</v>
      </c>
      <c r="C7" s="22">
        <f ca="1">C8+C9+C10</f>
        <v>803950248663.6731</v>
      </c>
      <c r="E7" s="21" t="s">
        <v>8</v>
      </c>
      <c r="F7" s="22">
        <f ca="1">F8+F9+F10</f>
        <v>803950248663.6731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45" t="s">
        <v>9</v>
      </c>
      <c r="BD7" s="45">
        <v>1006</v>
      </c>
    </row>
    <row r="8" spans="1:56">
      <c r="A8" s="23">
        <v>60001</v>
      </c>
      <c r="B8" s="24" t="s">
        <v>10</v>
      </c>
      <c r="C8" s="25">
        <f ca="1">INDIRECT("'HAYATDISI'!"&amp;ADDRESS(IFERROR(MATCH(VLOOKUP($B$3,$BC$3:$BE$150,2,0),HAYATDISI!$B:$B,0),MATCH(9003,HAYATDISI!$B:$B,0)+1),MATCH($A8,HAYATDISI!$5:$5,0)))</f>
        <v>1089932285147.3683</v>
      </c>
      <c r="E8" s="24" t="s">
        <v>10</v>
      </c>
      <c r="F8" s="25">
        <f ca="1">INDIRECT("'HAYATDISI'!"&amp;ADDRESS(IFERROR(MATCH(VLOOKUP($E$3,$BC$3:$BE$150,2,0),HAYATDISI!$B:$B,0),MATCH(9003,HAYATDISI!$B:$B,0)+1),MATCH($A8,HAYATDISI!$5:$5,0)))</f>
        <v>1089932285147.3683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45" t="s">
        <v>11</v>
      </c>
      <c r="BD8" s="45">
        <v>1007</v>
      </c>
    </row>
    <row r="9" spans="1:56">
      <c r="A9" s="23">
        <v>60002</v>
      </c>
      <c r="B9" s="24" t="s">
        <v>12</v>
      </c>
      <c r="C9" s="25">
        <f ca="1">INDIRECT("'HAYATDISI'!"&amp;ADDRESS(IFERROR(MATCH(VLOOKUP($B$3,$BC$3:$BE$150,2,0),HAYATDISI!$B:$B,0),MATCH(9003,HAYATDISI!$B:$B,0)+1),MATCH($A9,HAYATDISI!$5:$5,0)))</f>
        <v>-261806952453.88513</v>
      </c>
      <c r="E9" s="24" t="s">
        <v>12</v>
      </c>
      <c r="F9" s="25">
        <f ca="1">INDIRECT("'HAYATDISI'!"&amp;ADDRESS(IFERROR(MATCH(VLOOKUP($E$3,$BC$3:$BE$150,2,0),HAYATDISI!$B:$B,0),MATCH(9003,HAYATDISI!$B:$B,0)+1),MATCH($A9,HAYATDISI!$5:$5,0)))</f>
        <v>-261806952453.88513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45" t="s">
        <v>13</v>
      </c>
      <c r="BD9" s="45">
        <v>1008</v>
      </c>
    </row>
    <row r="10" spans="1:56">
      <c r="A10" s="23">
        <v>60003</v>
      </c>
      <c r="B10" s="24" t="s">
        <v>14</v>
      </c>
      <c r="C10" s="25">
        <f ca="1">INDIRECT("'HAYATDISI'!"&amp;ADDRESS(IFERROR(MATCH(VLOOKUP($B$3,$BC$3:$BE$150,2,0),HAYATDISI!$B:$B,0),MATCH(9003,HAYATDISI!$B:$B,0)+1),MATCH($A10,HAYATDISI!$5:$5,0)))</f>
        <v>-24175084029.809998</v>
      </c>
      <c r="E10" s="24" t="s">
        <v>14</v>
      </c>
      <c r="F10" s="25">
        <f ca="1">INDIRECT("'HAYATDISI'!"&amp;ADDRESS(IFERROR(MATCH(VLOOKUP($E$3,$BC$3:$BE$150,2,0),HAYATDISI!$B:$B,0),MATCH(9003,HAYATDISI!$B:$B,0)+1),MATCH($A10,HAYATDISI!$5:$5,0)))</f>
        <v>-24175084029.809998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45" t="s">
        <v>15</v>
      </c>
      <c r="BD10" s="45">
        <v>1009</v>
      </c>
    </row>
    <row r="11" spans="1:56">
      <c r="A11" s="18"/>
      <c r="B11" s="21" t="s">
        <v>16</v>
      </c>
      <c r="C11" s="22">
        <f ca="1">C12+C13+C14</f>
        <v>-445558664175.33826</v>
      </c>
      <c r="E11" s="21" t="s">
        <v>16</v>
      </c>
      <c r="F11" s="22">
        <f ca="1">F12+F13+F14</f>
        <v>-445558664175.33826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45" t="s">
        <v>17</v>
      </c>
      <c r="BD11" s="45">
        <v>1010</v>
      </c>
    </row>
    <row r="12" spans="1:56">
      <c r="A12" s="23">
        <v>601011</v>
      </c>
      <c r="B12" s="24" t="s">
        <v>18</v>
      </c>
      <c r="C12" s="25">
        <f ca="1">INDIRECT("'HAYATDISI'!"&amp;ADDRESS(IFERROR(MATCH(VLOOKUP($B$3,$BC$3:$BE$150,2,0),HAYATDISI!$B:$B,0),MATCH(9003,HAYATDISI!$B:$B,0)+1),MATCH($A12,HAYATDISI!$5:$5,0)))</f>
        <v>-577716486484.26257</v>
      </c>
      <c r="E12" s="24" t="s">
        <v>18</v>
      </c>
      <c r="F12" s="25">
        <f ca="1">INDIRECT("'HAYATDISI'!"&amp;ADDRESS(IFERROR(MATCH(VLOOKUP($E$3,$BC$3:$BE$150,2,0),HAYATDISI!$B:$B,0),MATCH(9003,HAYATDISI!$B:$B,0)+1),MATCH($A12,HAYATDISI!$5:$5,0)))</f>
        <v>-577716486484.26257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45" t="s">
        <v>19</v>
      </c>
      <c r="BD12" s="45">
        <v>1011</v>
      </c>
    </row>
    <row r="13" spans="1:56" ht="15.75" customHeight="1">
      <c r="A13" s="23">
        <v>601021</v>
      </c>
      <c r="B13" s="24" t="s">
        <v>20</v>
      </c>
      <c r="C13" s="25">
        <f ca="1">INDIRECT("'HAYATDISI'!"&amp;ADDRESS(IFERROR(MATCH(VLOOKUP($B$3,$BC$3:$BE$150,2,0),HAYATDISI!$B:$B,0),MATCH(9003,HAYATDISI!$B:$B,0)+1),MATCH($A13,HAYATDISI!$5:$5,0)))</f>
        <v>119250864773.30434</v>
      </c>
      <c r="E13" s="24" t="s">
        <v>20</v>
      </c>
      <c r="F13" s="25">
        <f ca="1">INDIRECT("'HAYATDISI'!"&amp;ADDRESS(IFERROR(MATCH(VLOOKUP($E$3,$BC$3:$BE$150,2,0),HAYATDISI!$B:$B,0),MATCH(9003,HAYATDISI!$B:$B,0)+1),MATCH($A13,HAYATDISI!$5:$5,0)))</f>
        <v>119250864773.30434</v>
      </c>
      <c r="L13" s="26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45" t="s">
        <v>21</v>
      </c>
      <c r="BD13" s="45">
        <v>1012</v>
      </c>
    </row>
    <row r="14" spans="1:56">
      <c r="A14" s="23">
        <v>601031</v>
      </c>
      <c r="B14" s="24" t="s">
        <v>22</v>
      </c>
      <c r="C14" s="25">
        <f ca="1">INDIRECT("'HAYATDISI'!"&amp;ADDRESS(IFERROR(MATCH(VLOOKUP($B$3,$BC$3:$BE$150,2,0),HAYATDISI!$B:$B,0),MATCH(9003,HAYATDISI!$B:$B,0)+1),MATCH($A14,HAYATDISI!$5:$5,0)))</f>
        <v>12906957535.620001</v>
      </c>
      <c r="E14" s="24" t="s">
        <v>22</v>
      </c>
      <c r="F14" s="25">
        <f ca="1">INDIRECT("'HAYATDISI'!"&amp;ADDRESS(IFERROR(MATCH(VLOOKUP($E$3,$BC$3:$BE$150,2,0),HAYATDISI!$B:$B,0),MATCH(9003,HAYATDISI!$B:$B,0)+1),MATCH($A14,HAYATDISI!$5:$5,0)))</f>
        <v>12906957535.620001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45" t="s">
        <v>23</v>
      </c>
      <c r="BD14" s="45">
        <v>1013</v>
      </c>
    </row>
    <row r="15" spans="1:56">
      <c r="A15" s="18"/>
      <c r="B15" s="21" t="s">
        <v>24</v>
      </c>
      <c r="C15" s="22">
        <f ca="1">C16+C17+C18</f>
        <v>311849841599.2066</v>
      </c>
      <c r="E15" s="21" t="s">
        <v>24</v>
      </c>
      <c r="F15" s="22">
        <f ca="1">F16+F17+F18</f>
        <v>311849841599.2066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45" t="s">
        <v>25</v>
      </c>
      <c r="BD15" s="45">
        <v>1016</v>
      </c>
    </row>
    <row r="16" spans="1:56">
      <c r="A16" s="23">
        <v>601012</v>
      </c>
      <c r="B16" s="24" t="s">
        <v>26</v>
      </c>
      <c r="C16" s="25">
        <f ca="1">INDIRECT("'HAYATDISI'!"&amp;ADDRESS(IFERROR(MATCH(VLOOKUP($B$3,$BC$3:$BE$150,2,0),HAYATDISI!$B:$B,0),MATCH(9003,HAYATDISI!$B:$B,0)+1),MATCH($A16,HAYATDISI!$5:$5,0)))</f>
        <v>413549588014.00427</v>
      </c>
      <c r="E16" s="24" t="s">
        <v>26</v>
      </c>
      <c r="F16" s="25">
        <f ca="1">INDIRECT("'HAYATDISI'!"&amp;ADDRESS(IFERROR(MATCH(VLOOKUP($E$3,$BC$3:$BE$150,2,0),HAYATDISI!$B:$B,0),MATCH(9003,HAYATDISI!$B:$B,0)+1),MATCH($A16,HAYATDISI!$5:$5,0)))</f>
        <v>413549588014.00427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45" t="s">
        <v>27</v>
      </c>
      <c r="BD16" s="45">
        <v>1017</v>
      </c>
    </row>
    <row r="17" spans="1:56">
      <c r="A17" s="23">
        <v>601022</v>
      </c>
      <c r="B17" s="24" t="s">
        <v>28</v>
      </c>
      <c r="C17" s="25">
        <f ca="1">INDIRECT("'HAYATDISI'!"&amp;ADDRESS(IFERROR(MATCH(VLOOKUP($B$3,$BC$3:$BE$150,2,0),HAYATDISI!$B:$B,0),MATCH(9003,HAYATDISI!$B:$B,0)+1),MATCH($A17,HAYATDISI!$5:$5,0)))</f>
        <v>-92788122807.067673</v>
      </c>
      <c r="E17" s="24" t="s">
        <v>28</v>
      </c>
      <c r="F17" s="25">
        <f ca="1">INDIRECT("'HAYATDISI'!"&amp;ADDRESS(IFERROR(MATCH(VLOOKUP($E$3,$BC$3:$BE$150,2,0),HAYATDISI!$B:$B,0),MATCH(9003,HAYATDISI!$B:$B,0)+1),MATCH($A17,HAYATDISI!$5:$5,0)))</f>
        <v>-92788122807.067673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45" t="s">
        <v>29</v>
      </c>
      <c r="BD17" s="45">
        <v>1018</v>
      </c>
    </row>
    <row r="18" spans="1:56">
      <c r="A18" s="23">
        <v>601032</v>
      </c>
      <c r="B18" s="24" t="s">
        <v>30</v>
      </c>
      <c r="C18" s="25">
        <f ca="1">INDIRECT("'HAYATDISI'!"&amp;ADDRESS(IFERROR(MATCH(VLOOKUP($B$3,$BC$3:$BE$150,2,0),HAYATDISI!$B:$B,0),MATCH(9003,HAYATDISI!$B:$B,0)+1),MATCH($A18,HAYATDISI!$5:$5,0)))</f>
        <v>-8911623607.7300014</v>
      </c>
      <c r="E18" s="24" t="s">
        <v>30</v>
      </c>
      <c r="F18" s="25">
        <f ca="1">INDIRECT("'HAYATDISI'!"&amp;ADDRESS(IFERROR(MATCH(VLOOKUP($E$3,$BC$3:$BE$150,2,0),HAYATDISI!$B:$B,0),MATCH(9003,HAYATDISI!$B:$B,0)+1),MATCH($A18,HAYATDISI!$5:$5,0)))</f>
        <v>-8911623607.7300014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45" t="s">
        <v>31</v>
      </c>
      <c r="BD18" s="45">
        <v>1020</v>
      </c>
    </row>
    <row r="19" spans="1:56">
      <c r="A19" s="18"/>
      <c r="B19" s="21" t="s">
        <v>32</v>
      </c>
      <c r="C19" s="22">
        <f ca="1">C20+C21</f>
        <v>-15340624651.779999</v>
      </c>
      <c r="E19" s="21" t="s">
        <v>32</v>
      </c>
      <c r="F19" s="22">
        <f ca="1">F20+F21</f>
        <v>-15340624651.779999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45" t="s">
        <v>33</v>
      </c>
      <c r="BD19" s="45">
        <v>1022</v>
      </c>
    </row>
    <row r="20" spans="1:56">
      <c r="A20" s="23">
        <v>602011</v>
      </c>
      <c r="B20" s="24" t="s">
        <v>34</v>
      </c>
      <c r="C20" s="25">
        <f ca="1">INDIRECT("'HAYATDISI'!"&amp;ADDRESS(IFERROR(MATCH(VLOOKUP($B$3,$BC$3:$BE$150,2,0),HAYATDISI!$B:$B,0),MATCH(9003,HAYATDISI!$B:$B,0)+1),MATCH($A20,HAYATDISI!$5:$5,0)))</f>
        <v>-18004616368.809998</v>
      </c>
      <c r="E20" s="24" t="s">
        <v>34</v>
      </c>
      <c r="F20" s="25">
        <f ca="1">INDIRECT("'HAYATDISI'!"&amp;ADDRESS(IFERROR(MATCH(VLOOKUP($E$3,$BC$3:$BE$150,2,0),HAYATDISI!$B:$B,0),MATCH(9003,HAYATDISI!$B:$B,0)+1),MATCH($A20,HAYATDISI!$5:$5,0)))</f>
        <v>-18004616368.809998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45" t="s">
        <v>35</v>
      </c>
      <c r="BD20" s="45">
        <v>1025</v>
      </c>
    </row>
    <row r="21" spans="1:56">
      <c r="A21" s="23">
        <v>602021</v>
      </c>
      <c r="B21" s="24" t="s">
        <v>36</v>
      </c>
      <c r="C21" s="25">
        <f ca="1">INDIRECT("'HAYATDISI'!"&amp;ADDRESS(IFERROR(MATCH(VLOOKUP($B$3,$BC$3:$BE$150,2,0),HAYATDISI!$B:$B,0),MATCH(9003,HAYATDISI!$B:$B,0)+1),MATCH($A21,HAYATDISI!$5:$5,0)))</f>
        <v>2663991717.0299993</v>
      </c>
      <c r="E21" s="24" t="s">
        <v>36</v>
      </c>
      <c r="F21" s="25">
        <f ca="1">INDIRECT("'HAYATDISI'!"&amp;ADDRESS(IFERROR(MATCH(VLOOKUP($E$3,$BC$3:$BE$150,2,0),HAYATDISI!$B:$B,0),MATCH(9003,HAYATDISI!$B:$B,0)+1),MATCH($A21,HAYATDISI!$5:$5,0)))</f>
        <v>2663991717.0299993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45" t="s">
        <v>37</v>
      </c>
      <c r="BD21" s="45">
        <v>1027</v>
      </c>
    </row>
    <row r="22" spans="1:56">
      <c r="A22" s="18"/>
      <c r="B22" s="21" t="s">
        <v>38</v>
      </c>
      <c r="C22" s="22">
        <f ca="1">C23+C24</f>
        <v>10292797818.330004</v>
      </c>
      <c r="E22" s="21" t="s">
        <v>38</v>
      </c>
      <c r="F22" s="22">
        <f ca="1">F23+F24</f>
        <v>10292797818.330004</v>
      </c>
      <c r="H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45" t="s">
        <v>39</v>
      </c>
      <c r="BD22" s="45">
        <v>1028</v>
      </c>
    </row>
    <row r="23" spans="1:56">
      <c r="A23" s="23">
        <v>602012</v>
      </c>
      <c r="B23" s="24" t="s">
        <v>40</v>
      </c>
      <c r="C23" s="25">
        <f ca="1">INDIRECT("'HAYATDISI'!"&amp;ADDRESS(IFERROR(MATCH(VLOOKUP($B$3,$BC$3:$BE$150,2,0),HAYATDISI!$B:$B,0),MATCH(9003,HAYATDISI!$B:$B,0)+1),MATCH($A23,HAYATDISI!$5:$5,0)))</f>
        <v>14092066722.560003</v>
      </c>
      <c r="E23" s="24" t="s">
        <v>40</v>
      </c>
      <c r="F23" s="25">
        <f ca="1">INDIRECT("'HAYATDISI'!"&amp;ADDRESS(IFERROR(MATCH(VLOOKUP($E$3,$BC$3:$BE$150,2,0),HAYATDISI!$B:$B,0),MATCH(9003,HAYATDISI!$B:$B,0)+1),MATCH($A23,HAYATDISI!$5:$5,0)))</f>
        <v>14092066722.560003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45" t="s">
        <v>41</v>
      </c>
      <c r="BD23" s="45">
        <v>1030</v>
      </c>
    </row>
    <row r="24" spans="1:56">
      <c r="A24" s="23">
        <v>602022</v>
      </c>
      <c r="B24" s="24" t="s">
        <v>42</v>
      </c>
      <c r="C24" s="25">
        <f ca="1">INDIRECT("'HAYATDISI'!"&amp;ADDRESS(IFERROR(MATCH(VLOOKUP($B$3,$BC$3:$BE$150,2,0),HAYATDISI!$B:$B,0),MATCH(9003,HAYATDISI!$B:$B,0)+1),MATCH($A24,HAYATDISI!$5:$5,0)))</f>
        <v>-3799268904.23</v>
      </c>
      <c r="E24" s="24" t="s">
        <v>42</v>
      </c>
      <c r="F24" s="25">
        <f ca="1">INDIRECT("'HAYATDISI'!"&amp;ADDRESS(IFERROR(MATCH(VLOOKUP($E$3,$BC$3:$BE$150,2,0),HAYATDISI!$B:$B,0),MATCH(9003,HAYATDISI!$B:$B,0)+1),MATCH($A24,HAYATDISI!$5:$5,0)))</f>
        <v>-3799268904.23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45" t="s">
        <v>43</v>
      </c>
      <c r="BD24" s="45">
        <v>1031</v>
      </c>
    </row>
    <row r="25" spans="1:56">
      <c r="A25" s="18">
        <v>603</v>
      </c>
      <c r="B25" s="21" t="s">
        <v>44</v>
      </c>
      <c r="C25" s="22">
        <f ca="1">INDIRECT("'HAYATDISI'!"&amp;ADDRESS(IFERROR(MATCH(VLOOKUP($B$3,$BC$3:$BE$150,2,0),HAYATDISI!$B:$B,0),MATCH(9003,HAYATDISI!$B:$B,0)+1),MATCH($A25,HAYATDISI!$5:$5,0)))</f>
        <v>213459269204.08261</v>
      </c>
      <c r="E25" s="21" t="s">
        <v>44</v>
      </c>
      <c r="F25" s="22">
        <f ca="1">INDIRECT("'HAYATDISI'!"&amp;ADDRESS(IFERROR(MATCH(VLOOKUP($E$3,$BC$3:$BE$150,2,0),HAYATDISI!$B:$B,0),MATCH(9003,HAYATDISI!$B:$B,0)+1),MATCH($A25,HAYATDISI!$5:$5,0)))</f>
        <v>213459269204.08261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45" t="s">
        <v>45</v>
      </c>
      <c r="BD25" s="45">
        <v>1032</v>
      </c>
    </row>
    <row r="26" spans="1:56">
      <c r="A26" s="18">
        <v>604</v>
      </c>
      <c r="B26" s="21" t="s">
        <v>46</v>
      </c>
      <c r="C26" s="22">
        <f ca="1">INDIRECT("'HAYATDISI'!"&amp;ADDRESS(IFERROR(MATCH(VLOOKUP($B$3,$BC$3:$BE$150,2,0),HAYATDISI!$B:$B,0),MATCH(9003,HAYATDISI!$B:$B,0)+1),MATCH($A26,HAYATDISI!$5:$5,0)))</f>
        <v>3282217621.900002</v>
      </c>
      <c r="E26" s="21" t="s">
        <v>46</v>
      </c>
      <c r="F26" s="22">
        <f ca="1">INDIRECT("'HAYATDISI'!"&amp;ADDRESS(IFERROR(MATCH(VLOOKUP($E$3,$BC$3:$BE$150,2,0),HAYATDISI!$B:$B,0),MATCH(9003,HAYATDISI!$B:$B,0)+1),MATCH($A26,HAYATDISI!$5:$5,0)))</f>
        <v>3282217621.900002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45" t="s">
        <v>47</v>
      </c>
      <c r="BD26" s="45">
        <v>1034</v>
      </c>
    </row>
    <row r="27" spans="1:56">
      <c r="A27" s="18">
        <v>605</v>
      </c>
      <c r="B27" s="21" t="s">
        <v>48</v>
      </c>
      <c r="C27" s="22">
        <f ca="1">INDIRECT("'HAYATDISI'!"&amp;ADDRESS(IFERROR(MATCH(VLOOKUP($B$3,$BC$3:$BE$150,2,0),HAYATDISI!$B:$B,0),MATCH(9003,HAYATDISI!$B:$B,0)+1),MATCH($A27,HAYATDISI!$5:$5,0)))</f>
        <v>10689567264.450947</v>
      </c>
      <c r="E27" s="21" t="s">
        <v>48</v>
      </c>
      <c r="F27" s="22">
        <f ca="1">INDIRECT("'HAYATDISI'!"&amp;ADDRESS(IFERROR(MATCH(VLOOKUP($E$3,$BC$3:$BE$150,2,0),HAYATDISI!$B:$B,0),MATCH(9003,HAYATDISI!$B:$B,0)+1),MATCH($A27,HAYATDISI!$5:$5,0)))</f>
        <v>10689567264.450947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45" t="s">
        <v>49</v>
      </c>
      <c r="BD27" s="45">
        <v>1035</v>
      </c>
    </row>
    <row r="28" spans="1:56">
      <c r="A28" s="18"/>
      <c r="B28" s="19" t="s">
        <v>50</v>
      </c>
      <c r="C28" s="20">
        <f ca="1">+C29+C32+C35+C38+C39+C43+C52+C55+C58</f>
        <v>-747974463985.61011</v>
      </c>
      <c r="E28" s="19" t="s">
        <v>50</v>
      </c>
      <c r="F28" s="20">
        <f ca="1">+F29+F32+F35+F38+F39+F43+F52+F55+F58</f>
        <v>-747974463985.61011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45" t="s">
        <v>51</v>
      </c>
      <c r="BD28" s="45">
        <v>1036</v>
      </c>
    </row>
    <row r="29" spans="1:56">
      <c r="A29" s="18"/>
      <c r="B29" s="21" t="s">
        <v>52</v>
      </c>
      <c r="C29" s="22">
        <f ca="1">C30+C31</f>
        <v>-397629445367.0769</v>
      </c>
      <c r="E29" s="21" t="s">
        <v>52</v>
      </c>
      <c r="F29" s="22">
        <f ca="1">F30+F31</f>
        <v>-397629445367.0769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45" t="s">
        <v>53</v>
      </c>
      <c r="BD29" s="45">
        <v>1037</v>
      </c>
    </row>
    <row r="30" spans="1:56">
      <c r="A30" s="23">
        <v>61001</v>
      </c>
      <c r="B30" s="24" t="s">
        <v>54</v>
      </c>
      <c r="C30" s="25">
        <f ca="1">INDIRECT("'HAYATDISI'!"&amp;ADDRESS(IFERROR(MATCH(VLOOKUP($B$3,$BC$3:$BE$150,2,0),HAYATDISI!$B:$B,0),MATCH(9003,HAYATDISI!$B:$B,0)+1),MATCH($A30,HAYATDISI!$5:$5,0)))</f>
        <v>-492262870036.77991</v>
      </c>
      <c r="E30" s="24" t="s">
        <v>54</v>
      </c>
      <c r="F30" s="25">
        <f ca="1">INDIRECT("'HAYATDISI'!"&amp;ADDRESS(IFERROR(MATCH(VLOOKUP($E$3,$BC$3:$BE$150,2,0),HAYATDISI!$B:$B,0),MATCH(9003,HAYATDISI!$B:$B,0)+1),MATCH($A30,HAYATDISI!$5:$5,0)))</f>
        <v>-492262870036.77991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45" t="s">
        <v>55</v>
      </c>
      <c r="BD30" s="45">
        <v>1038</v>
      </c>
    </row>
    <row r="31" spans="1:56">
      <c r="A31" s="23">
        <v>61002</v>
      </c>
      <c r="B31" s="24" t="s">
        <v>56</v>
      </c>
      <c r="C31" s="25">
        <f ca="1">INDIRECT("'HAYATDISI'!"&amp;ADDRESS(IFERROR(MATCH(VLOOKUP($B$3,$BC$3:$BE$150,2,0),HAYATDISI!$B:$B,0),MATCH(9003,HAYATDISI!$B:$B,0)+1),MATCH($A31,HAYATDISI!$5:$5,0)))</f>
        <v>94633424669.703003</v>
      </c>
      <c r="E31" s="24" t="s">
        <v>56</v>
      </c>
      <c r="F31" s="25">
        <f ca="1">INDIRECT("'HAYATDISI'!"&amp;ADDRESS(IFERROR(MATCH(VLOOKUP($E$3,$BC$3:$BE$150,2,0),HAYATDISI!$B:$B,0),MATCH(9003,HAYATDISI!$B:$B,0)+1),MATCH($A31,HAYATDISI!$5:$5,0)))</f>
        <v>94633424669.703003</v>
      </c>
      <c r="BC31" s="45" t="s">
        <v>57</v>
      </c>
      <c r="BD31" s="45">
        <v>1039</v>
      </c>
    </row>
    <row r="32" spans="1:56">
      <c r="A32" s="18"/>
      <c r="B32" s="21" t="s">
        <v>58</v>
      </c>
      <c r="C32" s="22">
        <f ca="1">C33+C34</f>
        <v>-344864856854.89575</v>
      </c>
      <c r="E32" s="21" t="s">
        <v>58</v>
      </c>
      <c r="F32" s="22">
        <f ca="1">F33+F34</f>
        <v>-344864856854.89575</v>
      </c>
      <c r="BC32" s="45" t="s">
        <v>59</v>
      </c>
      <c r="BD32" s="45">
        <v>1040</v>
      </c>
    </row>
    <row r="33" spans="1:56">
      <c r="A33" s="23">
        <v>611011</v>
      </c>
      <c r="B33" s="24" t="s">
        <v>60</v>
      </c>
      <c r="C33" s="25">
        <f ca="1">INDIRECT("'HAYATDISI'!"&amp;ADDRESS(IFERROR(MATCH(VLOOKUP($B$3,$BC$3:$BE$150,2,0),HAYATDISI!$B:$B,0),MATCH(9003,HAYATDISI!$B:$B,0)+1),MATCH($A33,HAYATDISI!$5:$5,0)))</f>
        <v>-466327698967.13092</v>
      </c>
      <c r="E33" s="24" t="s">
        <v>60</v>
      </c>
      <c r="F33" s="25">
        <f ca="1">INDIRECT("'HAYATDISI'!"&amp;ADDRESS(IFERROR(MATCH(VLOOKUP($E$3,$BC$3:$BE$150,2,0),HAYATDISI!$B:$B,0),MATCH(9003,HAYATDISI!$B:$B,0)+1),MATCH($A33,HAYATDISI!$5:$5,0)))</f>
        <v>-466327698967.13092</v>
      </c>
      <c r="BC33" s="45" t="s">
        <v>61</v>
      </c>
      <c r="BD33" s="45">
        <v>1043</v>
      </c>
    </row>
    <row r="34" spans="1:56">
      <c r="A34" s="23">
        <v>611021</v>
      </c>
      <c r="B34" s="24" t="s">
        <v>62</v>
      </c>
      <c r="C34" s="25">
        <f ca="1">INDIRECT("'HAYATDISI'!"&amp;ADDRESS(IFERROR(MATCH(VLOOKUP($B$3,$BC$3:$BE$150,2,0),HAYATDISI!$B:$B,0),MATCH(9003,HAYATDISI!$B:$B,0)+1),MATCH($A34,HAYATDISI!$5:$5,0)))</f>
        <v>121462842112.23514</v>
      </c>
      <c r="E34" s="24" t="s">
        <v>62</v>
      </c>
      <c r="F34" s="25">
        <f ca="1">INDIRECT("'HAYATDISI'!"&amp;ADDRESS(IFERROR(MATCH(VLOOKUP($E$3,$BC$3:$BE$150,2,0),HAYATDISI!$B:$B,0),MATCH(9003,HAYATDISI!$B:$B,0)+1),MATCH($A34,HAYATDISI!$5:$5,0)))</f>
        <v>121462842112.23514</v>
      </c>
      <c r="BC34" s="45" t="s">
        <v>63</v>
      </c>
      <c r="BD34" s="45">
        <v>1044</v>
      </c>
    </row>
    <row r="35" spans="1:56">
      <c r="A35" s="18"/>
      <c r="B35" s="21" t="s">
        <v>64</v>
      </c>
      <c r="C35" s="22">
        <f ca="1">C36+C37</f>
        <v>208443090749.81009</v>
      </c>
      <c r="E35" s="21" t="s">
        <v>64</v>
      </c>
      <c r="F35" s="22">
        <f ca="1">F36+F37</f>
        <v>208443090749.81009</v>
      </c>
      <c r="BC35" s="45" t="s">
        <v>65</v>
      </c>
      <c r="BD35" s="45">
        <v>1045</v>
      </c>
    </row>
    <row r="36" spans="1:56">
      <c r="A36" s="23">
        <v>611012</v>
      </c>
      <c r="B36" s="24" t="s">
        <v>66</v>
      </c>
      <c r="C36" s="25">
        <f ca="1">INDIRECT("'HAYATDISI'!"&amp;ADDRESS(IFERROR(MATCH(VLOOKUP($B$3,$BC$3:$BE$150,2,0),HAYATDISI!$B:$B,0),MATCH(9003,HAYATDISI!$B:$B,0)+1),MATCH($A36,HAYATDISI!$5:$5,0)))</f>
        <v>310983975766.52521</v>
      </c>
      <c r="E36" s="24" t="s">
        <v>66</v>
      </c>
      <c r="F36" s="25">
        <f ca="1">INDIRECT("'HAYATDISI'!"&amp;ADDRESS(IFERROR(MATCH(VLOOKUP($E$3,$BC$3:$BE$150,2,0),HAYATDISI!$B:$B,0),MATCH(9003,HAYATDISI!$B:$B,0)+1),MATCH($A36,HAYATDISI!$5:$5,0)))</f>
        <v>310983975766.52521</v>
      </c>
      <c r="BC36" s="45" t="s">
        <v>67</v>
      </c>
      <c r="BD36" s="45">
        <v>1046</v>
      </c>
    </row>
    <row r="37" spans="1:56">
      <c r="A37" s="23">
        <v>611022</v>
      </c>
      <c r="B37" s="24" t="s">
        <v>68</v>
      </c>
      <c r="C37" s="25">
        <f ca="1">INDIRECT("'HAYATDISI'!"&amp;ADDRESS(IFERROR(MATCH(VLOOKUP($B$3,$BC$3:$BE$150,2,0),HAYATDISI!$B:$B,0),MATCH(9003,HAYATDISI!$B:$B,0)+1),MATCH($A37,HAYATDISI!$5:$5,0)))</f>
        <v>-102540885016.71512</v>
      </c>
      <c r="E37" s="24" t="s">
        <v>68</v>
      </c>
      <c r="F37" s="25">
        <f ca="1">INDIRECT("'HAYATDISI'!"&amp;ADDRESS(IFERROR(MATCH(VLOOKUP($E$3,$BC$3:$BE$150,2,0),HAYATDISI!$B:$B,0),MATCH(9003,HAYATDISI!$B:$B,0)+1),MATCH($A37,HAYATDISI!$5:$5,0)))</f>
        <v>-102540885016.71512</v>
      </c>
      <c r="BC37" s="45" t="s">
        <v>69</v>
      </c>
      <c r="BD37" s="45">
        <v>1048</v>
      </c>
    </row>
    <row r="38" spans="1:56" ht="15.6" customHeight="1">
      <c r="A38" s="18">
        <v>612</v>
      </c>
      <c r="B38" s="21" t="s">
        <v>70</v>
      </c>
      <c r="C38" s="22">
        <f ca="1">INDIRECT("'HAYATDISI'!"&amp;ADDRESS(IFERROR(MATCH(VLOOKUP($B$3,$BC$3:$BE$150,2,0),HAYATDISI!$B:$B,0),MATCH(9003,HAYATDISI!$B:$B,0)+1),MATCH($A38,HAYATDISI!$5:$5,0)))</f>
        <v>-1337776848.4698901</v>
      </c>
      <c r="E38" s="21" t="s">
        <v>70</v>
      </c>
      <c r="F38" s="22">
        <f ca="1">INDIRECT("'HAYATDISI'!"&amp;ADDRESS(IFERROR(MATCH(VLOOKUP($E$3,$BC$3:$BE$150,2,0),HAYATDISI!$B:$B,0),MATCH(9003,HAYATDISI!$B:$B,0)+1),MATCH($A38,HAYATDISI!$5:$5,0)))</f>
        <v>-1337776848.4698901</v>
      </c>
      <c r="BC38" s="45" t="s">
        <v>71</v>
      </c>
      <c r="BD38" s="45">
        <v>1049</v>
      </c>
    </row>
    <row r="39" spans="1:56">
      <c r="A39" s="18"/>
      <c r="B39" s="21" t="s">
        <v>72</v>
      </c>
      <c r="C39" s="22">
        <f ca="1">C40+C41+C42</f>
        <v>-6391772896.8627338</v>
      </c>
      <c r="E39" s="21" t="s">
        <v>72</v>
      </c>
      <c r="F39" s="22">
        <f ca="1">F40+F41+F42</f>
        <v>-6391772896.8627338</v>
      </c>
      <c r="BC39" s="45" t="s">
        <v>73</v>
      </c>
      <c r="BD39" s="45">
        <v>1051</v>
      </c>
    </row>
    <row r="40" spans="1:56">
      <c r="A40" s="23">
        <v>61301</v>
      </c>
      <c r="B40" s="24" t="s">
        <v>74</v>
      </c>
      <c r="C40" s="25">
        <f ca="1">INDIRECT("'HAYATDISI'!"&amp;ADDRESS(IFERROR(MATCH(VLOOKUP($B$3,$BC$3:$BE$150,2,0),HAYATDISI!$B:$B,0),MATCH(9003,HAYATDISI!$B:$B,0)+1),MATCH($A40,HAYATDISI!$5:$5,0)))</f>
        <v>-6341884099.0127335</v>
      </c>
      <c r="E40" s="24" t="s">
        <v>74</v>
      </c>
      <c r="F40" s="25">
        <f ca="1">INDIRECT("'HAYATDISI'!"&amp;ADDRESS(IFERROR(MATCH(VLOOKUP($E$3,$BC$3:$BE$150,2,0),HAYATDISI!$B:$B,0),MATCH(9003,HAYATDISI!$B:$B,0)+1),MATCH($A40,HAYATDISI!$5:$5,0)))</f>
        <v>-6341884099.0127335</v>
      </c>
      <c r="BC40" s="45" t="s">
        <v>75</v>
      </c>
      <c r="BD40" s="45">
        <v>1052</v>
      </c>
    </row>
    <row r="41" spans="1:56">
      <c r="A41" s="23">
        <v>61302</v>
      </c>
      <c r="B41" s="24" t="s">
        <v>76</v>
      </c>
      <c r="C41" s="25">
        <f ca="1">INDIRECT("'HAYATDISI'!"&amp;ADDRESS(IFERROR(MATCH(VLOOKUP($B$3,$BC$3:$BE$150,2,0),HAYATDISI!$B:$B,0),MATCH(9003,HAYATDISI!$B:$B,0)+1),MATCH($A41,HAYATDISI!$5:$5,0)))</f>
        <v>0</v>
      </c>
      <c r="E41" s="24" t="s">
        <v>76</v>
      </c>
      <c r="F41" s="25">
        <f ca="1">INDIRECT("'HAYATDISI'!"&amp;ADDRESS(IFERROR(MATCH(VLOOKUP($E$3,$BC$3:$BE$150,2,0),HAYATDISI!$B:$B,0),MATCH(9003,HAYATDISI!$B:$B,0)+1),MATCH($A41,HAYATDISI!$5:$5,0)))</f>
        <v>0</v>
      </c>
      <c r="BC41" s="45" t="s">
        <v>77</v>
      </c>
      <c r="BD41" s="45">
        <v>1053</v>
      </c>
    </row>
    <row r="42" spans="1:56">
      <c r="A42" s="23">
        <v>61399</v>
      </c>
      <c r="B42" s="24" t="s">
        <v>78</v>
      </c>
      <c r="C42" s="25">
        <f ca="1">INDIRECT("'HAYATDISI'!"&amp;ADDRESS(IFERROR(MATCH(VLOOKUP($B$3,$BC$3:$BE$150,2,0),HAYATDISI!$B:$B,0),MATCH(9003,HAYATDISI!$B:$B,0)+1),MATCH($A42,HAYATDISI!$5:$5,0)))</f>
        <v>-49888797.850000001</v>
      </c>
      <c r="E42" s="24" t="s">
        <v>78</v>
      </c>
      <c r="F42" s="25">
        <f ca="1">INDIRECT("'HAYATDISI'!"&amp;ADDRESS(IFERROR(MATCH(VLOOKUP($E$3,$BC$3:$BE$150,2,0),HAYATDISI!$B:$B,0),MATCH(9003,HAYATDISI!$B:$B,0)+1),MATCH($A42,HAYATDISI!$5:$5,0)))</f>
        <v>-49888797.850000001</v>
      </c>
      <c r="BC42" s="45" t="s">
        <v>79</v>
      </c>
      <c r="BD42" s="45">
        <v>1054</v>
      </c>
    </row>
    <row r="43" spans="1:56">
      <c r="A43" s="18"/>
      <c r="B43" s="21" t="s">
        <v>80</v>
      </c>
      <c r="C43" s="22">
        <f ca="1">SUM(C44:C51)</f>
        <v>-191972536386.81622</v>
      </c>
      <c r="E43" s="21" t="s">
        <v>80</v>
      </c>
      <c r="F43" s="22">
        <f ca="1">SUM(F44:F51)</f>
        <v>-191972536386.81622</v>
      </c>
      <c r="BC43" s="45" t="s">
        <v>81</v>
      </c>
      <c r="BD43" s="45">
        <v>1055</v>
      </c>
    </row>
    <row r="44" spans="1:56">
      <c r="A44" s="23">
        <v>61401</v>
      </c>
      <c r="B44" s="24" t="s">
        <v>82</v>
      </c>
      <c r="C44" s="25">
        <f ca="1">INDIRECT("'HAYATDISI'!"&amp;ADDRESS(IFERROR(MATCH(VLOOKUP($B$3,$BC$3:$BE$150,2,0),HAYATDISI!$B:$B,0),MATCH(9003,HAYATDISI!$B:$B,0)+1),MATCH($A44,HAYATDISI!$5:$5,0)))</f>
        <v>-131699767522.87306</v>
      </c>
      <c r="E44" s="24" t="s">
        <v>82</v>
      </c>
      <c r="F44" s="25">
        <f ca="1">INDIRECT("'HAYATDISI'!"&amp;ADDRESS(IFERROR(MATCH(VLOOKUP($E$3,$BC$3:$BE$150,2,0),HAYATDISI!$B:$B,0),MATCH(9003,HAYATDISI!$B:$B,0)+1),MATCH($A44,HAYATDISI!$5:$5,0)))</f>
        <v>-131699767522.87306</v>
      </c>
      <c r="BC44" s="45" t="s">
        <v>83</v>
      </c>
      <c r="BD44" s="45">
        <v>1056</v>
      </c>
    </row>
    <row r="45" spans="1:56">
      <c r="A45" s="23">
        <v>61402</v>
      </c>
      <c r="B45" s="24" t="s">
        <v>84</v>
      </c>
      <c r="C45" s="25">
        <f ca="1">INDIRECT("'HAYATDISI'!"&amp;ADDRESS(IFERROR(MATCH(VLOOKUP($B$3,$BC$3:$BE$150,2,0),HAYATDISI!$B:$B,0),MATCH(9003,HAYATDISI!$B:$B,0)+1),MATCH($A45,HAYATDISI!$5:$5,0)))</f>
        <v>-47739559736.141426</v>
      </c>
      <c r="E45" s="24" t="s">
        <v>84</v>
      </c>
      <c r="F45" s="25">
        <f ca="1">INDIRECT("'HAYATDISI'!"&amp;ADDRESS(IFERROR(MATCH(VLOOKUP($E$3,$BC$3:$BE$150,2,0),HAYATDISI!$B:$B,0),MATCH(9003,HAYATDISI!$B:$B,0)+1),MATCH($A45,HAYATDISI!$5:$5,0)))</f>
        <v>-47739559736.141426</v>
      </c>
      <c r="BC45" s="45" t="s">
        <v>85</v>
      </c>
      <c r="BD45" s="45">
        <v>1057</v>
      </c>
    </row>
    <row r="46" spans="1:56">
      <c r="A46" s="23">
        <v>61403</v>
      </c>
      <c r="B46" s="24" t="s">
        <v>86</v>
      </c>
      <c r="C46" s="25">
        <f ca="1">INDIRECT("'HAYATDISI'!"&amp;ADDRESS(IFERROR(MATCH(VLOOKUP($B$3,$BC$3:$BE$150,2,0),HAYATDISI!$B:$B,0),MATCH(9003,HAYATDISI!$B:$B,0)+1),MATCH($A46,HAYATDISI!$5:$5,0)))</f>
        <v>-16031040180.08359</v>
      </c>
      <c r="E46" s="24" t="s">
        <v>86</v>
      </c>
      <c r="F46" s="25">
        <f ca="1">INDIRECT("'HAYATDISI'!"&amp;ADDRESS(IFERROR(MATCH(VLOOKUP($E$3,$BC$3:$BE$150,2,0),HAYATDISI!$B:$B,0),MATCH(9003,HAYATDISI!$B:$B,0)+1),MATCH($A46,HAYATDISI!$5:$5,0)))</f>
        <v>-16031040180.08359</v>
      </c>
      <c r="BC46" s="45" t="s">
        <v>87</v>
      </c>
      <c r="BD46" s="45">
        <v>1058</v>
      </c>
    </row>
    <row r="47" spans="1:56">
      <c r="A47" s="23">
        <v>61404</v>
      </c>
      <c r="B47" s="24" t="s">
        <v>88</v>
      </c>
      <c r="C47" s="25">
        <f ca="1">INDIRECT("'HAYATDISI'!"&amp;ADDRESS(IFERROR(MATCH(VLOOKUP($B$3,$BC$3:$BE$150,2,0),HAYATDISI!$B:$B,0),MATCH(9003,HAYATDISI!$B:$B,0)+1),MATCH($A47,HAYATDISI!$5:$5,0)))</f>
        <v>-4764759.9099999908</v>
      </c>
      <c r="E47" s="24" t="s">
        <v>88</v>
      </c>
      <c r="F47" s="25">
        <f ca="1">INDIRECT("'HAYATDISI'!"&amp;ADDRESS(IFERROR(MATCH(VLOOKUP($E$3,$BC$3:$BE$150,2,0),HAYATDISI!$B:$B,0),MATCH(9003,HAYATDISI!$B:$B,0)+1),MATCH($A47,HAYATDISI!$5:$5,0)))</f>
        <v>-4764759.9099999908</v>
      </c>
      <c r="BC47" s="45" t="s">
        <v>89</v>
      </c>
      <c r="BD47" s="45">
        <v>1059</v>
      </c>
    </row>
    <row r="48" spans="1:56">
      <c r="A48" s="23">
        <v>61405</v>
      </c>
      <c r="B48" s="24" t="s">
        <v>90</v>
      </c>
      <c r="C48" s="25">
        <f ca="1">INDIRECT("'HAYATDISI'!"&amp;ADDRESS(IFERROR(MATCH(VLOOKUP($B$3,$BC$3:$BE$150,2,0),HAYATDISI!$B:$B,0),MATCH(9003,HAYATDISI!$B:$B,0)+1),MATCH($A48,HAYATDISI!$5:$5,0)))</f>
        <v>-7201764646.1817312</v>
      </c>
      <c r="E48" s="24" t="s">
        <v>90</v>
      </c>
      <c r="F48" s="25">
        <f ca="1">INDIRECT("'HAYATDISI'!"&amp;ADDRESS(IFERROR(MATCH(VLOOKUP($E$3,$BC$3:$BE$150,2,0),HAYATDISI!$B:$B,0),MATCH(9003,HAYATDISI!$B:$B,0)+1),MATCH($A48,HAYATDISI!$5:$5,0)))</f>
        <v>-7201764646.1817312</v>
      </c>
      <c r="BC48" s="45" t="s">
        <v>91</v>
      </c>
      <c r="BD48" s="45">
        <v>1060</v>
      </c>
    </row>
    <row r="49" spans="1:56">
      <c r="A49" s="23">
        <v>61406</v>
      </c>
      <c r="B49" s="24" t="s">
        <v>92</v>
      </c>
      <c r="C49" s="25">
        <f ca="1">INDIRECT("'HAYATDISI'!"&amp;ADDRESS(IFERROR(MATCH(VLOOKUP($B$3,$BC$3:$BE$150,2,0),HAYATDISI!$B:$B,0),MATCH(9003,HAYATDISI!$B:$B,0)+1),MATCH($A49,HAYATDISI!$5:$5,0)))</f>
        <v>-9328553537.5551891</v>
      </c>
      <c r="E49" s="24" t="s">
        <v>92</v>
      </c>
      <c r="F49" s="25">
        <f ca="1">INDIRECT("'HAYATDISI'!"&amp;ADDRESS(IFERROR(MATCH(VLOOKUP($E$3,$BC$3:$BE$150,2,0),HAYATDISI!$B:$B,0),MATCH(9003,HAYATDISI!$B:$B,0)+1),MATCH($A49,HAYATDISI!$5:$5,0)))</f>
        <v>-9328553537.5551891</v>
      </c>
      <c r="BC49" s="45" t="s">
        <v>93</v>
      </c>
      <c r="BD49" s="45">
        <v>1061</v>
      </c>
    </row>
    <row r="50" spans="1:56">
      <c r="A50" s="23">
        <v>61407</v>
      </c>
      <c r="B50" s="24" t="s">
        <v>94</v>
      </c>
      <c r="C50" s="25">
        <f ca="1">INDIRECT("'HAYATDISI'!"&amp;ADDRESS(IFERROR(MATCH(VLOOKUP($B$3,$BC$3:$BE$150,2,0),HAYATDISI!$B:$B,0),MATCH(9003,HAYATDISI!$B:$B,0)+1),MATCH($A50,HAYATDISI!$5:$5,0)))</f>
        <v>28372098971.638237</v>
      </c>
      <c r="E50" s="24" t="s">
        <v>94</v>
      </c>
      <c r="F50" s="25">
        <f ca="1">INDIRECT("'HAYATDISI'!"&amp;ADDRESS(IFERROR(MATCH(VLOOKUP($E$3,$BC$3:$BE$150,2,0),HAYATDISI!$B:$B,0),MATCH(9003,HAYATDISI!$B:$B,0)+1),MATCH($A50,HAYATDISI!$5:$5,0)))</f>
        <v>28372098971.638237</v>
      </c>
      <c r="BC50" s="45" t="s">
        <v>95</v>
      </c>
      <c r="BD50" s="45">
        <v>2001</v>
      </c>
    </row>
    <row r="51" spans="1:56">
      <c r="A51" s="23">
        <v>61408</v>
      </c>
      <c r="B51" s="24" t="s">
        <v>96</v>
      </c>
      <c r="C51" s="25">
        <f ca="1">INDIRECT("'HAYATDISI'!"&amp;ADDRESS(IFERROR(MATCH(VLOOKUP($B$3,$BC$3:$BE$150,2,0),HAYATDISI!$B:$B,0),MATCH(9003,HAYATDISI!$B:$B,0)+1),MATCH($A51,HAYATDISI!$5:$5,0)))</f>
        <v>-8339184975.7094631</v>
      </c>
      <c r="E51" s="24" t="s">
        <v>96</v>
      </c>
      <c r="F51" s="25">
        <f ca="1">INDIRECT("'HAYATDISI'!"&amp;ADDRESS(IFERROR(MATCH(VLOOKUP($E$3,$BC$3:$BE$150,2,0),HAYATDISI!$B:$B,0),MATCH(9003,HAYATDISI!$B:$B,0)+1),MATCH($A51,HAYATDISI!$5:$5,0)))</f>
        <v>-8339184975.7094631</v>
      </c>
      <c r="BC51" s="45" t="s">
        <v>97</v>
      </c>
      <c r="BD51" s="45">
        <v>2002</v>
      </c>
    </row>
    <row r="52" spans="1:56">
      <c r="A52" s="18"/>
      <c r="B52" s="21" t="s">
        <v>98</v>
      </c>
      <c r="C52" s="22">
        <f ca="1">C53+C54</f>
        <v>-289633775.94855237</v>
      </c>
      <c r="E52" s="21" t="s">
        <v>98</v>
      </c>
      <c r="F52" s="22">
        <f ca="1">F53+F54</f>
        <v>-289633775.94855237</v>
      </c>
      <c r="BC52" s="45" t="s">
        <v>99</v>
      </c>
      <c r="BD52" s="45">
        <v>2005</v>
      </c>
    </row>
    <row r="53" spans="1:56">
      <c r="A53" s="23">
        <v>615011</v>
      </c>
      <c r="B53" s="24" t="s">
        <v>100</v>
      </c>
      <c r="C53" s="25">
        <f ca="1">INDIRECT("'HAYATDISI'!"&amp;ADDRESS(IFERROR(MATCH(VLOOKUP($B$3,$BC$3:$BE$150,2,0),HAYATDISI!$B:$B,0),MATCH(9003,HAYATDISI!$B:$B,0)+1),MATCH($A53,HAYATDISI!$5:$5,0)))</f>
        <v>-294724612.59855235</v>
      </c>
      <c r="E53" s="24" t="s">
        <v>100</v>
      </c>
      <c r="F53" s="25">
        <f ca="1">INDIRECT("'HAYATDISI'!"&amp;ADDRESS(IFERROR(MATCH(VLOOKUP($E$3,$BC$3:$BE$150,2,0),HAYATDISI!$B:$B,0),MATCH(9003,HAYATDISI!$B:$B,0)+1),MATCH($A53,HAYATDISI!$5:$5,0)))</f>
        <v>-294724612.59855235</v>
      </c>
      <c r="BC53" s="45" t="s">
        <v>101</v>
      </c>
      <c r="BD53" s="45">
        <v>2006</v>
      </c>
    </row>
    <row r="54" spans="1:56">
      <c r="A54" s="23">
        <v>615021</v>
      </c>
      <c r="B54" s="24" t="s">
        <v>102</v>
      </c>
      <c r="C54" s="25">
        <f ca="1">INDIRECT("'HAYATDISI'!"&amp;ADDRESS(IFERROR(MATCH(VLOOKUP($B$3,$BC$3:$BE$150,2,0),HAYATDISI!$B:$B,0),MATCH(9003,HAYATDISI!$B:$B,0)+1),MATCH($A54,HAYATDISI!$5:$5,0)))</f>
        <v>5090836.6500000004</v>
      </c>
      <c r="E54" s="24" t="s">
        <v>102</v>
      </c>
      <c r="F54" s="25">
        <f ca="1">INDIRECT("'HAYATDISI'!"&amp;ADDRESS(IFERROR(MATCH(VLOOKUP($E$3,$BC$3:$BE$150,2,0),HAYATDISI!$B:$B,0),MATCH(9003,HAYATDISI!$B:$B,0)+1),MATCH($A54,HAYATDISI!$5:$5,0)))</f>
        <v>5090836.6500000004</v>
      </c>
      <c r="BC54" s="45" t="s">
        <v>103</v>
      </c>
      <c r="BD54" s="45">
        <v>2007</v>
      </c>
    </row>
    <row r="55" spans="1:56">
      <c r="A55" s="18"/>
      <c r="B55" s="21" t="s">
        <v>104</v>
      </c>
      <c r="C55" s="22">
        <f ca="1">C56+C57</f>
        <v>203963128.15000004</v>
      </c>
      <c r="E55" s="21" t="s">
        <v>104</v>
      </c>
      <c r="F55" s="22">
        <f ca="1">F56+F57</f>
        <v>203963128.15000004</v>
      </c>
      <c r="BC55" s="45" t="s">
        <v>105</v>
      </c>
      <c r="BD55" s="45">
        <v>2008</v>
      </c>
    </row>
    <row r="56" spans="1:56">
      <c r="A56" s="23">
        <v>615012</v>
      </c>
      <c r="B56" s="24" t="s">
        <v>106</v>
      </c>
      <c r="C56" s="25">
        <f ca="1">INDIRECT("'HAYATDISI'!"&amp;ADDRESS(IFERROR(MATCH(VLOOKUP($B$3,$BC$3:$BE$150,2,0),HAYATDISI!$B:$B,0),MATCH(9003,HAYATDISI!$B:$B,0)+1),MATCH($A56,HAYATDISI!$5:$5,0)))</f>
        <v>209341387.16000003</v>
      </c>
      <c r="E56" s="24" t="s">
        <v>106</v>
      </c>
      <c r="F56" s="25">
        <f ca="1">INDIRECT("'HAYATDISI'!"&amp;ADDRESS(IFERROR(MATCH(VLOOKUP($E$3,$BC$3:$BE$150,2,0),HAYATDISI!$B:$B,0),MATCH(9003,HAYATDISI!$B:$B,0)+1),MATCH($A56,HAYATDISI!$5:$5,0)))</f>
        <v>209341387.16000003</v>
      </c>
      <c r="BC56" s="45" t="s">
        <v>107</v>
      </c>
      <c r="BD56" s="45">
        <v>3001</v>
      </c>
    </row>
    <row r="57" spans="1:56">
      <c r="A57" s="23">
        <v>615022</v>
      </c>
      <c r="B57" s="24" t="s">
        <v>108</v>
      </c>
      <c r="C57" s="25">
        <f ca="1">INDIRECT("'HAYATDISI'!"&amp;ADDRESS(IFERROR(MATCH(VLOOKUP($B$3,$BC$3:$BE$150,2,0),HAYATDISI!$B:$B,0),MATCH(9003,HAYATDISI!$B:$B,0)+1),MATCH($A57,HAYATDISI!$5:$5,0)))</f>
        <v>-5378259.0099999998</v>
      </c>
      <c r="E57" s="24" t="s">
        <v>108</v>
      </c>
      <c r="F57" s="25">
        <f ca="1">INDIRECT("'HAYATDISI'!"&amp;ADDRESS(IFERROR(MATCH(VLOOKUP($E$3,$BC$3:$BE$150,2,0),HAYATDISI!$B:$B,0),MATCH(9003,HAYATDISI!$B:$B,0)+1),MATCH($A57,HAYATDISI!$5:$5,0)))</f>
        <v>-5378259.0099999998</v>
      </c>
      <c r="BC57" s="45" t="s">
        <v>109</v>
      </c>
      <c r="BD57" s="45">
        <v>3002</v>
      </c>
    </row>
    <row r="58" spans="1:56">
      <c r="A58" s="18">
        <v>619</v>
      </c>
      <c r="B58" s="21" t="s">
        <v>110</v>
      </c>
      <c r="C58" s="22">
        <f ca="1">INDIRECT("'HAYATDISI'!"&amp;ADDRESS(IFERROR(MATCH(VLOOKUP($B$3,$BC$3:$BE$150,2,0),HAYATDISI!$B:$B,0),MATCH(9003,HAYATDISI!$B:$B,0)+1),MATCH($A58,HAYATDISI!$5:$5,0)))</f>
        <v>-14135495733.499998</v>
      </c>
      <c r="E58" s="21" t="s">
        <v>110</v>
      </c>
      <c r="F58" s="22">
        <f ca="1">INDIRECT("'HAYATDISI'!"&amp;ADDRESS(IFERROR(MATCH(VLOOKUP($E$3,$BC$3:$BE$150,2,0),HAYATDISI!$B:$B,0),MATCH(9003,HAYATDISI!$B:$B,0)+1),MATCH($A58,HAYATDISI!$5:$5,0)))</f>
        <v>-14135495733.499998</v>
      </c>
      <c r="BC58" s="45" t="s">
        <v>111</v>
      </c>
      <c r="BD58" s="45">
        <v>3003</v>
      </c>
    </row>
    <row r="59" spans="1:56" ht="13.5" thickBot="1">
      <c r="A59" s="28"/>
      <c r="B59" s="19" t="s">
        <v>112</v>
      </c>
      <c r="C59" s="20">
        <f ca="1">C6+C28</f>
        <v>144650189358.91492</v>
      </c>
      <c r="E59" s="19" t="s">
        <v>112</v>
      </c>
      <c r="F59" s="20">
        <f ca="1">F6+F28</f>
        <v>144650189358.91492</v>
      </c>
      <c r="BC59" s="45" t="s">
        <v>113</v>
      </c>
      <c r="BD59" s="45">
        <v>3004</v>
      </c>
    </row>
    <row r="60" spans="1:56">
      <c r="A60" s="18"/>
      <c r="B60" s="19" t="s">
        <v>114</v>
      </c>
      <c r="C60" s="20">
        <f ca="1">C61+C64+C67+C70+C73+C76+C77+C78+C79</f>
        <v>198404992764.1073</v>
      </c>
      <c r="E60" s="19" t="s">
        <v>114</v>
      </c>
      <c r="F60" s="20">
        <f ca="1">F61+F64+F67+F70+F73+F76+F77+F78+F79</f>
        <v>198404992764.1073</v>
      </c>
      <c r="BC60" s="45" t="s">
        <v>115</v>
      </c>
      <c r="BD60" s="45">
        <v>3005</v>
      </c>
    </row>
    <row r="61" spans="1:56">
      <c r="A61" s="18"/>
      <c r="B61" s="21" t="s">
        <v>8</v>
      </c>
      <c r="C61" s="22">
        <f ca="1">C62+C63</f>
        <v>171618869780.86484</v>
      </c>
      <c r="E61" s="21" t="s">
        <v>8</v>
      </c>
      <c r="F61" s="22">
        <f ca="1">F62+F63</f>
        <v>171618869780.86484</v>
      </c>
      <c r="BC61" s="45" t="s">
        <v>116</v>
      </c>
      <c r="BD61" s="45">
        <v>3006</v>
      </c>
    </row>
    <row r="62" spans="1:56">
      <c r="A62" s="23">
        <v>62001</v>
      </c>
      <c r="B62" s="24" t="s">
        <v>10</v>
      </c>
      <c r="C62" s="25">
        <f ca="1">INDIRECT("'HAYAT'!"&amp;ADDRESS(IFERROR(MATCH(VLOOKUP($B$3,$BC$3:$BE$150,2,0),HAYAT!$B:$B,0),MATCH(9003,HAYAT!$B:$B,0)+1),MATCH($A62,HAYAT!$5:$5,0)))</f>
        <v>179035555041.22214</v>
      </c>
      <c r="E62" s="24" t="s">
        <v>10</v>
      </c>
      <c r="F62" s="25">
        <f ca="1">INDIRECT("'HAYAT'!"&amp;ADDRESS(IFERROR(MATCH(VLOOKUP($E$3,$BC$3:$BE$150,2,0),HAYAT!$B:$B,0),MATCH(9003,HAYAT!$B:$B,0)+1),MATCH($A62,HAYAT!$5:$5,0)))</f>
        <v>179035555041.22214</v>
      </c>
      <c r="BC62" s="45" t="s">
        <v>117</v>
      </c>
      <c r="BD62" s="45">
        <v>3007</v>
      </c>
    </row>
    <row r="63" spans="1:56">
      <c r="A63" s="23">
        <v>62002</v>
      </c>
      <c r="B63" s="24" t="s">
        <v>12</v>
      </c>
      <c r="C63" s="25">
        <f ca="1">INDIRECT("'HAYAT'!"&amp;ADDRESS(IFERROR(MATCH(VLOOKUP($B$3,$BC$3:$BE$150,2,0),HAYAT!$B:$B,0),MATCH(9003,HAYAT!$B:$B,0)+1),MATCH($A63,HAYAT!$5:$5,0)))</f>
        <v>-7416685260.3572884</v>
      </c>
      <c r="E63" s="24" t="s">
        <v>12</v>
      </c>
      <c r="F63" s="25">
        <f ca="1">INDIRECT("'HAYAT'!"&amp;ADDRESS(IFERROR(MATCH(VLOOKUP($E$3,$BC$3:$BE$150,2,0),HAYAT!$B:$B,0),MATCH(9003,HAYAT!$B:$B,0)+1),MATCH($A63,HAYAT!$5:$5,0)))</f>
        <v>-7416685260.3572884</v>
      </c>
      <c r="BC63" s="45" t="s">
        <v>118</v>
      </c>
      <c r="BD63" s="45">
        <v>3008</v>
      </c>
    </row>
    <row r="64" spans="1:56">
      <c r="A64" s="18"/>
      <c r="B64" s="21" t="s">
        <v>16</v>
      </c>
      <c r="C64" s="22">
        <f ca="1">C65+C66</f>
        <v>-26487063961.200005</v>
      </c>
      <c r="E64" s="21" t="s">
        <v>16</v>
      </c>
      <c r="F64" s="22">
        <f ca="1">F65+F66</f>
        <v>-26487063961.200005</v>
      </c>
      <c r="BC64" s="45" t="s">
        <v>119</v>
      </c>
      <c r="BD64" s="45">
        <v>3009</v>
      </c>
    </row>
    <row r="65" spans="1:56">
      <c r="A65" s="23">
        <v>621011</v>
      </c>
      <c r="B65" s="24" t="s">
        <v>18</v>
      </c>
      <c r="C65" s="25">
        <f ca="1">INDIRECT("'HAYAT'!"&amp;ADDRESS(IFERROR(MATCH(VLOOKUP($B$3,$BC$3:$BE$150,2,0),HAYAT!$B:$B,0),MATCH(9003,HAYAT!$B:$B,0)+1),MATCH($A65,HAYAT!$5:$5,0)))</f>
        <v>-28406349381.280003</v>
      </c>
      <c r="E65" s="24" t="s">
        <v>18</v>
      </c>
      <c r="F65" s="25">
        <f ca="1">INDIRECT("'HAYAT'!"&amp;ADDRESS(IFERROR(MATCH(VLOOKUP($E$3,$BC$3:$BE$150,2,0),HAYAT!$B:$B,0),MATCH(9003,HAYAT!$B:$B,0)+1),MATCH($A65,HAYAT!$5:$5,0)))</f>
        <v>-28406349381.280003</v>
      </c>
      <c r="BC65" s="45" t="s">
        <v>120</v>
      </c>
      <c r="BD65" s="45">
        <v>3011</v>
      </c>
    </row>
    <row r="66" spans="1:56">
      <c r="A66" s="23">
        <v>621021</v>
      </c>
      <c r="B66" s="24" t="s">
        <v>20</v>
      </c>
      <c r="C66" s="25">
        <f ca="1">INDIRECT("'HAYAT'!"&amp;ADDRESS(IFERROR(MATCH(VLOOKUP($B$3,$BC$3:$BE$150,2,0),HAYAT!$B:$B,0),MATCH(9003,HAYAT!$B:$B,0)+1),MATCH($A66,HAYAT!$5:$5,0)))</f>
        <v>1919285420.0799999</v>
      </c>
      <c r="E66" s="24" t="s">
        <v>20</v>
      </c>
      <c r="F66" s="25">
        <f ca="1">INDIRECT("'HAYAT'!"&amp;ADDRESS(IFERROR(MATCH(VLOOKUP($E$3,$BC$3:$BE$150,2,0),HAYAT!$B:$B,0),MATCH(9003,HAYAT!$B:$B,0)+1),MATCH($A66,HAYAT!$5:$5,0)))</f>
        <v>1919285420.0799999</v>
      </c>
      <c r="BC66" s="45" t="s">
        <v>121</v>
      </c>
      <c r="BD66" s="45">
        <v>3012</v>
      </c>
    </row>
    <row r="67" spans="1:56">
      <c r="A67" s="18"/>
      <c r="B67" s="21" t="s">
        <v>24</v>
      </c>
      <c r="C67" s="22">
        <f ca="1">C68+C69</f>
        <v>19147713619.009995</v>
      </c>
      <c r="E67" s="21" t="s">
        <v>24</v>
      </c>
      <c r="F67" s="22">
        <f ca="1">F68+F69</f>
        <v>19147713619.009995</v>
      </c>
      <c r="BC67" s="45" t="s">
        <v>122</v>
      </c>
      <c r="BD67" s="45">
        <v>3016</v>
      </c>
    </row>
    <row r="68" spans="1:56">
      <c r="A68" s="23">
        <v>621012</v>
      </c>
      <c r="B68" s="24" t="s">
        <v>26</v>
      </c>
      <c r="C68" s="25">
        <f ca="1">INDIRECT("'HAYAT'!"&amp;ADDRESS(IFERROR(MATCH(VLOOKUP($B$3,$BC$3:$BE$150,2,0),HAYAT!$B:$B,0),MATCH(9003,HAYAT!$B:$B,0)+1),MATCH($A68,HAYAT!$5:$5,0)))</f>
        <v>20545990854.479996</v>
      </c>
      <c r="E68" s="24" t="s">
        <v>26</v>
      </c>
      <c r="F68" s="25">
        <f ca="1">INDIRECT("'HAYAT'!"&amp;ADDRESS(IFERROR(MATCH(VLOOKUP($E$3,$BC$3:$BE$150,2,0),HAYAT!$B:$B,0),MATCH(9003,HAYAT!$B:$B,0)+1),MATCH($A68,HAYAT!$5:$5,0)))</f>
        <v>20545990854.479996</v>
      </c>
      <c r="BC68" s="45" t="s">
        <v>123</v>
      </c>
      <c r="BD68" s="45">
        <v>3017</v>
      </c>
    </row>
    <row r="69" spans="1:56">
      <c r="A69" s="23">
        <v>621022</v>
      </c>
      <c r="B69" s="24" t="s">
        <v>28</v>
      </c>
      <c r="C69" s="25">
        <f ca="1">INDIRECT("'HAYAT'!"&amp;ADDRESS(IFERROR(MATCH(VLOOKUP($B$3,$BC$3:$BE$150,2,0),HAYAT!$B:$B,0),MATCH(9003,HAYAT!$B:$B,0)+1),MATCH($A69,HAYAT!$5:$5,0)))</f>
        <v>-1398277235.4699998</v>
      </c>
      <c r="E69" s="24" t="s">
        <v>28</v>
      </c>
      <c r="F69" s="25">
        <f ca="1">INDIRECT("'HAYAT'!"&amp;ADDRESS(IFERROR(MATCH(VLOOKUP($E$3,$BC$3:$BE$150,2,0),HAYAT!$B:$B,0),MATCH(9003,HAYAT!$B:$B,0)+1),MATCH($A69,HAYAT!$5:$5,0)))</f>
        <v>-1398277235.4699998</v>
      </c>
      <c r="BC69" s="45" t="s">
        <v>124</v>
      </c>
      <c r="BD69" s="45">
        <v>3018</v>
      </c>
    </row>
    <row r="70" spans="1:56">
      <c r="A70" s="18"/>
      <c r="B70" s="21" t="s">
        <v>32</v>
      </c>
      <c r="C70" s="22">
        <f ca="1">C71+C72</f>
        <v>0</v>
      </c>
      <c r="E70" s="21" t="s">
        <v>32</v>
      </c>
      <c r="F70" s="22">
        <f ca="1">F71+F72</f>
        <v>0</v>
      </c>
      <c r="BC70" s="45" t="s">
        <v>125</v>
      </c>
      <c r="BD70" s="45">
        <v>4002</v>
      </c>
    </row>
    <row r="71" spans="1:56">
      <c r="A71" s="23">
        <v>622011</v>
      </c>
      <c r="B71" s="24" t="s">
        <v>34</v>
      </c>
      <c r="C71" s="25">
        <f ca="1">INDIRECT("'HAYAT'!"&amp;ADDRESS(IFERROR(MATCH(VLOOKUP($B$3,$BC$3:$BE$150,2,0),HAYAT!$B:$B,0),MATCH(9003,HAYAT!$B:$B,0)+1),MATCH($A71,HAYAT!$5:$5,0)))</f>
        <v>0</v>
      </c>
      <c r="E71" s="24" t="s">
        <v>34</v>
      </c>
      <c r="F71" s="25">
        <f ca="1">INDIRECT("'HAYAT'!"&amp;ADDRESS(IFERROR(MATCH(VLOOKUP($E$3,$BC$3:$BE$150,2,0),HAYAT!$B:$B,0),MATCH(9003,HAYAT!$B:$B,0)+1),MATCH($A71,HAYAT!$5:$5,0)))</f>
        <v>0</v>
      </c>
      <c r="BC71" s="45" t="s">
        <v>126</v>
      </c>
      <c r="BD71" s="45">
        <v>4003</v>
      </c>
    </row>
    <row r="72" spans="1:56">
      <c r="A72" s="23">
        <v>622021</v>
      </c>
      <c r="B72" s="24" t="s">
        <v>36</v>
      </c>
      <c r="C72" s="25">
        <f ca="1">INDIRECT("'HAYAT'!"&amp;ADDRESS(IFERROR(MATCH(VLOOKUP($B$3,$BC$3:$BE$150,2,0),HAYAT!$B:$B,0),MATCH(9003,HAYAT!$B:$B,0)+1),MATCH($A72,HAYAT!$5:$5,0)))</f>
        <v>0</v>
      </c>
      <c r="E72" s="24" t="s">
        <v>36</v>
      </c>
      <c r="F72" s="25">
        <f ca="1">INDIRECT("'HAYAT'!"&amp;ADDRESS(IFERROR(MATCH(VLOOKUP($E$3,$BC$3:$BE$150,2,0),HAYAT!$B:$B,0),MATCH(9003,HAYAT!$B:$B,0)+1),MATCH($A72,HAYAT!$5:$5,0)))</f>
        <v>0</v>
      </c>
      <c r="BC72" s="45" t="s">
        <v>127</v>
      </c>
      <c r="BD72" s="45">
        <v>4004</v>
      </c>
    </row>
    <row r="73" spans="1:56">
      <c r="A73" s="18"/>
      <c r="B73" s="21" t="s">
        <v>38</v>
      </c>
      <c r="C73" s="22">
        <f ca="1">C74+C75</f>
        <v>0</v>
      </c>
      <c r="E73" s="21" t="s">
        <v>38</v>
      </c>
      <c r="F73" s="22">
        <f ca="1">F74+F75</f>
        <v>0</v>
      </c>
      <c r="BC73" s="45" t="s">
        <v>128</v>
      </c>
      <c r="BD73" s="45">
        <v>4005</v>
      </c>
    </row>
    <row r="74" spans="1:56">
      <c r="A74" s="23">
        <v>622012</v>
      </c>
      <c r="B74" s="24" t="s">
        <v>40</v>
      </c>
      <c r="C74" s="25">
        <f ca="1">INDIRECT("'HAYAT'!"&amp;ADDRESS(IFERROR(MATCH(VLOOKUP($B$3,$BC$3:$BE$150,2,0),HAYAT!$B:$B,0),MATCH(9003,HAYAT!$B:$B,0)+1),MATCH($A74,HAYAT!$5:$5,0)))</f>
        <v>0</v>
      </c>
      <c r="E74" s="24" t="s">
        <v>40</v>
      </c>
      <c r="F74" s="25">
        <f ca="1">INDIRECT("'HAYAT'!"&amp;ADDRESS(IFERROR(MATCH(VLOOKUP($E$3,$BC$3:$BE$150,2,0),HAYAT!$B:$B,0),MATCH(9003,HAYAT!$B:$B,0)+1),MATCH($A74,HAYAT!$5:$5,0)))</f>
        <v>0</v>
      </c>
      <c r="BC74" s="45" t="s">
        <v>129</v>
      </c>
      <c r="BD74" s="45">
        <v>9000</v>
      </c>
    </row>
    <row r="75" spans="1:56">
      <c r="A75" s="23">
        <v>622022</v>
      </c>
      <c r="B75" s="24" t="s">
        <v>42</v>
      </c>
      <c r="C75" s="25">
        <f ca="1">INDIRECT("'HAYAT'!"&amp;ADDRESS(IFERROR(MATCH(VLOOKUP($B$3,$BC$3:$BE$150,2,0),HAYAT!$B:$B,0),MATCH(9003,HAYAT!$B:$B,0)+1),MATCH($A75,HAYAT!$5:$5,0)))</f>
        <v>0</v>
      </c>
      <c r="E75" s="24" t="s">
        <v>42</v>
      </c>
      <c r="F75" s="25">
        <f ca="1">INDIRECT("'HAYAT'!"&amp;ADDRESS(IFERROR(MATCH(VLOOKUP($E$3,$BC$3:$BE$150,2,0),HAYAT!$B:$B,0),MATCH(9003,HAYAT!$B:$B,0)+1),MATCH($A75,HAYAT!$5:$5,0)))</f>
        <v>0</v>
      </c>
      <c r="BC75" s="45" t="s">
        <v>130</v>
      </c>
      <c r="BD75" s="45">
        <v>9001</v>
      </c>
    </row>
    <row r="76" spans="1:56">
      <c r="A76" s="18">
        <v>623</v>
      </c>
      <c r="B76" s="21" t="s">
        <v>131</v>
      </c>
      <c r="C76" s="22">
        <f ca="1">INDIRECT("'HAYAT'!"&amp;ADDRESS(IFERROR(MATCH(VLOOKUP($B$3,$BC$3:$BE$150,2,0),HAYAT!$B:$B,0),MATCH(9003,HAYAT!$B:$B,0)+1),MATCH($A76,HAYAT!$5:$5,0)))</f>
        <v>32956724981.492535</v>
      </c>
      <c r="E76" s="21" t="s">
        <v>131</v>
      </c>
      <c r="F76" s="22">
        <f ca="1">INDIRECT("'HAYAT'!"&amp;ADDRESS(IFERROR(MATCH(VLOOKUP($E$3,$BC$3:$BE$150,2,0),HAYAT!$B:$B,0),MATCH(9003,HAYAT!$B:$B,0)+1),MATCH($A76,HAYAT!$5:$5,0)))</f>
        <v>32956724981.492535</v>
      </c>
      <c r="BC76" s="45" t="s">
        <v>132</v>
      </c>
      <c r="BD76" s="45">
        <v>9002</v>
      </c>
    </row>
    <row r="77" spans="1:56">
      <c r="A77" s="18">
        <v>624</v>
      </c>
      <c r="B77" s="21" t="s">
        <v>133</v>
      </c>
      <c r="C77" s="22">
        <f ca="1">INDIRECT("'HAYAT'!"&amp;ADDRESS(IFERROR(MATCH(VLOOKUP($B$3,$BC$3:$BE$150,2,0),HAYAT!$B:$B,0),MATCH(9003,HAYAT!$B:$B,0)+1),MATCH($A77,HAYAT!$5:$5,0)))</f>
        <v>-79044.39</v>
      </c>
      <c r="E77" s="21" t="s">
        <v>133</v>
      </c>
      <c r="F77" s="22">
        <f ca="1">INDIRECT("'HAYAT'!"&amp;ADDRESS(IFERROR(MATCH(VLOOKUP($E$3,$BC$3:$BE$150,2,0),HAYAT!$B:$B,0),MATCH(9003,HAYAT!$B:$B,0)+1),MATCH($A77,HAYAT!$5:$5,0)))</f>
        <v>-79044.39</v>
      </c>
      <c r="BC77" s="45" t="s">
        <v>134</v>
      </c>
      <c r="BD77" s="45">
        <v>9003</v>
      </c>
    </row>
    <row r="78" spans="1:56">
      <c r="A78" s="18">
        <v>625</v>
      </c>
      <c r="B78" s="21" t="s">
        <v>135</v>
      </c>
      <c r="C78" s="22">
        <f ca="1">INDIRECT("'HAYAT'!"&amp;ADDRESS(IFERROR(MATCH(VLOOKUP($B$3,$BC$3:$BE$150,2,0),HAYAT!$B:$B,0),MATCH(9003,HAYAT!$B:$B,0)+1),MATCH($A78,HAYAT!$5:$5,0)))</f>
        <v>1168827388.3299999</v>
      </c>
      <c r="E78" s="21" t="s">
        <v>135</v>
      </c>
      <c r="F78" s="22">
        <f ca="1">INDIRECT("'HAYAT'!"&amp;ADDRESS(IFERROR(MATCH(VLOOKUP($E$3,$BC$3:$BE$150,2,0),HAYAT!$B:$B,0),MATCH(9003,HAYAT!$B:$B,0)+1),MATCH($A78,HAYAT!$5:$5,0)))</f>
        <v>1168827388.3299999</v>
      </c>
      <c r="H78" s="27"/>
      <c r="BC78" s="45" t="s">
        <v>136</v>
      </c>
    </row>
    <row r="79" spans="1:56">
      <c r="A79" s="18">
        <v>626</v>
      </c>
      <c r="B79" s="21" t="s">
        <v>137</v>
      </c>
      <c r="C79" s="22">
        <f ca="1">INDIRECT("'HAYAT'!"&amp;ADDRESS(IFERROR(MATCH(VLOOKUP($B$3,$BC$3:$BE$150,2,0),HAYAT!$B:$B,0),MATCH(9003,HAYAT!$B:$B,0)+1),MATCH($A79,HAYAT!$5:$5,0)))</f>
        <v>0</v>
      </c>
      <c r="E79" s="21" t="s">
        <v>137</v>
      </c>
      <c r="F79" s="22">
        <f ca="1">INDIRECT("'HAYAT'!"&amp;ADDRESS(IFERROR(MATCH(VLOOKUP($E$3,$BC$3:$BE$150,2,0),HAYAT!$B:$B,0),MATCH(9003,HAYAT!$B:$B,0)+1),MATCH($A79,HAYAT!$5:$5,0)))</f>
        <v>0</v>
      </c>
    </row>
    <row r="80" spans="1:56">
      <c r="A80" s="18"/>
      <c r="B80" s="19" t="s">
        <v>138</v>
      </c>
      <c r="C80" s="20">
        <f ca="1">C81+C84+C87+C90+C91+C110+C111+C112+C94+C97+C101</f>
        <v>-161401025007.88116</v>
      </c>
      <c r="E80" s="19" t="s">
        <v>138</v>
      </c>
      <c r="F80" s="20">
        <f ca="1">F81+F84+F87+F90+F91+F110+F111+F112+F94+F97+F101</f>
        <v>-161401025007.88116</v>
      </c>
    </row>
    <row r="81" spans="1:6">
      <c r="A81" s="18"/>
      <c r="B81" s="21" t="s">
        <v>52</v>
      </c>
      <c r="C81" s="22">
        <f ca="1">C82+C83</f>
        <v>-27920073646.227062</v>
      </c>
      <c r="E81" s="21" t="s">
        <v>52</v>
      </c>
      <c r="F81" s="22">
        <f ca="1">F82+F83</f>
        <v>-27920073646.227062</v>
      </c>
    </row>
    <row r="82" spans="1:6">
      <c r="A82" s="23">
        <v>63001</v>
      </c>
      <c r="B82" s="24" t="s">
        <v>54</v>
      </c>
      <c r="C82" s="25">
        <f ca="1">INDIRECT("'HAYAT'!"&amp;ADDRESS(IFERROR(MATCH(VLOOKUP($B$3,$BC$3:$BE$150,2,0),HAYAT!$B:$B,0),MATCH(9003,HAYAT!$B:$B,0)+1),MATCH($A82,HAYAT!$5:$5,0)))</f>
        <v>-29674737859.489994</v>
      </c>
      <c r="E82" s="24" t="s">
        <v>54</v>
      </c>
      <c r="F82" s="25">
        <f ca="1">INDIRECT("'HAYAT'!"&amp;ADDRESS(IFERROR(MATCH(VLOOKUP($E$3,$BC$3:$BE$150,2,0),HAYAT!$B:$B,0),MATCH(9003,HAYAT!$B:$B,0)+1),MATCH($A82,HAYAT!$5:$5,0)))</f>
        <v>-29674737859.489994</v>
      </c>
    </row>
    <row r="83" spans="1:6">
      <c r="A83" s="23">
        <v>63002</v>
      </c>
      <c r="B83" s="24" t="s">
        <v>56</v>
      </c>
      <c r="C83" s="25">
        <f ca="1">INDIRECT("'HAYAT'!"&amp;ADDRESS(IFERROR(MATCH(VLOOKUP($B$3,$BC$3:$BE$150,2,0),HAYAT!$B:$B,0),MATCH(9003,HAYAT!$B:$B,0)+1),MATCH($A83,HAYAT!$5:$5,0)))</f>
        <v>1754664213.2629313</v>
      </c>
      <c r="E83" s="24" t="s">
        <v>56</v>
      </c>
      <c r="F83" s="25">
        <f ca="1">INDIRECT("'HAYAT'!"&amp;ADDRESS(IFERROR(MATCH(VLOOKUP($E$3,$BC$3:$BE$150,2,0),HAYAT!$B:$B,0),MATCH(9003,HAYAT!$B:$B,0)+1),MATCH($A83,HAYAT!$5:$5,0)))</f>
        <v>1754664213.2629313</v>
      </c>
    </row>
    <row r="84" spans="1:6">
      <c r="A84" s="18"/>
      <c r="B84" s="21" t="s">
        <v>58</v>
      </c>
      <c r="C84" s="22">
        <f ca="1">C85+C86</f>
        <v>-7447170310.0425091</v>
      </c>
      <c r="E84" s="21" t="s">
        <v>58</v>
      </c>
      <c r="F84" s="22">
        <f ca="1">F85+F86</f>
        <v>-7447170310.0425091</v>
      </c>
    </row>
    <row r="85" spans="1:6">
      <c r="A85" s="23">
        <v>631011</v>
      </c>
      <c r="B85" s="24" t="s">
        <v>60</v>
      </c>
      <c r="C85" s="25">
        <f ca="1">INDIRECT("'HAYAT'!"&amp;ADDRESS(IFERROR(MATCH(VLOOKUP($B$3,$BC$3:$BE$150,2,0),HAYAT!$B:$B,0),MATCH(9003,HAYAT!$B:$B,0)+1),MATCH($A85,HAYAT!$5:$5,0)))</f>
        <v>-9581365636.5650005</v>
      </c>
      <c r="E85" s="24" t="s">
        <v>60</v>
      </c>
      <c r="F85" s="25">
        <f ca="1">INDIRECT("'HAYAT'!"&amp;ADDRESS(IFERROR(MATCH(VLOOKUP($E$3,$BC$3:$BE$150,2,0),HAYAT!$B:$B,0),MATCH(9003,HAYAT!$B:$B,0)+1),MATCH($A85,HAYAT!$5:$5,0)))</f>
        <v>-9581365636.5650005</v>
      </c>
    </row>
    <row r="86" spans="1:6">
      <c r="A86" s="23">
        <v>631021</v>
      </c>
      <c r="B86" s="24" t="s">
        <v>62</v>
      </c>
      <c r="C86" s="25">
        <f ca="1">INDIRECT("'HAYAT'!"&amp;ADDRESS(IFERROR(MATCH(VLOOKUP($B$3,$BC$3:$BE$150,2,0),HAYAT!$B:$B,0),MATCH(9003,HAYAT!$B:$B,0)+1),MATCH($A86,HAYAT!$5:$5,0)))</f>
        <v>2134195326.5224917</v>
      </c>
      <c r="E86" s="24" t="s">
        <v>62</v>
      </c>
      <c r="F86" s="25">
        <f ca="1">INDIRECT("'HAYAT'!"&amp;ADDRESS(IFERROR(MATCH(VLOOKUP($E$3,$BC$3:$BE$150,2,0),HAYAT!$B:$B,0),MATCH(9003,HAYAT!$B:$B,0)+1),MATCH($A86,HAYAT!$5:$5,0)))</f>
        <v>2134195326.5224917</v>
      </c>
    </row>
    <row r="87" spans="1:6">
      <c r="A87" s="18"/>
      <c r="B87" s="21" t="s">
        <v>64</v>
      </c>
      <c r="C87" s="22">
        <f ca="1">C88+C89</f>
        <v>5225341749.4172058</v>
      </c>
      <c r="E87" s="21" t="s">
        <v>64</v>
      </c>
      <c r="F87" s="22">
        <f ca="1">F88+F89</f>
        <v>5225341749.4172058</v>
      </c>
    </row>
    <row r="88" spans="1:6">
      <c r="A88" s="23">
        <v>631012</v>
      </c>
      <c r="B88" s="24" t="s">
        <v>66</v>
      </c>
      <c r="C88" s="25">
        <f ca="1">INDIRECT("'HAYAT'!"&amp;ADDRESS(IFERROR(MATCH(VLOOKUP($B$3,$BC$3:$BE$150,2,0),HAYAT!$B:$B,0),MATCH(9003,HAYAT!$B:$B,0)+1),MATCH($A88,HAYAT!$5:$5,0)))</f>
        <v>6644955688.6335096</v>
      </c>
      <c r="E88" s="24" t="s">
        <v>66</v>
      </c>
      <c r="F88" s="25">
        <f ca="1">INDIRECT("'HAYAT'!"&amp;ADDRESS(IFERROR(MATCH(VLOOKUP($E$3,$BC$3:$BE$150,2,0),HAYAT!$B:$B,0),MATCH(9003,HAYAT!$B:$B,0)+1),MATCH($A88,HAYAT!$5:$5,0)))</f>
        <v>6644955688.6335096</v>
      </c>
    </row>
    <row r="89" spans="1:6">
      <c r="A89" s="23">
        <v>631022</v>
      </c>
      <c r="B89" s="24" t="s">
        <v>68</v>
      </c>
      <c r="C89" s="25">
        <f ca="1">INDIRECT("'HAYAT'!"&amp;ADDRESS(IFERROR(MATCH(VLOOKUP($B$3,$BC$3:$BE$150,2,0),HAYAT!$B:$B,0),MATCH(9003,HAYAT!$B:$B,0)+1),MATCH($A89,HAYAT!$5:$5,0)))</f>
        <v>-1419613939.2163033</v>
      </c>
      <c r="E89" s="24" t="s">
        <v>68</v>
      </c>
      <c r="F89" s="25">
        <f ca="1">INDIRECT("'HAYAT'!"&amp;ADDRESS(IFERROR(MATCH(VLOOKUP($E$3,$BC$3:$BE$150,2,0),HAYAT!$B:$B,0),MATCH(9003,HAYAT!$B:$B,0)+1),MATCH($A89,HAYAT!$5:$5,0)))</f>
        <v>-1419613939.2163033</v>
      </c>
    </row>
    <row r="90" spans="1:6">
      <c r="A90" s="18">
        <v>632</v>
      </c>
      <c r="B90" s="21" t="s">
        <v>70</v>
      </c>
      <c r="C90" s="22">
        <f ca="1">INDIRECT("'HAYAT'!"&amp;ADDRESS(IFERROR(MATCH(VLOOKUP($B$3,$BC$3:$BE$150,2,0),HAYAT!$B:$B,0),MATCH(9003,HAYAT!$B:$B,0)+1),MATCH($A90,HAYAT!$5:$5,0)))</f>
        <v>-1134729058.0799999</v>
      </c>
      <c r="E90" s="21" t="s">
        <v>70</v>
      </c>
      <c r="F90" s="22">
        <f ca="1">INDIRECT("'HAYAT'!"&amp;ADDRESS(IFERROR(MATCH(VLOOKUP($E$3,$BC$3:$BE$150,2,0),HAYAT!$B:$B,0),MATCH(9003,HAYAT!$B:$B,0)+1),MATCH($A90,HAYAT!$5:$5,0)))</f>
        <v>-1134729058.0799999</v>
      </c>
    </row>
    <row r="91" spans="1:6">
      <c r="A91" s="18"/>
      <c r="B91" s="21" t="s">
        <v>139</v>
      </c>
      <c r="C91" s="22">
        <f ca="1">C92+C93</f>
        <v>-181055454354.24344</v>
      </c>
      <c r="E91" s="21" t="s">
        <v>139</v>
      </c>
      <c r="F91" s="22">
        <f ca="1">F92+F93</f>
        <v>-181055454354.24344</v>
      </c>
    </row>
    <row r="92" spans="1:6">
      <c r="A92" s="23">
        <v>633011</v>
      </c>
      <c r="B92" s="24" t="s">
        <v>100</v>
      </c>
      <c r="C92" s="25">
        <f ca="1">INDIRECT("'HAYAT'!"&amp;ADDRESS(IFERROR(MATCH(VLOOKUP($B$3,$BC$3:$BE$150,2,0),HAYAT!$B:$B,0),MATCH(9003,HAYAT!$B:$B,0)+1),MATCH($A92,HAYAT!$5:$5,0)))</f>
        <v>-181586506179.77344</v>
      </c>
      <c r="E92" s="24" t="s">
        <v>100</v>
      </c>
      <c r="F92" s="25">
        <f ca="1">INDIRECT("'HAYAT'!"&amp;ADDRESS(IFERROR(MATCH(VLOOKUP($E$3,$BC$3:$BE$150,2,0),HAYAT!$B:$B,0),MATCH(9003,HAYAT!$B:$B,0)+1),MATCH($A92,HAYAT!$5:$5,0)))</f>
        <v>-181586506179.77344</v>
      </c>
    </row>
    <row r="93" spans="1:6">
      <c r="A93" s="23">
        <v>633021</v>
      </c>
      <c r="B93" s="24" t="s">
        <v>102</v>
      </c>
      <c r="C93" s="25">
        <f ca="1">INDIRECT("'HAYAT'!"&amp;ADDRESS(IFERROR(MATCH(VLOOKUP($B$3,$BC$3:$BE$150,2,0),HAYAT!$B:$B,0),MATCH(9003,HAYAT!$B:$B,0)+1),MATCH($A93,HAYAT!$5:$5,0)))</f>
        <v>531051825.52999997</v>
      </c>
      <c r="E93" s="24" t="s">
        <v>102</v>
      </c>
      <c r="F93" s="25">
        <f ca="1">INDIRECT("'HAYAT'!"&amp;ADDRESS(IFERROR(MATCH(VLOOKUP($E$3,$BC$3:$BE$150,2,0),HAYAT!$B:$B,0),MATCH(9003,HAYAT!$B:$B,0)+1),MATCH($A93,HAYAT!$5:$5,0)))</f>
        <v>531051825.52999997</v>
      </c>
    </row>
    <row r="94" spans="1:6">
      <c r="A94" s="18"/>
      <c r="B94" s="21" t="s">
        <v>140</v>
      </c>
      <c r="C94" s="22">
        <f ca="1">C95+C96</f>
        <v>109180324526.92999</v>
      </c>
      <c r="E94" s="21" t="s">
        <v>140</v>
      </c>
      <c r="F94" s="22">
        <f ca="1">F95+F96</f>
        <v>109180324526.92999</v>
      </c>
    </row>
    <row r="95" spans="1:6">
      <c r="A95" s="23">
        <v>633012</v>
      </c>
      <c r="B95" s="24" t="s">
        <v>106</v>
      </c>
      <c r="C95" s="25">
        <f ca="1">INDIRECT("'HAYAT'!"&amp;ADDRESS(IFERROR(MATCH(VLOOKUP($B$3,$BC$3:$BE$150,2,0),HAYAT!$B:$B,0),MATCH(9003,HAYAT!$B:$B,0)+1),MATCH($A95,HAYAT!$5:$5,0)))</f>
        <v>109572747839.84</v>
      </c>
      <c r="E95" s="24" t="s">
        <v>106</v>
      </c>
      <c r="F95" s="25">
        <f ca="1">INDIRECT("'HAYAT'!"&amp;ADDRESS(IFERROR(MATCH(VLOOKUP($E$3,$BC$3:$BE$150,2,0),HAYAT!$B:$B,0),MATCH(9003,HAYAT!$B:$B,0)+1),MATCH($A95,HAYAT!$5:$5,0)))</f>
        <v>109572747839.84</v>
      </c>
    </row>
    <row r="96" spans="1:6">
      <c r="A96" s="23">
        <v>633022</v>
      </c>
      <c r="B96" s="24" t="s">
        <v>108</v>
      </c>
      <c r="C96" s="25">
        <f ca="1">INDIRECT("'HAYAT'!"&amp;ADDRESS(IFERROR(MATCH(VLOOKUP($B$3,$BC$3:$BE$150,2,0),HAYAT!$B:$B,0),MATCH(9003,HAYAT!$B:$B,0)+1),MATCH($A96,HAYAT!$5:$5,0)))</f>
        <v>-392423312.91000003</v>
      </c>
      <c r="E96" s="24" t="s">
        <v>108</v>
      </c>
      <c r="F96" s="25">
        <f ca="1">INDIRECT("'HAYAT'!"&amp;ADDRESS(IFERROR(MATCH(VLOOKUP($E$3,$BC$3:$BE$150,2,0),HAYAT!$B:$B,0),MATCH(9003,HAYAT!$B:$B,0)+1),MATCH($A96,HAYAT!$5:$5,0)))</f>
        <v>-392423312.91000003</v>
      </c>
    </row>
    <row r="97" spans="1:6">
      <c r="A97" s="18"/>
      <c r="B97" s="21" t="s">
        <v>141</v>
      </c>
      <c r="C97" s="22">
        <f ca="1">C98+C99+C100</f>
        <v>-809940791.88</v>
      </c>
      <c r="E97" s="21" t="s">
        <v>141</v>
      </c>
      <c r="F97" s="22">
        <f ca="1">F98+F99+F100</f>
        <v>-809940791.88</v>
      </c>
    </row>
    <row r="98" spans="1:6">
      <c r="A98" s="23">
        <v>63501</v>
      </c>
      <c r="B98" s="24" t="s">
        <v>74</v>
      </c>
      <c r="C98" s="25">
        <f ca="1">INDIRECT("'HAYAT'!"&amp;ADDRESS(IFERROR(MATCH(VLOOKUP($B$3,$BC$3:$BE$150,2,0),HAYAT!$B:$B,0),MATCH(9003,HAYAT!$B:$B,0)+1),MATCH($A98,HAYAT!$5:$5,0)))</f>
        <v>-807463494.68999994</v>
      </c>
      <c r="E98" s="24" t="s">
        <v>74</v>
      </c>
      <c r="F98" s="25">
        <f ca="1">INDIRECT("'HAYAT'!"&amp;ADDRESS(IFERROR(MATCH(VLOOKUP($E$3,$BC$3:$BE$150,2,0),HAYAT!$B:$B,0),MATCH(9003,HAYAT!$B:$B,0)+1),MATCH($A98,HAYAT!$5:$5,0)))</f>
        <v>-807463494.68999994</v>
      </c>
    </row>
    <row r="99" spans="1:6">
      <c r="A99" s="23">
        <v>63502</v>
      </c>
      <c r="B99" s="24" t="s">
        <v>76</v>
      </c>
      <c r="C99" s="25">
        <f ca="1">INDIRECT("'HAYAT'!"&amp;ADDRESS(IFERROR(MATCH(VLOOKUP($B$3,$BC$3:$BE$150,2,0),HAYAT!$B:$B,0),MATCH(9003,HAYAT!$B:$B,0)+1),MATCH($A99,HAYAT!$5:$5,0)))</f>
        <v>0</v>
      </c>
      <c r="E99" s="24" t="s">
        <v>76</v>
      </c>
      <c r="F99" s="25">
        <f ca="1">INDIRECT("'HAYAT'!"&amp;ADDRESS(IFERROR(MATCH(VLOOKUP($E$3,$BC$3:$BE$150,2,0),HAYAT!$B:$B,0),MATCH(9003,HAYAT!$B:$B,0)+1),MATCH($A99,HAYAT!$5:$5,0)))</f>
        <v>0</v>
      </c>
    </row>
    <row r="100" spans="1:6">
      <c r="A100" s="23">
        <v>63599</v>
      </c>
      <c r="B100" s="24" t="s">
        <v>78</v>
      </c>
      <c r="C100" s="25">
        <f ca="1">INDIRECT("'HAYAT'!"&amp;ADDRESS(IFERROR(MATCH(VLOOKUP($B$3,$BC$3:$BE$150,2,0),HAYAT!$B:$B,0),MATCH(9003,HAYAT!$B:$B,0)+1),MATCH($A100,HAYAT!$5:$5,0)))</f>
        <v>-2477297.1900000004</v>
      </c>
      <c r="E100" s="24" t="s">
        <v>78</v>
      </c>
      <c r="F100" s="25">
        <f ca="1">INDIRECT("'HAYAT'!"&amp;ADDRESS(IFERROR(MATCH(VLOOKUP($E$3,$BC$3:$BE$150,2,0),HAYAT!$B:$B,0),MATCH(9003,HAYAT!$B:$B,0)+1),MATCH($A100,HAYAT!$5:$5,0)))</f>
        <v>-2477297.1900000004</v>
      </c>
    </row>
    <row r="101" spans="1:6">
      <c r="A101" s="18"/>
      <c r="B101" s="21" t="s">
        <v>142</v>
      </c>
      <c r="C101" s="22">
        <f ca="1">SUM(C102:C109)</f>
        <v>-57065652173.048569</v>
      </c>
      <c r="E101" s="21" t="s">
        <v>142</v>
      </c>
      <c r="F101" s="22">
        <f ca="1">SUM(F102:F109)</f>
        <v>-57065652173.048569</v>
      </c>
    </row>
    <row r="102" spans="1:6">
      <c r="A102" s="23">
        <v>63601</v>
      </c>
      <c r="B102" s="24" t="s">
        <v>82</v>
      </c>
      <c r="C102" s="25">
        <f ca="1">INDIRECT("'HAYAT'!"&amp;ADDRESS(IFERROR(MATCH(VLOOKUP($B$3,$BC$3:$BE$150,2,0),HAYAT!$B:$B,0),MATCH(9003,HAYAT!$B:$B,0)+1),MATCH($A102,HAYAT!$5:$5,0)))</f>
        <v>-42964474513.66198</v>
      </c>
      <c r="E102" s="24" t="s">
        <v>82</v>
      </c>
      <c r="F102" s="25">
        <f ca="1">INDIRECT("'HAYAT'!"&amp;ADDRESS(IFERROR(MATCH(VLOOKUP($E$3,$BC$3:$BE$150,2,0),HAYAT!$B:$B,0),MATCH(9003,HAYAT!$B:$B,0)+1),MATCH($A102,HAYAT!$5:$5,0)))</f>
        <v>-42964474513.66198</v>
      </c>
    </row>
    <row r="103" spans="1:6">
      <c r="A103" s="23">
        <v>63602</v>
      </c>
      <c r="B103" s="24" t="s">
        <v>84</v>
      </c>
      <c r="C103" s="25">
        <f ca="1">INDIRECT("'HAYAT'!"&amp;ADDRESS(IFERROR(MATCH(VLOOKUP($B$3,$BC$3:$BE$150,2,0),HAYAT!$B:$B,0),MATCH(9003,HAYAT!$B:$B,0)+1),MATCH($A103,HAYAT!$5:$5,0)))</f>
        <v>-11154187456.942659</v>
      </c>
      <c r="E103" s="24" t="s">
        <v>84</v>
      </c>
      <c r="F103" s="25">
        <f ca="1">INDIRECT("'HAYAT'!"&amp;ADDRESS(IFERROR(MATCH(VLOOKUP($E$3,$BC$3:$BE$150,2,0),HAYAT!$B:$B,0),MATCH(9003,HAYAT!$B:$B,0)+1),MATCH($A103,HAYAT!$5:$5,0)))</f>
        <v>-11154187456.942659</v>
      </c>
    </row>
    <row r="104" spans="1:6">
      <c r="A104" s="23">
        <v>63603</v>
      </c>
      <c r="B104" s="24" t="s">
        <v>86</v>
      </c>
      <c r="C104" s="25">
        <f ca="1">INDIRECT("'HAYAT'!"&amp;ADDRESS(IFERROR(MATCH(VLOOKUP($B$3,$BC$3:$BE$150,2,0),HAYAT!$B:$B,0),MATCH(9003,HAYAT!$B:$B,0)+1),MATCH($A104,HAYAT!$5:$5,0)))</f>
        <v>-2745226454.3400159</v>
      </c>
      <c r="E104" s="24" t="s">
        <v>86</v>
      </c>
      <c r="F104" s="25">
        <f ca="1">INDIRECT("'HAYAT'!"&amp;ADDRESS(IFERROR(MATCH(VLOOKUP($E$3,$BC$3:$BE$150,2,0),HAYAT!$B:$B,0),MATCH(9003,HAYAT!$B:$B,0)+1),MATCH($A104,HAYAT!$5:$5,0)))</f>
        <v>-2745226454.3400159</v>
      </c>
    </row>
    <row r="105" spans="1:6">
      <c r="A105" s="23">
        <v>63604</v>
      </c>
      <c r="B105" s="24" t="s">
        <v>88</v>
      </c>
      <c r="C105" s="25">
        <f ca="1">INDIRECT("'HAYAT'!"&amp;ADDRESS(IFERROR(MATCH(VLOOKUP($B$3,$BC$3:$BE$150,2,0),HAYAT!$B:$B,0),MATCH(9003,HAYAT!$B:$B,0)+1),MATCH($A105,HAYAT!$5:$5,0)))</f>
        <v>0</v>
      </c>
      <c r="E105" s="24" t="s">
        <v>88</v>
      </c>
      <c r="F105" s="25">
        <f ca="1">INDIRECT("'HAYAT'!"&amp;ADDRESS(IFERROR(MATCH(VLOOKUP($E$3,$BC$3:$BE$150,2,0),HAYAT!$B:$B,0),MATCH(9003,HAYAT!$B:$B,0)+1),MATCH($A105,HAYAT!$5:$5,0)))</f>
        <v>0</v>
      </c>
    </row>
    <row r="106" spans="1:6">
      <c r="A106" s="23">
        <v>63605</v>
      </c>
      <c r="B106" s="24" t="s">
        <v>90</v>
      </c>
      <c r="C106" s="25">
        <f ca="1">INDIRECT("'HAYAT'!"&amp;ADDRESS(IFERROR(MATCH(VLOOKUP($B$3,$BC$3:$BE$150,2,0),HAYAT!$B:$B,0),MATCH(9003,HAYAT!$B:$B,0)+1),MATCH($A106,HAYAT!$5:$5,0)))</f>
        <v>-1152367865.4708228</v>
      </c>
      <c r="E106" s="24" t="s">
        <v>90</v>
      </c>
      <c r="F106" s="25">
        <f ca="1">INDIRECT("'HAYAT'!"&amp;ADDRESS(IFERROR(MATCH(VLOOKUP($E$3,$BC$3:$BE$150,2,0),HAYAT!$B:$B,0),MATCH(9003,HAYAT!$B:$B,0)+1),MATCH($A106,HAYAT!$5:$5,0)))</f>
        <v>-1152367865.4708228</v>
      </c>
    </row>
    <row r="107" spans="1:6">
      <c r="A107" s="23">
        <v>63606</v>
      </c>
      <c r="B107" s="24" t="s">
        <v>92</v>
      </c>
      <c r="C107" s="25">
        <f ca="1">INDIRECT("'HAYAT'!"&amp;ADDRESS(IFERROR(MATCH(VLOOKUP($B$3,$BC$3:$BE$150,2,0),HAYAT!$B:$B,0),MATCH(9003,HAYAT!$B:$B,0)+1),MATCH($A107,HAYAT!$5:$5,0)))</f>
        <v>-1432736837.4121659</v>
      </c>
      <c r="E107" s="24" t="s">
        <v>92</v>
      </c>
      <c r="F107" s="25">
        <f ca="1">INDIRECT("'HAYAT'!"&amp;ADDRESS(IFERROR(MATCH(VLOOKUP($E$3,$BC$3:$BE$150,2,0),HAYAT!$B:$B,0),MATCH(9003,HAYAT!$B:$B,0)+1),MATCH($A107,HAYAT!$5:$5,0)))</f>
        <v>-1432736837.4121659</v>
      </c>
    </row>
    <row r="108" spans="1:6">
      <c r="A108" s="23">
        <v>63607</v>
      </c>
      <c r="B108" s="24" t="s">
        <v>94</v>
      </c>
      <c r="C108" s="25">
        <f ca="1">INDIRECT("'HAYAT'!"&amp;ADDRESS(IFERROR(MATCH(VLOOKUP($B$3,$BC$3:$BE$150,2,0),HAYAT!$B:$B,0),MATCH(9003,HAYAT!$B:$B,0)+1),MATCH($A108,HAYAT!$5:$5,0)))</f>
        <v>3071341009.3895879</v>
      </c>
      <c r="E108" s="24" t="s">
        <v>94</v>
      </c>
      <c r="F108" s="25">
        <f ca="1">INDIRECT("'HAYAT'!"&amp;ADDRESS(IFERROR(MATCH(VLOOKUP($E$3,$BC$3:$BE$150,2,0),HAYAT!$B:$B,0),MATCH(9003,HAYAT!$B:$B,0)+1),MATCH($A108,HAYAT!$5:$5,0)))</f>
        <v>3071341009.3895879</v>
      </c>
    </row>
    <row r="109" spans="1:6">
      <c r="A109" s="23">
        <v>63699</v>
      </c>
      <c r="B109" s="24" t="s">
        <v>96</v>
      </c>
      <c r="C109" s="25">
        <f ca="1">INDIRECT("'HAYAT'!"&amp;ADDRESS(IFERROR(MATCH(VLOOKUP($B$3,$BC$3:$BE$150,2,0),HAYAT!$B:$B,0),MATCH(9003,HAYAT!$B:$B,0)+1),MATCH($A109,HAYAT!$5:$5,0)))</f>
        <v>-688000054.61051273</v>
      </c>
      <c r="E109" s="24" t="s">
        <v>96</v>
      </c>
      <c r="F109" s="25">
        <f ca="1">INDIRECT("'HAYAT'!"&amp;ADDRESS(IFERROR(MATCH(VLOOKUP($E$3,$BC$3:$BE$150,2,0),HAYAT!$B:$B,0),MATCH(9003,HAYAT!$B:$B,0)+1),MATCH($A109,HAYAT!$5:$5,0)))</f>
        <v>-688000054.61051273</v>
      </c>
    </row>
    <row r="110" spans="1:6">
      <c r="A110" s="18">
        <v>637</v>
      </c>
      <c r="B110" s="21" t="s">
        <v>143</v>
      </c>
      <c r="C110" s="22">
        <f ca="1">INDIRECT("'HAYAT'!"&amp;ADDRESS(IFERROR(MATCH(VLOOKUP($B$3,$BC$3:$BE$150,2,0),HAYAT!$B:$B,0),MATCH(9003,HAYAT!$B:$B,0)+1),MATCH($A110,HAYAT!$5:$5,0)))</f>
        <v>-76340026.179999992</v>
      </c>
      <c r="E110" s="21" t="s">
        <v>143</v>
      </c>
      <c r="F110" s="22">
        <f ca="1">INDIRECT("'HAYAT'!"&amp;ADDRESS(IFERROR(MATCH(VLOOKUP($E$3,$BC$3:$BE$150,2,0),HAYAT!$B:$B,0),MATCH(9003,HAYAT!$B:$B,0)+1),MATCH($A110,HAYAT!$5:$5,0)))</f>
        <v>-76340026.179999992</v>
      </c>
    </row>
    <row r="111" spans="1:6">
      <c r="A111" s="18">
        <v>638</v>
      </c>
      <c r="B111" s="21" t="s">
        <v>144</v>
      </c>
      <c r="C111" s="22">
        <f ca="1">INDIRECT("'HAYAT'!"&amp;ADDRESS(IFERROR(MATCH(VLOOKUP($B$3,$BC$3:$BE$150,2,0),HAYAT!$B:$B,0),MATCH(9003,HAYAT!$B:$B,0)+1),MATCH($A111,HAYAT!$5:$5,0)))</f>
        <v>0</v>
      </c>
      <c r="E111" s="21" t="s">
        <v>144</v>
      </c>
      <c r="F111" s="22">
        <f ca="1">INDIRECT("'HAYAT'!"&amp;ADDRESS(IFERROR(MATCH(VLOOKUP($E$3,$BC$3:$BE$150,2,0),HAYAT!$B:$B,0),MATCH(9003,HAYAT!$B:$B,0)+1),MATCH($A111,HAYAT!$5:$5,0)))</f>
        <v>0</v>
      </c>
    </row>
    <row r="112" spans="1:6">
      <c r="A112" s="18">
        <v>639</v>
      </c>
      <c r="B112" s="21" t="s">
        <v>145</v>
      </c>
      <c r="C112" s="22">
        <f ca="1">INDIRECT("'HAYAT'!"&amp;ADDRESS(IFERROR(MATCH(VLOOKUP($B$3,$BC$3:$BE$150,2,0),HAYAT!$B:$B,0),MATCH(9003,HAYAT!$B:$B,0)+1),MATCH($A112,HAYAT!$5:$5,0)))</f>
        <v>-297330924.526761</v>
      </c>
      <c r="E112" s="21" t="s">
        <v>145</v>
      </c>
      <c r="F112" s="22">
        <f ca="1">INDIRECT("'HAYAT'!"&amp;ADDRESS(IFERROR(MATCH(VLOOKUP($E$3,$BC$3:$BE$150,2,0),HAYAT!$B:$B,0),MATCH(9003,HAYAT!$B:$B,0)+1),MATCH($A112,HAYAT!$5:$5,0)))</f>
        <v>-297330924.526761</v>
      </c>
    </row>
    <row r="113" spans="1:9" ht="13.5" thickBot="1">
      <c r="A113" s="28"/>
      <c r="B113" s="19" t="s">
        <v>146</v>
      </c>
      <c r="C113" s="20">
        <f ca="1">C60+C80</f>
        <v>37003967756.226135</v>
      </c>
      <c r="E113" s="19" t="s">
        <v>146</v>
      </c>
      <c r="F113" s="20">
        <f ca="1">F60+F80</f>
        <v>37003967756.226135</v>
      </c>
    </row>
    <row r="114" spans="1:9">
      <c r="A114" s="29"/>
      <c r="B114" s="19" t="s">
        <v>147</v>
      </c>
      <c r="C114" s="20">
        <f ca="1">SUM(C115:C121)</f>
        <v>30175496060.910004</v>
      </c>
      <c r="E114" s="19" t="s">
        <v>147</v>
      </c>
      <c r="F114" s="20">
        <f ca="1">SUM(F115:F121)</f>
        <v>30175496060.910004</v>
      </c>
    </row>
    <row r="115" spans="1:9">
      <c r="A115" s="23">
        <v>640</v>
      </c>
      <c r="B115" s="24" t="s">
        <v>148</v>
      </c>
      <c r="C115" s="25">
        <f ca="1">INDIRECT("'EMEKLİLİK'!"&amp;ADDRESS(IFERROR(MATCH(VLOOKUP($B$3,$BC$3:$BE$150,2,0),EMEKLİLİK!$B:$B,0),MATCH(9003,EMEKLİLİK!$B:$B,0)+1),MATCH($A115,EMEKLİLİK!$5:$5,0)))</f>
        <v>19827609980.710003</v>
      </c>
      <c r="E115" s="24" t="s">
        <v>148</v>
      </c>
      <c r="F115" s="25">
        <f ca="1">INDIRECT("'EMEKLİLİK'!"&amp;ADDRESS(IFERROR(MATCH(VLOOKUP($E$3,$BC$3:$BE$150,2,0),EMEKLİLİK!$B:$B,0),MATCH(9003,EMEKLİLİK!$B:$B,0)+1),MATCH($A115,EMEKLİLİK!$5:$5,0)))</f>
        <v>19827609980.710003</v>
      </c>
    </row>
    <row r="116" spans="1:9">
      <c r="A116" s="23">
        <v>641</v>
      </c>
      <c r="B116" s="24" t="s">
        <v>149</v>
      </c>
      <c r="C116" s="25">
        <f ca="1">INDIRECT("'EMEKLİLİK'!"&amp;ADDRESS(IFERROR(MATCH(VLOOKUP($B$3,$BC$3:$BE$150,2,0),EMEKLİLİK!$B:$B,0),MATCH(9003,EMEKLİLİK!$B:$B,0)+1),MATCH($A116,EMEKLİLİK!$5:$5,0)))</f>
        <v>7529037039.8100014</v>
      </c>
      <c r="E116" s="24" t="s">
        <v>149</v>
      </c>
      <c r="F116" s="25">
        <f ca="1">INDIRECT("'EMEKLİLİK'!"&amp;ADDRESS(IFERROR(MATCH(VLOOKUP($E$3,$BC$3:$BE$150,2,0),EMEKLİLİK!$B:$B,0),MATCH(9003,EMEKLİLİK!$B:$B,0)+1),MATCH($A116,EMEKLİLİK!$5:$5,0)))</f>
        <v>7529037039.8100014</v>
      </c>
    </row>
    <row r="117" spans="1:9">
      <c r="A117" s="23">
        <v>642</v>
      </c>
      <c r="B117" s="24" t="s">
        <v>150</v>
      </c>
      <c r="C117" s="25">
        <f ca="1">INDIRECT("'EMEKLİLİK'!"&amp;ADDRESS(IFERROR(MATCH(VLOOKUP($B$3,$BC$3:$BE$150,2,0),EMEKLİLİK!$B:$B,0),MATCH(9003,EMEKLİLİK!$B:$B,0)+1),MATCH($A117,EMEKLİLİK!$5:$5,0)))</f>
        <v>2299268343.1900001</v>
      </c>
      <c r="E117" s="24" t="s">
        <v>150</v>
      </c>
      <c r="F117" s="25">
        <f ca="1">INDIRECT("'EMEKLİLİK'!"&amp;ADDRESS(IFERROR(MATCH(VLOOKUP($E$3,$BC$3:$BE$150,2,0),EMEKLİLİK!$B:$B,0),MATCH(9003,EMEKLİLİK!$B:$B,0)+1),MATCH($A117,EMEKLİLİK!$5:$5,0)))</f>
        <v>2299268343.1900001</v>
      </c>
    </row>
    <row r="118" spans="1:9">
      <c r="A118" s="23">
        <v>643</v>
      </c>
      <c r="B118" s="24" t="s">
        <v>151</v>
      </c>
      <c r="C118" s="25">
        <f ca="1">INDIRECT("'EMEKLİLİK'!"&amp;ADDRESS(IFERROR(MATCH(VLOOKUP($B$3,$BC$3:$BE$150,2,0),EMEKLİLİK!$B:$B,0),MATCH(9003,EMEKLİLİK!$B:$B,0)+1),MATCH($A118,EMEKLİLİK!$5:$5,0)))</f>
        <v>391056660.78000009</v>
      </c>
      <c r="E118" s="24" t="s">
        <v>151</v>
      </c>
      <c r="F118" s="25">
        <f ca="1">INDIRECT("'EMEKLİLİK'!"&amp;ADDRESS(IFERROR(MATCH(VLOOKUP($E$3,$BC$3:$BE$150,2,0),EMEKLİLİK!$B:$B,0),MATCH(9003,EMEKLİLİK!$B:$B,0)+1),MATCH($A118,EMEKLİLİK!$5:$5,0)))</f>
        <v>391056660.78000009</v>
      </c>
    </row>
    <row r="119" spans="1:9">
      <c r="A119" s="23">
        <v>644</v>
      </c>
      <c r="B119" s="24" t="s">
        <v>152</v>
      </c>
      <c r="C119" s="25">
        <f ca="1">INDIRECT("'EMEKLİLİK'!"&amp;ADDRESS(IFERROR(MATCH(VLOOKUP($B$3,$BC$3:$BE$150,2,0),EMEKLİLİK!$B:$B,0),MATCH(9003,EMEKLİLİK!$B:$B,0)+1),MATCH($A119,EMEKLİLİK!$5:$5,0)))</f>
        <v>0</v>
      </c>
      <c r="E119" s="24" t="s">
        <v>152</v>
      </c>
      <c r="F119" s="25">
        <f ca="1">INDIRECT("'EMEKLİLİK'!"&amp;ADDRESS(IFERROR(MATCH(VLOOKUP($E$3,$BC$3:$BE$150,2,0),EMEKLİLİK!$B:$B,0),MATCH(9003,EMEKLİLİK!$B:$B,0)+1),MATCH($A119,EMEKLİLİK!$5:$5,0)))</f>
        <v>0</v>
      </c>
    </row>
    <row r="120" spans="1:9">
      <c r="A120" s="23">
        <v>645</v>
      </c>
      <c r="B120" s="24" t="s">
        <v>153</v>
      </c>
      <c r="C120" s="25">
        <f ca="1">INDIRECT("'EMEKLİLİK'!"&amp;ADDRESS(IFERROR(MATCH(VLOOKUP($B$3,$BC$3:$BE$150,2,0),EMEKLİLİK!$B:$B,0),MATCH(9003,EMEKLİLİK!$B:$B,0)+1),MATCH($A120,EMEKLİLİK!$5:$5,0)))</f>
        <v>2857891.6799999997</v>
      </c>
      <c r="E120" s="24" t="s">
        <v>153</v>
      </c>
      <c r="F120" s="25">
        <f ca="1">INDIRECT("'EMEKLİLİK'!"&amp;ADDRESS(IFERROR(MATCH(VLOOKUP($E$3,$BC$3:$BE$150,2,0),EMEKLİLİK!$B:$B,0),MATCH(9003,EMEKLİLİK!$B:$B,0)+1),MATCH($A120,EMEKLİLİK!$5:$5,0)))</f>
        <v>2857891.6799999997</v>
      </c>
    </row>
    <row r="121" spans="1:9">
      <c r="A121" s="23">
        <v>649</v>
      </c>
      <c r="B121" s="24" t="s">
        <v>154</v>
      </c>
      <c r="C121" s="25">
        <f ca="1">INDIRECT("'EMEKLİLİK'!"&amp;ADDRESS(IFERROR(MATCH(VLOOKUP($B$3,$BC$3:$BE$150,2,0),EMEKLİLİK!$B:$B,0),MATCH(9003,EMEKLİLİK!$B:$B,0)+1),MATCH($A121,EMEKLİLİK!$5:$5,0)))</f>
        <v>125666144.74000001</v>
      </c>
      <c r="E121" s="24" t="s">
        <v>154</v>
      </c>
      <c r="F121" s="25">
        <f ca="1">INDIRECT("'EMEKLİLİK'!"&amp;ADDRESS(IFERROR(MATCH(VLOOKUP($E$3,$BC$3:$BE$150,2,0),EMEKLİLİK!$B:$B,0),MATCH(9003,EMEKLİLİK!$B:$B,0)+1),MATCH($A121,EMEKLİLİK!$5:$5,0)))</f>
        <v>125666144.74000001</v>
      </c>
    </row>
    <row r="122" spans="1:9">
      <c r="A122" s="30"/>
      <c r="B122" s="19" t="s">
        <v>155</v>
      </c>
      <c r="C122" s="20">
        <f ca="1">SUM(C123:C127)</f>
        <v>-29398478019.87468</v>
      </c>
      <c r="E122" s="19" t="s">
        <v>155</v>
      </c>
      <c r="F122" s="20">
        <f ca="1">SUM(F123:F127)</f>
        <v>-29398478019.87468</v>
      </c>
    </row>
    <row r="123" spans="1:9">
      <c r="A123" s="23">
        <v>650</v>
      </c>
      <c r="B123" s="24" t="s">
        <v>156</v>
      </c>
      <c r="C123" s="25">
        <f ca="1">INDIRECT("'EMEKLİLİK'!"&amp;ADDRESS(IFERROR(MATCH(VLOOKUP($B$3,$BC$3:$BE$150,2,0),EMEKLİLİK!$B:$B,0),MATCH(9003,EMEKLİLİK!$B:$B,0)+1),MATCH($A123,EMEKLİLİK!$5:$5,0)))</f>
        <v>-1841170973.8200002</v>
      </c>
      <c r="E123" s="24" t="s">
        <v>156</v>
      </c>
      <c r="F123" s="25">
        <f ca="1">INDIRECT("'EMEKLİLİK'!"&amp;ADDRESS(IFERROR(MATCH(VLOOKUP($E$3,$BC$3:$BE$150,2,0),EMEKLİLİK!$B:$B,0),MATCH(9003,EMEKLİLİK!$B:$B,0)+1),MATCH($A123,EMEKLİLİK!$5:$5,0)))</f>
        <v>-1841170973.8200002</v>
      </c>
      <c r="I123" s="31"/>
    </row>
    <row r="124" spans="1:9">
      <c r="A124" s="23">
        <v>651</v>
      </c>
      <c r="B124" s="24" t="s">
        <v>157</v>
      </c>
      <c r="C124" s="25">
        <f ca="1">INDIRECT("'EMEKLİLİK'!"&amp;ADDRESS(IFERROR(MATCH(VLOOKUP($B$3,$BC$3:$BE$150,2,0),EMEKLİLİK!$B:$B,0),MATCH(9003,EMEKLİLİK!$B:$B,0)+1),MATCH($A124,EMEKLİLİK!$5:$5,0)))</f>
        <v>-343925.49000000005</v>
      </c>
      <c r="E124" s="24" t="s">
        <v>157</v>
      </c>
      <c r="F124" s="25">
        <f ca="1">INDIRECT("'EMEKLİLİK'!"&amp;ADDRESS(IFERROR(MATCH(VLOOKUP($E$3,$BC$3:$BE$150,2,0),EMEKLİLİK!$B:$B,0),MATCH(9003,EMEKLİLİK!$B:$B,0)+1),MATCH($A124,EMEKLİLİK!$5:$5,0)))</f>
        <v>-343925.49000000005</v>
      </c>
      <c r="I124" s="31"/>
    </row>
    <row r="125" spans="1:9">
      <c r="A125" s="23">
        <v>652</v>
      </c>
      <c r="B125" s="24" t="s">
        <v>158</v>
      </c>
      <c r="C125" s="25">
        <f ca="1">INDIRECT("'EMEKLİLİK'!"&amp;ADDRESS(IFERROR(MATCH(VLOOKUP($B$3,$BC$3:$BE$150,2,0),EMEKLİLİK!$B:$B,0),MATCH(9003,EMEKLİLİK!$B:$B,0)+1),MATCH($A125,EMEKLİLİK!$5:$5,0)))</f>
        <v>-25154898396.844677</v>
      </c>
      <c r="E125" s="24" t="s">
        <v>158</v>
      </c>
      <c r="F125" s="25">
        <f ca="1">INDIRECT("'EMEKLİLİK'!"&amp;ADDRESS(IFERROR(MATCH(VLOOKUP($E$3,$BC$3:$BE$150,2,0),EMEKLİLİK!$B:$B,0),MATCH(9003,EMEKLİLİK!$B:$B,0)+1),MATCH($A125,EMEKLİLİK!$5:$5,0)))</f>
        <v>-25154898396.844677</v>
      </c>
    </row>
    <row r="126" spans="1:9">
      <c r="A126" s="23">
        <v>653</v>
      </c>
      <c r="B126" s="24" t="s">
        <v>159</v>
      </c>
      <c r="C126" s="25">
        <f ca="1">INDIRECT("'EMEKLİLİK'!"&amp;ADDRESS(IFERROR(MATCH(VLOOKUP($B$3,$BC$3:$BE$150,2,0),EMEKLİLİK!$B:$B,0),MATCH(9003,EMEKLİLİK!$B:$B,0)+1),MATCH($A126,EMEKLİLİK!$5:$5,0)))</f>
        <v>-2312084494.1400003</v>
      </c>
      <c r="E126" s="24" t="s">
        <v>159</v>
      </c>
      <c r="F126" s="25">
        <f ca="1">INDIRECT("'EMEKLİLİK'!"&amp;ADDRESS(IFERROR(MATCH(VLOOKUP($E$3,$BC$3:$BE$150,2,0),EMEKLİLİK!$B:$B,0),MATCH(9003,EMEKLİLİK!$B:$B,0)+1),MATCH($A126,EMEKLİLİK!$5:$5,0)))</f>
        <v>-2312084494.1400003</v>
      </c>
    </row>
    <row r="127" spans="1:9">
      <c r="A127" s="23">
        <v>654</v>
      </c>
      <c r="B127" s="24" t="s">
        <v>160</v>
      </c>
      <c r="C127" s="25">
        <f ca="1">INDIRECT("'EMEKLİLİK'!"&amp;ADDRESS(IFERROR(MATCH(VLOOKUP($B$3,$BC$3:$BE$150,2,0),EMEKLİLİK!$B:$B,0),MATCH(9003,EMEKLİLİK!$B:$B,0)+1),MATCH($A127,EMEKLİLİK!$5:$5,0)))</f>
        <v>-89980229.580000013</v>
      </c>
      <c r="E127" s="24" t="s">
        <v>160</v>
      </c>
      <c r="F127" s="25">
        <f ca="1">INDIRECT("'EMEKLİLİK'!"&amp;ADDRESS(IFERROR(MATCH(VLOOKUP($E$3,$BC$3:$BE$150,2,0),EMEKLİLİK!$B:$B,0),MATCH(9003,EMEKLİLİK!$B:$B,0)+1),MATCH($A127,EMEKLİLİK!$5:$5,0)))</f>
        <v>-89980229.580000013</v>
      </c>
    </row>
    <row r="128" spans="1:9" ht="13.5" thickBot="1">
      <c r="A128" s="28"/>
      <c r="B128" s="19" t="s">
        <v>161</v>
      </c>
      <c r="C128" s="20">
        <f ca="1">C114+C122</f>
        <v>777018041.0353241</v>
      </c>
      <c r="E128" s="19" t="s">
        <v>161</v>
      </c>
      <c r="F128" s="20">
        <f ca="1">F114+F122</f>
        <v>777018041.0353241</v>
      </c>
    </row>
    <row r="129" spans="1:9" ht="13.5" thickBot="1">
      <c r="A129" s="28"/>
      <c r="B129" s="19" t="s">
        <v>112</v>
      </c>
      <c r="C129" s="20">
        <f ca="1">C59</f>
        <v>144650189358.91492</v>
      </c>
      <c r="E129" s="19" t="s">
        <v>112</v>
      </c>
      <c r="F129" s="20">
        <f ca="1">F59</f>
        <v>144650189358.91492</v>
      </c>
    </row>
    <row r="130" spans="1:9" ht="13.5" thickBot="1">
      <c r="A130" s="28"/>
      <c r="B130" s="19" t="s">
        <v>146</v>
      </c>
      <c r="C130" s="20">
        <f ca="1">C113</f>
        <v>37003967756.226135</v>
      </c>
      <c r="E130" s="19" t="s">
        <v>146</v>
      </c>
      <c r="F130" s="20">
        <f ca="1">F113</f>
        <v>37003967756.226135</v>
      </c>
    </row>
    <row r="131" spans="1:9" ht="13.5" thickBot="1">
      <c r="A131" s="28"/>
      <c r="B131" s="19" t="s">
        <v>161</v>
      </c>
      <c r="C131" s="20">
        <f ca="1">C128</f>
        <v>777018041.0353241</v>
      </c>
      <c r="E131" s="19" t="s">
        <v>161</v>
      </c>
      <c r="F131" s="20">
        <f ca="1">F128</f>
        <v>777018041.0353241</v>
      </c>
    </row>
    <row r="132" spans="1:9" ht="13.5" thickBot="1">
      <c r="A132" s="28"/>
      <c r="B132" s="19" t="s">
        <v>162</v>
      </c>
      <c r="C132" s="20">
        <f ca="1">SUM(C129:C131)</f>
        <v>182431175156.17639</v>
      </c>
      <c r="E132" s="19" t="s">
        <v>162</v>
      </c>
      <c r="F132" s="20">
        <f ca="1">SUM(F129:F131)</f>
        <v>182431175156.17639</v>
      </c>
    </row>
    <row r="133" spans="1:9">
      <c r="A133" s="29"/>
      <c r="B133" s="19" t="s">
        <v>163</v>
      </c>
      <c r="C133" s="20">
        <f ca="1">SUM(C134:C143)</f>
        <v>348360458464.72931</v>
      </c>
      <c r="E133" s="19" t="s">
        <v>163</v>
      </c>
      <c r="F133" s="20">
        <f ca="1">SUM(F134:F143)</f>
        <v>348360458464.72931</v>
      </c>
    </row>
    <row r="134" spans="1:9">
      <c r="A134" s="23">
        <v>660</v>
      </c>
      <c r="B134" s="24" t="s">
        <v>164</v>
      </c>
      <c r="C134" s="25">
        <f ca="1">INDIRECT("'MALI'!"&amp;ADDRESS(IFERROR(MATCH(VLOOKUP($B$3,$BC$3:$BE$150,2,0),MALI!$B:$B,0),MATCH(9003,MALI!$B:$B,0)+1),MATCH($A134,MALI!$5:$5,0)))</f>
        <v>193740477817.76303</v>
      </c>
      <c r="E134" s="24" t="s">
        <v>164</v>
      </c>
      <c r="F134" s="25">
        <f ca="1">INDIRECT("'MALI'!"&amp;ADDRESS(IFERROR(MATCH(VLOOKUP($E$3,$BC$3:$BE$150,2,0),MALI!$B:$B,0),MATCH(9003,MALI!$B:$B,0)+1),MATCH($A134,MALI!$5:$5,0)))</f>
        <v>193740477817.76303</v>
      </c>
    </row>
    <row r="135" spans="1:9">
      <c r="A135" s="23">
        <v>661</v>
      </c>
      <c r="B135" s="24" t="s">
        <v>165</v>
      </c>
      <c r="C135" s="25">
        <f ca="1">INDIRECT("'MALI'!"&amp;ADDRESS(IFERROR(MATCH(VLOOKUP($B$3,$BC$3:$BE$150,2,0),MALI!$B:$B,0),MATCH(9003,MALI!$B:$B,0)+1),MATCH($A135,MALI!$5:$5,0)))</f>
        <v>13824142850.896</v>
      </c>
      <c r="E135" s="24" t="s">
        <v>165</v>
      </c>
      <c r="F135" s="25">
        <f ca="1">INDIRECT("'MALI'!"&amp;ADDRESS(IFERROR(MATCH(VLOOKUP($E$3,$BC$3:$BE$150,2,0),MALI!$B:$B,0),MATCH(9003,MALI!$B:$B,0)+1),MATCH($A135,MALI!$5:$5,0)))</f>
        <v>13824142850.896</v>
      </c>
    </row>
    <row r="136" spans="1:9">
      <c r="A136" s="23">
        <v>662</v>
      </c>
      <c r="B136" s="24" t="s">
        <v>166</v>
      </c>
      <c r="C136" s="25">
        <f ca="1">INDIRECT("'MALI'!"&amp;ADDRESS(IFERROR(MATCH(VLOOKUP($B$3,$BC$3:$BE$150,2,0),MALI!$B:$B,0),MATCH(9003,MALI!$B:$B,0)+1),MATCH($A136,MALI!$5:$5,0)))</f>
        <v>67160643238.548866</v>
      </c>
      <c r="E136" s="24" t="s">
        <v>166</v>
      </c>
      <c r="F136" s="25">
        <f ca="1">INDIRECT("'MALI'!"&amp;ADDRESS(IFERROR(MATCH(VLOOKUP($E$3,$BC$3:$BE$150,2,0),MALI!$B:$B,0),MATCH(9003,MALI!$B:$B,0)+1),MATCH($A136,MALI!$5:$5,0)))</f>
        <v>67160643238.548866</v>
      </c>
    </row>
    <row r="137" spans="1:9">
      <c r="A137" s="23">
        <v>663</v>
      </c>
      <c r="B137" s="24" t="s">
        <v>167</v>
      </c>
      <c r="C137" s="25">
        <f ca="1">INDIRECT("'MALI'!"&amp;ADDRESS(IFERROR(MATCH(VLOOKUP($B$3,$BC$3:$BE$150,2,0),MALI!$B:$B,0),MATCH(9003,MALI!$B:$B,0)+1),MATCH($A137,MALI!$5:$5,0)))</f>
        <v>55833349215.014267</v>
      </c>
      <c r="E137" s="24" t="s">
        <v>167</v>
      </c>
      <c r="F137" s="25">
        <f ca="1">INDIRECT("'MALI'!"&amp;ADDRESS(IFERROR(MATCH(VLOOKUP($E$3,$BC$3:$BE$150,2,0),MALI!$B:$B,0),MATCH(9003,MALI!$B:$B,0)+1),MATCH($A137,MALI!$5:$5,0)))</f>
        <v>55833349215.014267</v>
      </c>
    </row>
    <row r="138" spans="1:9">
      <c r="A138" s="23">
        <v>664</v>
      </c>
      <c r="B138" s="24" t="s">
        <v>168</v>
      </c>
      <c r="C138" s="25">
        <f ca="1">INDIRECT("'MALI'!"&amp;ADDRESS(IFERROR(MATCH(VLOOKUP($B$3,$BC$3:$BE$150,2,0),MALI!$B:$B,0),MATCH(9003,MALI!$B:$B,0)+1),MATCH($A138,MALI!$5:$5,0)))</f>
        <v>1526728334.3800001</v>
      </c>
      <c r="E138" s="24" t="s">
        <v>168</v>
      </c>
      <c r="F138" s="25">
        <f ca="1">INDIRECT("'MALI'!"&amp;ADDRESS(IFERROR(MATCH(VLOOKUP($E$3,$BC$3:$BE$150,2,0),MALI!$B:$B,0),MATCH(9003,MALI!$B:$B,0)+1),MATCH($A138,MALI!$5:$5,0)))</f>
        <v>1526728334.3800001</v>
      </c>
    </row>
    <row r="139" spans="1:9">
      <c r="A139" s="23">
        <v>665</v>
      </c>
      <c r="B139" s="24" t="s">
        <v>169</v>
      </c>
      <c r="C139" s="25">
        <f ca="1">INDIRECT("'MALI'!"&amp;ADDRESS(IFERROR(MATCH(VLOOKUP($B$3,$BC$3:$BE$150,2,0),MALI!$B:$B,0),MATCH(9003,MALI!$B:$B,0)+1),MATCH($A139,MALI!$5:$5,0)))</f>
        <v>11055248559.887142</v>
      </c>
      <c r="E139" s="24" t="s">
        <v>169</v>
      </c>
      <c r="F139" s="25">
        <f ca="1">INDIRECT("'MALI'!"&amp;ADDRESS(IFERROR(MATCH(VLOOKUP($E$3,$BC$3:$BE$150,2,0),MALI!$B:$B,0),MATCH(9003,MALI!$B:$B,0)+1),MATCH($A139,MALI!$5:$5,0)))</f>
        <v>11055248559.887142</v>
      </c>
      <c r="I139" s="31"/>
    </row>
    <row r="140" spans="1:9">
      <c r="A140" s="23">
        <v>666</v>
      </c>
      <c r="B140" s="24" t="s">
        <v>170</v>
      </c>
      <c r="C140" s="25">
        <f ca="1">INDIRECT("'MALI'!"&amp;ADDRESS(IFERROR(MATCH(VLOOKUP($B$3,$BC$3:$BE$150,2,0),MALI!$B:$B,0),MATCH(9003,MALI!$B:$B,0)+1),MATCH($A140,MALI!$5:$5,0)))</f>
        <v>1639840748.3499997</v>
      </c>
      <c r="E140" s="24" t="s">
        <v>170</v>
      </c>
      <c r="F140" s="25">
        <f ca="1">INDIRECT("'MALI'!"&amp;ADDRESS(IFERROR(MATCH(VLOOKUP($E$3,$BC$3:$BE$150,2,0),MALI!$B:$B,0),MATCH(9003,MALI!$B:$B,0)+1),MATCH($A140,MALI!$5:$5,0)))</f>
        <v>1639840748.3499997</v>
      </c>
    </row>
    <row r="141" spans="1:9">
      <c r="A141" s="23">
        <v>667</v>
      </c>
      <c r="B141" s="24" t="s">
        <v>171</v>
      </c>
      <c r="C141" s="25">
        <f ca="1">INDIRECT("'MALI'!"&amp;ADDRESS(IFERROR(MATCH(VLOOKUP($B$3,$BC$3:$BE$150,2,0),MALI!$B:$B,0),MATCH(9003,MALI!$B:$B,0)+1),MATCH($A141,MALI!$5:$5,0)))</f>
        <v>3352311824.0499997</v>
      </c>
      <c r="E141" s="24" t="s">
        <v>171</v>
      </c>
      <c r="F141" s="25">
        <f ca="1">INDIRECT("'MALI'!"&amp;ADDRESS(IFERROR(MATCH(VLOOKUP($E$3,$BC$3:$BE$150,2,0),MALI!$B:$B,0),MATCH(9003,MALI!$B:$B,0)+1),MATCH($A141,MALI!$5:$5,0)))</f>
        <v>3352311824.0499997</v>
      </c>
    </row>
    <row r="142" spans="1:9">
      <c r="A142" s="23">
        <v>668</v>
      </c>
      <c r="B142" s="24" t="s">
        <v>172</v>
      </c>
      <c r="C142" s="25">
        <f ca="1">INDIRECT("'MALI'!"&amp;ADDRESS(IFERROR(MATCH(VLOOKUP($B$3,$BC$3:$BE$150,2,0),MALI!$B:$B,0),MATCH(9003,MALI!$B:$B,0)+1),MATCH($A142,MALI!$5:$5,0)))</f>
        <v>81801540.529999986</v>
      </c>
      <c r="E142" s="24" t="s">
        <v>172</v>
      </c>
      <c r="F142" s="25">
        <f ca="1">INDIRECT("'MALI'!"&amp;ADDRESS(IFERROR(MATCH(VLOOKUP($E$3,$BC$3:$BE$150,2,0),MALI!$B:$B,0),MATCH(9003,MALI!$B:$B,0)+1),MATCH($A142,MALI!$5:$5,0)))</f>
        <v>81801540.529999986</v>
      </c>
    </row>
    <row r="143" spans="1:9">
      <c r="A143" s="23">
        <v>669</v>
      </c>
      <c r="B143" s="24" t="s">
        <v>173</v>
      </c>
      <c r="C143" s="25">
        <f ca="1">INDIRECT("'MALI'!"&amp;ADDRESS(IFERROR(MATCH(VLOOKUP($B$3,$BC$3:$BE$150,2,0),MALI!$B:$B,0),MATCH(9003,MALI!$B:$B,0)+1),MATCH($A143,MALI!$5:$5,0)))</f>
        <v>145914335.31</v>
      </c>
      <c r="E143" s="24" t="s">
        <v>173</v>
      </c>
      <c r="F143" s="25">
        <f ca="1">INDIRECT("'MALI'!"&amp;ADDRESS(IFERROR(MATCH(VLOOKUP($E$3,$BC$3:$BE$150,2,0),MALI!$B:$B,0),MATCH(9003,MALI!$B:$B,0)+1),MATCH($A143,MALI!$5:$5,0)))</f>
        <v>145914335.31</v>
      </c>
    </row>
    <row r="144" spans="1:9">
      <c r="A144" s="30"/>
      <c r="B144" s="19" t="s">
        <v>174</v>
      </c>
      <c r="C144" s="20">
        <f ca="1">SUM(C145:C152)</f>
        <v>-270621662671.02051</v>
      </c>
      <c r="E144" s="19" t="s">
        <v>174</v>
      </c>
      <c r="F144" s="20">
        <f ca="1">SUM(F145:F152)</f>
        <v>-270621662671.02051</v>
      </c>
    </row>
    <row r="145" spans="1:6">
      <c r="A145" s="23">
        <v>670</v>
      </c>
      <c r="B145" s="24" t="s">
        <v>175</v>
      </c>
      <c r="C145" s="25">
        <f ca="1">INDIRECT("'MALI'!"&amp;ADDRESS(IFERROR(MATCH(VLOOKUP($B$3,$BC$3:$BE$150,2,0),MALI!$B:$B,0),MATCH(9003,MALI!$B:$B,0)+1),MATCH($A145,MALI!$5:$5,0)))</f>
        <v>-11279617075.440004</v>
      </c>
      <c r="E145" s="24" t="s">
        <v>175</v>
      </c>
      <c r="F145" s="25">
        <f ca="1">INDIRECT("'MALI'!"&amp;ADDRESS(IFERROR(MATCH(VLOOKUP($E$3,$BC$3:$BE$150,2,0),MALI!$B:$B,0),MATCH(9003,MALI!$B:$B,0)+1),MATCH($A145,MALI!$5:$5,0)))</f>
        <v>-11279617075.440004</v>
      </c>
    </row>
    <row r="146" spans="1:6">
      <c r="A146" s="23">
        <v>671</v>
      </c>
      <c r="B146" s="24" t="s">
        <v>176</v>
      </c>
      <c r="C146" s="25">
        <f ca="1">INDIRECT("'MALI'!"&amp;ADDRESS(IFERROR(MATCH(VLOOKUP($B$3,$BC$3:$BE$150,2,0),MALI!$B:$B,0),MATCH(9003,MALI!$B:$B,0)+1),MATCH($A146,MALI!$5:$5,0)))</f>
        <v>-2613923599.7599998</v>
      </c>
      <c r="E146" s="24" t="s">
        <v>176</v>
      </c>
      <c r="F146" s="25">
        <f ca="1">INDIRECT("'MALI'!"&amp;ADDRESS(IFERROR(MATCH(VLOOKUP($E$3,$BC$3:$BE$150,2,0),MALI!$B:$B,0),MATCH(9003,MALI!$B:$B,0)+1),MATCH($A146,MALI!$5:$5,0)))</f>
        <v>-2613923599.7599998</v>
      </c>
    </row>
    <row r="147" spans="1:6">
      <c r="A147" s="23">
        <v>672</v>
      </c>
      <c r="B147" s="24" t="s">
        <v>177</v>
      </c>
      <c r="C147" s="25">
        <f ca="1">INDIRECT("'MALI'!"&amp;ADDRESS(IFERROR(MATCH(VLOOKUP($B$3,$BC$3:$BE$150,2,0),MALI!$B:$B,0),MATCH(9003,MALI!$B:$B,0)+1),MATCH($A147,MALI!$5:$5,0)))</f>
        <v>-1351372487.8499999</v>
      </c>
      <c r="E147" s="24" t="s">
        <v>177</v>
      </c>
      <c r="F147" s="25">
        <f ca="1">INDIRECT("'MALI'!"&amp;ADDRESS(IFERROR(MATCH(VLOOKUP($E$3,$BC$3:$BE$150,2,0),MALI!$B:$B,0),MATCH(9003,MALI!$B:$B,0)+1),MATCH($A147,MALI!$5:$5,0)))</f>
        <v>-1351372487.8499999</v>
      </c>
    </row>
    <row r="148" spans="1:6">
      <c r="A148" s="23">
        <v>673</v>
      </c>
      <c r="B148" s="24" t="s">
        <v>178</v>
      </c>
      <c r="C148" s="25">
        <f ca="1">INDIRECT("'MALI'!"&amp;ADDRESS(IFERROR(MATCH(VLOOKUP($B$3,$BC$3:$BE$150,2,0),MALI!$B:$B,0),MATCH(9003,MALI!$B:$B,0)+1),MATCH($A148,MALI!$5:$5,0)))</f>
        <v>-216661958973.99548</v>
      </c>
      <c r="E148" s="24" t="s">
        <v>178</v>
      </c>
      <c r="F148" s="25">
        <f ca="1">INDIRECT("'MALI'!"&amp;ADDRESS(IFERROR(MATCH(VLOOKUP($E$3,$BC$3:$BE$150,2,0),MALI!$B:$B,0),MATCH(9003,MALI!$B:$B,0)+1),MATCH($A148,MALI!$5:$5,0)))</f>
        <v>-216661958973.99548</v>
      </c>
    </row>
    <row r="149" spans="1:6">
      <c r="A149" s="23">
        <v>674</v>
      </c>
      <c r="B149" s="24" t="s">
        <v>179</v>
      </c>
      <c r="C149" s="25">
        <f ca="1">INDIRECT("'MALI'!"&amp;ADDRESS(IFERROR(MATCH(VLOOKUP($B$3,$BC$3:$BE$150,2,0),MALI!$B:$B,0),MATCH(9003,MALI!$B:$B,0)+1),MATCH($A149,MALI!$5:$5,0)))</f>
        <v>-1330730622.4400001</v>
      </c>
      <c r="E149" s="24" t="s">
        <v>179</v>
      </c>
      <c r="F149" s="25">
        <f ca="1">INDIRECT("'MALI'!"&amp;ADDRESS(IFERROR(MATCH(VLOOKUP($E$3,$BC$3:$BE$150,2,0),MALI!$B:$B,0),MATCH(9003,MALI!$B:$B,0)+1),MATCH($A149,MALI!$5:$5,0)))</f>
        <v>-1330730622.4400001</v>
      </c>
    </row>
    <row r="150" spans="1:6">
      <c r="A150" s="23">
        <v>675</v>
      </c>
      <c r="B150" s="24" t="s">
        <v>180</v>
      </c>
      <c r="C150" s="25">
        <f ca="1">INDIRECT("'MALI'!"&amp;ADDRESS(IFERROR(MATCH(VLOOKUP($B$3,$BC$3:$BE$150,2,0),MALI!$B:$B,0),MATCH(9003,MALI!$B:$B,0)+1),MATCH($A150,MALI!$5:$5,0)))</f>
        <v>-28575846937.969986</v>
      </c>
      <c r="E150" s="24" t="s">
        <v>180</v>
      </c>
      <c r="F150" s="25">
        <f ca="1">INDIRECT("'MALI'!"&amp;ADDRESS(IFERROR(MATCH(VLOOKUP($E$3,$BC$3:$BE$150,2,0),MALI!$B:$B,0),MATCH(9003,MALI!$B:$B,0)+1),MATCH($A150,MALI!$5:$5,0)))</f>
        <v>-28575846937.969986</v>
      </c>
    </row>
    <row r="151" spans="1:6">
      <c r="A151" s="23">
        <v>676</v>
      </c>
      <c r="B151" s="24" t="s">
        <v>181</v>
      </c>
      <c r="C151" s="25">
        <f ca="1">INDIRECT("'MALI'!"&amp;ADDRESS(IFERROR(MATCH(VLOOKUP($B$3,$BC$3:$BE$150,2,0),MALI!$B:$B,0),MATCH(9003,MALI!$B:$B,0)+1),MATCH($A151,MALI!$5:$5,0)))</f>
        <v>-5959484408.4949923</v>
      </c>
      <c r="E151" s="24" t="s">
        <v>181</v>
      </c>
      <c r="F151" s="25">
        <f ca="1">INDIRECT("'MALI'!"&amp;ADDRESS(IFERROR(MATCH(VLOOKUP($E$3,$BC$3:$BE$150,2,0),MALI!$B:$B,0),MATCH(9003,MALI!$B:$B,0)+1),MATCH($A151,MALI!$5:$5,0)))</f>
        <v>-5959484408.4949923</v>
      </c>
    </row>
    <row r="152" spans="1:6">
      <c r="A152" s="23">
        <v>677</v>
      </c>
      <c r="B152" s="24" t="s">
        <v>182</v>
      </c>
      <c r="C152" s="25">
        <f ca="1">INDIRECT("'MALI'!"&amp;ADDRESS(IFERROR(MATCH(VLOOKUP($B$3,$BC$3:$BE$150,2,0),MALI!$B:$B,0),MATCH(9003,MALI!$B:$B,0)+1),MATCH($A152,MALI!$5:$5,0)))</f>
        <v>-2848728565.0700002</v>
      </c>
      <c r="E152" s="24" t="s">
        <v>182</v>
      </c>
      <c r="F152" s="25">
        <f ca="1">INDIRECT("'MALI'!"&amp;ADDRESS(IFERROR(MATCH(VLOOKUP($E$3,$BC$3:$BE$150,2,0),MALI!$B:$B,0),MATCH(9003,MALI!$B:$B,0)+1),MATCH($A152,MALI!$5:$5,0)))</f>
        <v>-2848728565.0700002</v>
      </c>
    </row>
    <row r="153" spans="1:6">
      <c r="A153" s="30"/>
      <c r="B153" s="19" t="s">
        <v>183</v>
      </c>
      <c r="C153" s="20">
        <f ca="1">SUM(C154:C163)</f>
        <v>-11049756292.809999</v>
      </c>
      <c r="E153" s="19" t="s">
        <v>183</v>
      </c>
      <c r="F153" s="20">
        <f ca="1">SUM(F154:F163)</f>
        <v>-11049756292.809999</v>
      </c>
    </row>
    <row r="154" spans="1:6">
      <c r="A154" s="23">
        <v>680</v>
      </c>
      <c r="B154" s="24" t="s">
        <v>184</v>
      </c>
      <c r="C154" s="25">
        <f ca="1">INDIRECT("'MALI'!"&amp;ADDRESS(IFERROR(MATCH(VLOOKUP($B$3,$BC$3:$BE$150,2,0),MALI!$B:$B,0),MATCH(9003,MALI!$B:$B,0)+1),MATCH($A154,MALI!$5:$5,0)))</f>
        <v>-15401065043.150002</v>
      </c>
      <c r="E154" s="24" t="s">
        <v>184</v>
      </c>
      <c r="F154" s="25">
        <f ca="1">INDIRECT("'MALI'!"&amp;ADDRESS(IFERROR(MATCH(VLOOKUP($E$3,$BC$3:$BE$150,2,0),MALI!$B:$B,0),MATCH(9003,MALI!$B:$B,0)+1),MATCH($A154,MALI!$5:$5,0)))</f>
        <v>-15401065043.150002</v>
      </c>
    </row>
    <row r="155" spans="1:6">
      <c r="A155" s="23">
        <v>681</v>
      </c>
      <c r="B155" s="24" t="s">
        <v>185</v>
      </c>
      <c r="C155" s="25">
        <f ca="1">INDIRECT("'MALI'!"&amp;ADDRESS(IFERROR(MATCH(VLOOKUP($B$3,$BC$3:$BE$150,2,0),MALI!$B:$B,0),MATCH(9003,MALI!$B:$B,0)+1),MATCH($A155,MALI!$5:$5,0)))</f>
        <v>-2440553211.0799994</v>
      </c>
      <c r="E155" s="24" t="s">
        <v>185</v>
      </c>
      <c r="F155" s="25">
        <f ca="1">INDIRECT("'MALI'!"&amp;ADDRESS(IFERROR(MATCH(VLOOKUP($E$3,$BC$3:$BE$150,2,0),MALI!$B:$B,0),MATCH(9003,MALI!$B:$B,0)+1),MATCH($A155,MALI!$5:$5,0)))</f>
        <v>-2440553211.0799994</v>
      </c>
    </row>
    <row r="156" spans="1:6">
      <c r="A156" s="23">
        <v>682</v>
      </c>
      <c r="B156" s="24" t="s">
        <v>186</v>
      </c>
      <c r="C156" s="25">
        <f ca="1">INDIRECT("'MALI'!"&amp;ADDRESS(IFERROR(MATCH(VLOOKUP($B$3,$BC$3:$BE$150,2,0),MALI!$B:$B,0),MATCH(9003,MALI!$B:$B,0)+1),MATCH($A156,MALI!$5:$5,0)))</f>
        <v>10884997.92999999</v>
      </c>
      <c r="E156" s="24" t="s">
        <v>186</v>
      </c>
      <c r="F156" s="25">
        <f ca="1">INDIRECT("'MALI'!"&amp;ADDRESS(IFERROR(MATCH(VLOOKUP($E$3,$BC$3:$BE$150,2,0),MALI!$B:$B,0),MATCH(9003,MALI!$B:$B,0)+1),MATCH($A156,MALI!$5:$5,0)))</f>
        <v>10884997.92999999</v>
      </c>
    </row>
    <row r="157" spans="1:6">
      <c r="A157" s="23">
        <v>683</v>
      </c>
      <c r="B157" s="24" t="s">
        <v>187</v>
      </c>
      <c r="C157" s="25">
        <f ca="1">INDIRECT("'MALI'!"&amp;ADDRESS(IFERROR(MATCH(VLOOKUP($B$3,$BC$3:$BE$150,2,0),MALI!$B:$B,0),MATCH(9003,MALI!$B:$B,0)+1),MATCH($A157,MALI!$5:$5,0)))</f>
        <v>0</v>
      </c>
      <c r="E157" s="24" t="s">
        <v>187</v>
      </c>
      <c r="F157" s="25">
        <f ca="1">INDIRECT("'MALI'!"&amp;ADDRESS(IFERROR(MATCH(VLOOKUP($E$3,$BC$3:$BE$150,2,0),MALI!$B:$B,0),MATCH(9003,MALI!$B:$B,0)+1),MATCH($A157,MALI!$5:$5,0)))</f>
        <v>0</v>
      </c>
    </row>
    <row r="158" spans="1:6">
      <c r="A158" s="23">
        <v>684</v>
      </c>
      <c r="B158" s="24" t="s">
        <v>188</v>
      </c>
      <c r="C158" s="25">
        <f ca="1">INDIRECT("'MALI'!"&amp;ADDRESS(IFERROR(MATCH(VLOOKUP($B$3,$BC$3:$BE$150,2,0),MALI!$B:$B,0),MATCH(9003,MALI!$B:$B,0)+1),MATCH($A158,MALI!$5:$5,0)))</f>
        <v>7442789981.3399982</v>
      </c>
      <c r="E158" s="24" t="s">
        <v>188</v>
      </c>
      <c r="F158" s="25">
        <f ca="1">INDIRECT("'MALI'!"&amp;ADDRESS(IFERROR(MATCH(VLOOKUP($E$3,$BC$3:$BE$150,2,0),MALI!$B:$B,0),MATCH(9003,MALI!$B:$B,0)+1),MATCH($A158,MALI!$5:$5,0)))</f>
        <v>7442789981.3399982</v>
      </c>
    </row>
    <row r="159" spans="1:6">
      <c r="A159" s="23">
        <v>685</v>
      </c>
      <c r="B159" s="24" t="s">
        <v>189</v>
      </c>
      <c r="C159" s="25">
        <f ca="1">INDIRECT("'MALI'!"&amp;ADDRESS(IFERROR(MATCH(VLOOKUP($B$3,$BC$3:$BE$150,2,0),MALI!$B:$B,0),MATCH(9003,MALI!$B:$B,0)+1),MATCH($A159,MALI!$5:$5,0)))</f>
        <v>-565690982.06999969</v>
      </c>
      <c r="E159" s="24" t="s">
        <v>189</v>
      </c>
      <c r="F159" s="25">
        <f ca="1">INDIRECT("'MALI'!"&amp;ADDRESS(IFERROR(MATCH(VLOOKUP($E$3,$BC$3:$BE$150,2,0),MALI!$B:$B,0),MATCH(9003,MALI!$B:$B,0)+1),MATCH($A159,MALI!$5:$5,0)))</f>
        <v>-565690982.06999969</v>
      </c>
    </row>
    <row r="160" spans="1:6">
      <c r="A160" s="32">
        <v>686</v>
      </c>
      <c r="B160" s="24" t="s">
        <v>190</v>
      </c>
      <c r="C160" s="25">
        <f ca="1">INDIRECT("'MALI'!"&amp;ADDRESS(IFERROR(MATCH(VLOOKUP($B$3,$BC$3:$BE$150,2,0),MALI!$B:$B,0),MATCH(9003,MALI!$B:$B,0)+1),MATCH($A160,MALI!$5:$5,0)))</f>
        <v>1726890807.4100008</v>
      </c>
      <c r="E160" s="24" t="s">
        <v>190</v>
      </c>
      <c r="F160" s="25">
        <f ca="1">INDIRECT("'MALI'!"&amp;ADDRESS(IFERROR(MATCH(VLOOKUP($E$3,$BC$3:$BE$150,2,0),MALI!$B:$B,0),MATCH(9003,MALI!$B:$B,0)+1),MATCH($A160,MALI!$5:$5,0)))</f>
        <v>1726890807.4100008</v>
      </c>
    </row>
    <row r="161" spans="1:7">
      <c r="A161" s="32">
        <v>687</v>
      </c>
      <c r="B161" s="24" t="s">
        <v>191</v>
      </c>
      <c r="C161" s="25">
        <f ca="1">INDIRECT("'MALI'!"&amp;ADDRESS(IFERROR(MATCH(VLOOKUP($B$3,$BC$3:$BE$150,2,0),MALI!$B:$B,0),MATCH(9003,MALI!$B:$B,0)+1),MATCH($A161,MALI!$5:$5,0)))</f>
        <v>-1917688139.5899997</v>
      </c>
      <c r="E161" s="24" t="s">
        <v>191</v>
      </c>
      <c r="F161" s="25">
        <f ca="1">INDIRECT("'MALI'!"&amp;ADDRESS(IFERROR(MATCH(VLOOKUP($E$3,$BC$3:$BE$150,2,0),MALI!$B:$B,0),MATCH(9003,MALI!$B:$B,0)+1),MATCH($A161,MALI!$5:$5,0)))</f>
        <v>-1917688139.5899997</v>
      </c>
    </row>
    <row r="162" spans="1:7">
      <c r="A162" s="32">
        <v>688</v>
      </c>
      <c r="B162" s="24" t="s">
        <v>192</v>
      </c>
      <c r="C162" s="25">
        <f ca="1">INDIRECT("'MALI'!"&amp;ADDRESS(IFERROR(MATCH(VLOOKUP($B$3,$BC$3:$BE$150,2,0),MALI!$B:$B,0),MATCH(9003,MALI!$B:$B,0)+1),MATCH($A162,MALI!$5:$5,0)))</f>
        <v>194849428.90000001</v>
      </c>
      <c r="E162" s="24" t="s">
        <v>192</v>
      </c>
      <c r="F162" s="25">
        <f ca="1">INDIRECT("'MALI'!"&amp;ADDRESS(IFERROR(MATCH(VLOOKUP($E$3,$BC$3:$BE$150,2,0),MALI!$B:$B,0),MATCH(9003,MALI!$B:$B,0)+1),MATCH($A162,MALI!$5:$5,0)))</f>
        <v>194849428.90000001</v>
      </c>
    </row>
    <row r="163" spans="1:7">
      <c r="A163" s="32">
        <v>689</v>
      </c>
      <c r="B163" s="24" t="s">
        <v>193</v>
      </c>
      <c r="C163" s="25">
        <f ca="1">INDIRECT("'MALI'!"&amp;ADDRESS(IFERROR(MATCH(VLOOKUP($B$3,$BC$3:$BE$150,2,0),MALI!$B:$B,0),MATCH(9003,MALI!$B:$B,0)+1),MATCH($A163,MALI!$5:$5,0)))</f>
        <v>-100174132.5</v>
      </c>
      <c r="E163" s="24" t="s">
        <v>193</v>
      </c>
      <c r="F163" s="25">
        <f ca="1">INDIRECT("'MALI'!"&amp;ADDRESS(IFERROR(MATCH(VLOOKUP($E$3,$BC$3:$BE$150,2,0),MALI!$B:$B,0),MATCH(9003,MALI!$B:$B,0)+1),MATCH($A163,MALI!$5:$5,0)))</f>
        <v>-100174132.5</v>
      </c>
    </row>
    <row r="164" spans="1:7">
      <c r="A164" s="30"/>
      <c r="B164" s="19" t="s">
        <v>194</v>
      </c>
      <c r="C164" s="20">
        <f ca="1">C165+C166+C168</f>
        <v>182191673065.26563</v>
      </c>
      <c r="E164" s="19" t="s">
        <v>194</v>
      </c>
      <c r="F164" s="20">
        <f ca="1">F165+F166+F168</f>
        <v>182191673065.26563</v>
      </c>
    </row>
    <row r="165" spans="1:7">
      <c r="A165" s="23">
        <v>690</v>
      </c>
      <c r="B165" s="24" t="s">
        <v>195</v>
      </c>
      <c r="C165" s="25">
        <f ca="1">INDIRECT("'MALI'!"&amp;ADDRESS(IFERROR(MATCH(VLOOKUP($B$3,$BC$3:$BE$150,2,0),MALI!$B:$B,0),MATCH(9003,MALI!$B:$B,0)+1),MATCH($A165,MALI!$5:$5,0)))</f>
        <v>249120214658.198</v>
      </c>
      <c r="E165" s="24" t="s">
        <v>195</v>
      </c>
      <c r="F165" s="25">
        <f ca="1">INDIRECT("'MALI'!"&amp;ADDRESS(IFERROR(MATCH(VLOOKUP($E$3,$BC$3:$BE$150,2,0),MALI!$B:$B,0),MATCH(9003,MALI!$B:$B,0)+1),MATCH($A165,MALI!$5:$5,0)))</f>
        <v>249120214658.198</v>
      </c>
    </row>
    <row r="166" spans="1:7">
      <c r="A166" s="23">
        <v>691</v>
      </c>
      <c r="B166" s="24" t="s">
        <v>196</v>
      </c>
      <c r="C166" s="25">
        <f ca="1">INDIRECT("'MALI'!"&amp;ADDRESS(IFERROR(MATCH(VLOOKUP($B$3,$BC$3:$BE$150,2,0),MALI!$B:$B,0),MATCH(9003,MALI!$B:$B,0)+1),MATCH($A166,MALI!$5:$5,0)))</f>
        <v>-66928541592.932365</v>
      </c>
      <c r="E166" s="24" t="s">
        <v>196</v>
      </c>
      <c r="F166" s="25">
        <f ca="1">INDIRECT("'MALI'!"&amp;ADDRESS(IFERROR(MATCH(VLOOKUP($E$3,$BC$3:$BE$150,2,0),MALI!$B:$B,0),MATCH(9003,MALI!$B:$B,0)+1),MATCH($A166,MALI!$5:$5,0)))</f>
        <v>-66928541592.932365</v>
      </c>
    </row>
    <row r="167" spans="1:7">
      <c r="A167" s="23">
        <v>692</v>
      </c>
      <c r="B167" s="24" t="s">
        <v>197</v>
      </c>
      <c r="C167" s="25">
        <f ca="1">INDIRECT("'MALI'!"&amp;ADDRESS(IFERROR(MATCH(VLOOKUP($B$3,$BC$3:$BE$150,2,0),MALI!$B:$B,0),MATCH(9003,MALI!$B:$B,0)+1),MATCH($A167,MALI!$5:$5,0)))</f>
        <v>182191673065.26566</v>
      </c>
      <c r="E167" s="24" t="s">
        <v>197</v>
      </c>
      <c r="F167" s="25">
        <f ca="1">INDIRECT("'MALI'!"&amp;ADDRESS(IFERROR(MATCH(VLOOKUP($E$3,$BC$3:$BE$150,2,0),MALI!$B:$B,0),MATCH(9003,MALI!$B:$B,0)+1),MATCH($A167,MALI!$5:$5,0)))</f>
        <v>182191673065.26566</v>
      </c>
    </row>
    <row r="168" spans="1:7">
      <c r="A168" s="23">
        <v>693</v>
      </c>
      <c r="B168" s="33" t="s">
        <v>198</v>
      </c>
      <c r="C168" s="25">
        <f ca="1">INDIRECT("'MALI'!"&amp;ADDRESS(IFERROR(MATCH(VLOOKUP($B$3,$BC$3:$BE$150,2,0),MALI!$B:$B,0),MATCH(9003,MALI!$B:$B,0)+1),MATCH($A168,MALI!$5:$5,0)))</f>
        <v>0</v>
      </c>
      <c r="E168" s="24" t="s">
        <v>198</v>
      </c>
      <c r="F168" s="25">
        <f ca="1">INDIRECT("'MALI'!"&amp;ADDRESS(IFERROR(MATCH(VLOOKUP($E$3,$BC$3:$BE$150,2,0),MALI!$B:$B,0),MATCH(9003,MALI!$B:$B,0)+1),MATCH($A168,MALI!$5:$5,0)))</f>
        <v>0</v>
      </c>
    </row>
    <row r="169" spans="1:7">
      <c r="C169" s="35">
        <v>0</v>
      </c>
      <c r="F169" s="35">
        <v>0</v>
      </c>
    </row>
    <row r="171" spans="1:7">
      <c r="A171" s="36"/>
      <c r="B171" s="37"/>
      <c r="E171" s="37"/>
    </row>
    <row r="172" spans="1:7">
      <c r="A172" s="38"/>
      <c r="B172" s="9" t="str">
        <f>B3</f>
        <v>Toplam (Hayat Dışı Şirketler+Hayat ve Emeklilik Şirketleri+Reasürans Şirketleri)</v>
      </c>
      <c r="C172" s="10"/>
      <c r="D172" s="39"/>
      <c r="E172" s="9" t="str">
        <f>E3</f>
        <v>TOPLAM (HAYAT DIŞI ŞİRKETLER+HAYAT VE EMEKLİLİK ŞİRKETLERİ+REASÜRANS ŞİRKETLERİ)</v>
      </c>
      <c r="F172" s="10"/>
      <c r="G172" s="39"/>
    </row>
    <row r="173" spans="1:7">
      <c r="A173" s="40"/>
      <c r="B173" s="9" t="s">
        <v>199</v>
      </c>
      <c r="C173" s="10"/>
      <c r="D173" s="39"/>
      <c r="E173" s="9" t="s">
        <v>199</v>
      </c>
      <c r="F173" s="10"/>
      <c r="G173" s="39"/>
    </row>
    <row r="174" spans="1:7">
      <c r="A174" s="40"/>
      <c r="B174" s="40"/>
      <c r="C174" s="40"/>
      <c r="E174" s="40"/>
      <c r="F174" s="40"/>
    </row>
    <row r="175" spans="1:7">
      <c r="A175" s="40"/>
      <c r="B175" s="41" t="s">
        <v>200</v>
      </c>
      <c r="C175" s="42">
        <f ca="1">IF(C8+C10+C62=0,0,(C30+C82)/(C8+C10+C62)*-1)</f>
        <v>0.41929679082233806</v>
      </c>
      <c r="D175" s="39"/>
      <c r="E175" s="41" t="s">
        <v>200</v>
      </c>
      <c r="F175" s="42">
        <f ca="1">IF(F8+F10+F62=0,0,(F30+F82)/(F8+F10+F62)*-1)</f>
        <v>0.41929679082233806</v>
      </c>
      <c r="G175" s="39"/>
    </row>
    <row r="176" spans="1:7">
      <c r="A176" s="40"/>
      <c r="B176" s="41" t="s">
        <v>201</v>
      </c>
      <c r="C176" s="42">
        <f ca="1">IF(C8+C10+C62=0,0,(C33+C36+C85+C88)/(C8+C10+C62)*-1)</f>
        <v>0.12715380320573433</v>
      </c>
      <c r="D176" s="39"/>
      <c r="E176" s="41" t="s">
        <v>201</v>
      </c>
      <c r="F176" s="42">
        <f ca="1">IF(F8+F10+F62=0,0,(F33+F36+F85+F88)/(F8+F10+F62)*-1)</f>
        <v>0.12715380320573433</v>
      </c>
      <c r="G176" s="39"/>
    </row>
    <row r="177" spans="1:7">
      <c r="A177" s="40"/>
      <c r="B177" s="41"/>
      <c r="C177" s="42"/>
      <c r="D177" s="39"/>
      <c r="E177" s="41"/>
      <c r="F177" s="42"/>
      <c r="G177" s="39"/>
    </row>
    <row r="178" spans="1:7">
      <c r="A178" s="40"/>
      <c r="B178" s="41" t="s">
        <v>202</v>
      </c>
      <c r="C178" s="42">
        <f ca="1">IF(C30+C82=0,0,(C31+C83)/(C30+C82)*-1)</f>
        <v>0.18467358439923368</v>
      </c>
      <c r="E178" s="41" t="s">
        <v>202</v>
      </c>
      <c r="F178" s="42">
        <f ca="1">IF(F30+F82=0,0,(F31+F83)/(F30+F82)*-1)</f>
        <v>0.18467358439923368</v>
      </c>
    </row>
    <row r="179" spans="1:7">
      <c r="A179" s="40"/>
      <c r="B179" s="41" t="s">
        <v>203</v>
      </c>
      <c r="C179" s="42">
        <f ca="1">IF(C33+C85=0,0,(C34+C86)/(C33+C85)*-1)</f>
        <v>0.25970725634671549</v>
      </c>
      <c r="D179" s="39"/>
      <c r="E179" s="41" t="s">
        <v>203</v>
      </c>
      <c r="F179" s="42">
        <f ca="1">IF(F33+F85=0,0,(F34+F86)/(F33+F85)*-1)</f>
        <v>0.25970725634671549</v>
      </c>
      <c r="G179" s="39"/>
    </row>
    <row r="180" spans="1:7">
      <c r="A180" s="40"/>
      <c r="B180" s="41" t="s">
        <v>204</v>
      </c>
      <c r="C180" s="42">
        <f ca="1">IF(C36+C88=0,0,(C37+C89)/(C36+C88)*-1)</f>
        <v>0.32730173060638862</v>
      </c>
      <c r="D180" s="39"/>
      <c r="E180" s="41" t="s">
        <v>204</v>
      </c>
      <c r="F180" s="42">
        <f ca="1">IF(F36+F88=0,0,(F37+F89)/(F36+F88)*-1)</f>
        <v>0.32730173060638862</v>
      </c>
      <c r="G180" s="39"/>
    </row>
    <row r="181" spans="1:7">
      <c r="A181" s="40"/>
      <c r="B181" s="41"/>
      <c r="C181" s="42"/>
      <c r="E181" s="41"/>
      <c r="F181" s="42"/>
    </row>
    <row r="182" spans="1:7">
      <c r="A182" s="40"/>
      <c r="B182" s="41" t="s">
        <v>205</v>
      </c>
      <c r="C182" s="42">
        <f ca="1">IF(C7+C61=0,0,(C29+C81)/(C7+C61)*-1)</f>
        <v>0.43620642655418052</v>
      </c>
      <c r="D182" s="39"/>
      <c r="E182" s="41" t="s">
        <v>205</v>
      </c>
      <c r="F182" s="42">
        <f ca="1">IF(F7+F61=0,0,(F29+F81)/(F7+F61)*-1)</f>
        <v>0.43620642655418052</v>
      </c>
      <c r="G182" s="39"/>
    </row>
    <row r="183" spans="1:7">
      <c r="A183" s="40"/>
      <c r="B183" s="41" t="s">
        <v>206</v>
      </c>
      <c r="C183" s="42">
        <f ca="1">IF(C7+C61=0,0,(C32+C35+C84+C87)/(C7+C61)*-1)</f>
        <v>0.14211560415807994</v>
      </c>
      <c r="D183" s="39"/>
      <c r="E183" s="41" t="s">
        <v>206</v>
      </c>
      <c r="F183" s="42">
        <f ca="1">IF(F7+F61=0,0,(F32+F35+F84+F87)/(F7+F61)*-1)</f>
        <v>0.14211560415807994</v>
      </c>
      <c r="G183" s="39"/>
    </row>
    <row r="184" spans="1:7">
      <c r="A184" s="40"/>
      <c r="B184" s="41"/>
      <c r="C184" s="42"/>
      <c r="E184" s="41"/>
      <c r="F184" s="42"/>
    </row>
    <row r="185" spans="1:7">
      <c r="A185" s="43"/>
      <c r="B185" s="41" t="s">
        <v>207</v>
      </c>
      <c r="C185" s="42">
        <f ca="1">IF((C16+C12+C8+C62+C65+C68+C20+C23+C71+C74+C10+C14+C18)=0,0,(C36+C33+C30+C82+C85+C88)/(C16+C12+C8+C62+C65+C68+C20+C23+C71+C74+C10+C14+C18)*-1)</f>
        <v>0.63402976128331312</v>
      </c>
      <c r="D185" s="39"/>
      <c r="E185" s="41" t="s">
        <v>207</v>
      </c>
      <c r="F185" s="42">
        <f ca="1">IF((F16+F12+F8+F62+F65+F68+F20+F23+F71+F74+F10+F14+F18)=0,0,(F36+F33+F30+F82+F85+F88)/(F16+F12+F8+F62+F65+F68+F20+F23+F71+F74+F10+F14+F18)*-1)</f>
        <v>0.63402976128331312</v>
      </c>
      <c r="G185" s="39"/>
    </row>
    <row r="186" spans="1:7">
      <c r="A186" s="43"/>
      <c r="B186" s="41" t="s">
        <v>208</v>
      </c>
      <c r="C186" s="42">
        <f ca="1">IF((C15+C11+C7+C61+C64+C67+C19+C22+C70+C73)=0,0,(C35+C32+C29+C81+C84+C87)/(C15+C11+C7+C61+C64+C67+C19+C22+C70+C73)*-1)</f>
        <v>0.68018251702740207</v>
      </c>
      <c r="E186" s="41" t="s">
        <v>208</v>
      </c>
      <c r="F186" s="42">
        <f ca="1">IF((F15+F11+F7+F61+F64+F67+F19+F22+F70+F73)=0,0,(F35+F32+F29+F81+F84+F87)/(F15+F11+F7+F61+F64+F67+F19+F22+F70+F73)*-1)</f>
        <v>0.68018251702740207</v>
      </c>
    </row>
    <row r="187" spans="1:7">
      <c r="A187" s="43"/>
      <c r="B187" s="41"/>
      <c r="C187" s="42"/>
      <c r="E187" s="41"/>
      <c r="F187" s="42"/>
    </row>
    <row r="188" spans="1:7">
      <c r="A188" s="43"/>
      <c r="B188" s="41" t="s">
        <v>209</v>
      </c>
      <c r="C188" s="42">
        <f ca="1">IF(C8+C62=0,0,(C43+C101)/(C8+C10+C62)*-1)</f>
        <v>0.20006397637495454</v>
      </c>
      <c r="E188" s="41" t="s">
        <v>209</v>
      </c>
      <c r="F188" s="42">
        <f ca="1">IF(F8+F62=0,0,(F43+F101)/(F8+F10+F62)*-1)</f>
        <v>0.20006397637495454</v>
      </c>
    </row>
    <row r="189" spans="1:7">
      <c r="A189" s="40"/>
      <c r="B189" s="41"/>
      <c r="C189" s="42"/>
      <c r="D189" s="39"/>
      <c r="E189" s="41"/>
      <c r="F189" s="42"/>
      <c r="G189" s="39"/>
    </row>
    <row r="190" spans="1:7">
      <c r="A190" s="43"/>
      <c r="B190" s="41" t="s">
        <v>210</v>
      </c>
      <c r="C190" s="42">
        <f ca="1">IF(C8+C10+C62=0,0,(C9+C63)/(C8+C10+C62)*-1)</f>
        <v>0.21627988786263583</v>
      </c>
      <c r="D190" s="39"/>
      <c r="E190" s="41" t="s">
        <v>210</v>
      </c>
      <c r="F190" s="42">
        <f ca="1">IF(F8+F10+F62=0,0,(F9+F63)/(F8+F10+F62)*-1)</f>
        <v>0.21627988786263583</v>
      </c>
      <c r="G190" s="39"/>
    </row>
    <row r="191" spans="1:7">
      <c r="A191" s="43"/>
      <c r="B191" s="41" t="s">
        <v>211</v>
      </c>
      <c r="C191" s="42">
        <f ca="1">IF(C7+C11+C15+C61+C64+C67=0,0,(C44+C50+C102+C108)/(C7+C11+C15+C61+C64+C67)*-1)</f>
        <v>0.17162038031915156</v>
      </c>
      <c r="E191" s="41" t="s">
        <v>211</v>
      </c>
      <c r="F191" s="42">
        <f ca="1">IF(F7+F11+F15+F61+F64+F67=0,0,(F44+F50+F102+F108)/(F7+F11+F15+F61+F64+F67)*-1)</f>
        <v>0.17162038031915156</v>
      </c>
    </row>
    <row r="192" spans="1:7">
      <c r="A192" s="44"/>
      <c r="B192" s="41"/>
      <c r="C192" s="42"/>
      <c r="D192" s="39"/>
      <c r="E192" s="41"/>
      <c r="F192" s="42"/>
      <c r="G192" s="39"/>
    </row>
    <row r="193" spans="1:7">
      <c r="A193" s="43"/>
      <c r="B193" s="41" t="s">
        <v>212</v>
      </c>
      <c r="C193" s="42">
        <f ca="1">IF(C7+C11+C15+C61+C64+C67=0,0,(C43+C101+C58)/(C7+C11+C15+C61+C64+C67)*-1)</f>
        <v>0.31535899213100965</v>
      </c>
      <c r="E193" s="41" t="s">
        <v>212</v>
      </c>
      <c r="F193" s="42">
        <f ca="1">IF(F7+F11+F15+F61+F64+F67=0,0,(F43+F101+F58)/(F7+F11+F15+F61+F64+F67)*-1)</f>
        <v>0.31535899213100965</v>
      </c>
    </row>
    <row r="194" spans="1:7">
      <c r="A194" s="40"/>
      <c r="B194" s="41"/>
      <c r="C194" s="42"/>
      <c r="D194" s="39"/>
      <c r="E194" s="41"/>
      <c r="F194" s="42"/>
      <c r="G194" s="39"/>
    </row>
    <row r="195" spans="1:7">
      <c r="A195" s="43"/>
      <c r="B195" s="41" t="s">
        <v>213</v>
      </c>
      <c r="C195" s="42">
        <f ca="1">IF(C7+C11+C15+C19+C22+C61+C64+C67+C70+C73=0,0,(C80+C28)/(C7+C11+C15+C19+C22+C61+C64+C67+C70+C73)*-1)</f>
        <v>1.0963290654031677</v>
      </c>
      <c r="D195" s="15"/>
      <c r="E195" s="41" t="s">
        <v>213</v>
      </c>
      <c r="F195" s="42">
        <f ca="1">IF(F7+F11+F15+F19+F22+F61+F64+F67+F70+F73=0,0,(F80+F28)/(F7+F11+F15+F19+F22+F61+F64+F67+F70+F73)*-1)</f>
        <v>1.0963290654031677</v>
      </c>
      <c r="G195" s="15"/>
    </row>
    <row r="197" spans="1:7">
      <c r="B197" s="79" t="s">
        <v>528</v>
      </c>
    </row>
    <row r="198" spans="1:7">
      <c r="B198" s="96" t="s">
        <v>527</v>
      </c>
    </row>
  </sheetData>
  <mergeCells count="9">
    <mergeCell ref="B173:C173"/>
    <mergeCell ref="E173:F173"/>
    <mergeCell ref="B3:C3"/>
    <mergeCell ref="E3:F3"/>
    <mergeCell ref="H3:J3"/>
    <mergeCell ref="B4:C4"/>
    <mergeCell ref="E4:F4"/>
    <mergeCell ref="B172:C172"/>
    <mergeCell ref="E172:F172"/>
  </mergeCells>
  <conditionalFormatting sqref="C169 F169">
    <cfRule type="cellIs" dxfId="116" priority="1" stopIfTrue="1" operator="equal">
      <formula>0</formula>
    </cfRule>
  </conditionalFormatting>
  <dataValidations count="1">
    <dataValidation type="list" allowBlank="1" showInputMessage="1" showErrorMessage="1" sqref="B3:C3 E3:F3" xr:uid="{3F61D7ED-654D-44A7-8D98-670771C46224}">
      <formula1>Şirketler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8FE4B-E493-4C7E-871E-01E6888E881C}">
  <sheetPr>
    <tabColor theme="2" tint="-0.499984740745262"/>
  </sheetPr>
  <dimension ref="B1:PG82"/>
  <sheetViews>
    <sheetView showGridLines="0" zoomScale="80" zoomScaleNormal="80" workbookViewId="0">
      <selection activeCell="E3" sqref="E3:F3"/>
    </sheetView>
  </sheetViews>
  <sheetFormatPr defaultColWidth="9.140625" defaultRowHeight="12.75"/>
  <cols>
    <col min="1" max="1" width="9.140625" style="4"/>
    <col min="2" max="2" width="65.42578125" style="4" customWidth="1"/>
    <col min="3" max="3" width="15.7109375" style="4" customWidth="1"/>
    <col min="4" max="4" width="9.140625" style="4"/>
    <col min="5" max="5" width="65.42578125" style="4" customWidth="1"/>
    <col min="6" max="6" width="15.7109375" style="4" customWidth="1"/>
    <col min="7" max="51" width="9.140625" style="4"/>
    <col min="52" max="52" width="29.85546875" style="45" customWidth="1"/>
    <col min="53" max="55" width="9.140625" style="45"/>
    <col min="56" max="56" width="18.42578125" style="45" customWidth="1"/>
    <col min="57" max="57" width="29.85546875" style="45" customWidth="1"/>
    <col min="58" max="58" width="19.85546875" style="45" bestFit="1" customWidth="1"/>
    <col min="59" max="62" width="10" style="45" customWidth="1"/>
    <col min="63" max="80" width="9.140625" style="45"/>
    <col min="81" max="16384" width="9.140625" style="4"/>
  </cols>
  <sheetData>
    <row r="1" spans="2:423"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BW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</row>
    <row r="2" spans="2:423"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BW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</row>
    <row r="3" spans="2:423" ht="12.75" customHeight="1">
      <c r="B3" s="46" t="s">
        <v>214</v>
      </c>
      <c r="C3" s="47"/>
      <c r="E3" s="46" t="s">
        <v>214</v>
      </c>
      <c r="F3" s="47"/>
      <c r="H3" s="48" t="s">
        <v>1</v>
      </c>
      <c r="I3" s="49"/>
      <c r="J3" s="49"/>
      <c r="K3" s="50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45" t="s">
        <v>2</v>
      </c>
      <c r="BA3" s="45">
        <v>1001</v>
      </c>
      <c r="BD3" s="45" t="s">
        <v>214</v>
      </c>
      <c r="BE3" s="45" t="s">
        <v>215</v>
      </c>
      <c r="BF3" s="45" t="s">
        <v>216</v>
      </c>
      <c r="BG3" s="45">
        <v>60001</v>
      </c>
      <c r="BH3" s="45">
        <v>62001</v>
      </c>
      <c r="BW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</row>
    <row r="4" spans="2:423" ht="12.75" customHeight="1">
      <c r="B4" s="46" t="s">
        <v>216</v>
      </c>
      <c r="C4" s="47"/>
      <c r="E4" s="46" t="s">
        <v>216</v>
      </c>
      <c r="F4" s="47"/>
      <c r="H4" s="51"/>
      <c r="I4" s="52"/>
      <c r="J4" s="52"/>
      <c r="K4" s="53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45" t="s">
        <v>4</v>
      </c>
      <c r="BA4" s="45">
        <v>1003</v>
      </c>
      <c r="BD4" s="45" t="s">
        <v>217</v>
      </c>
      <c r="BE4" s="45" t="s">
        <v>218</v>
      </c>
      <c r="BF4" s="45" t="s">
        <v>219</v>
      </c>
      <c r="BG4" s="45">
        <v>60001</v>
      </c>
      <c r="BH4" s="45">
        <v>62001</v>
      </c>
      <c r="BI4" s="45">
        <v>60003</v>
      </c>
      <c r="BJ4" s="45">
        <v>60101</v>
      </c>
      <c r="BK4" s="45">
        <v>62101</v>
      </c>
      <c r="BL4" s="45">
        <v>60103</v>
      </c>
      <c r="BM4" s="45">
        <v>60201</v>
      </c>
      <c r="BN4" s="45">
        <v>62201</v>
      </c>
      <c r="BW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</row>
    <row r="5" spans="2:423" ht="12.75" customHeight="1"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45" t="s">
        <v>5</v>
      </c>
      <c r="BA5" s="45">
        <v>1004</v>
      </c>
      <c r="BD5" s="45" t="s">
        <v>220</v>
      </c>
      <c r="BE5" s="45" t="s">
        <v>221</v>
      </c>
      <c r="BF5" s="45" t="s">
        <v>222</v>
      </c>
      <c r="BG5" s="45">
        <v>61001</v>
      </c>
      <c r="BH5" s="45">
        <v>63001</v>
      </c>
      <c r="BW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</row>
    <row r="6" spans="2:423" ht="12.75" customHeight="1">
      <c r="B6" s="54" t="s">
        <v>2</v>
      </c>
      <c r="C6" s="25">
        <f ca="1">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2342515403.6799998</v>
      </c>
      <c r="E6" s="54" t="s">
        <v>2</v>
      </c>
      <c r="F6" s="25">
        <f ca="1">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2342515403.6799998</v>
      </c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45" t="s">
        <v>7</v>
      </c>
      <c r="BA6" s="45">
        <v>1005</v>
      </c>
      <c r="BD6" s="45" t="s">
        <v>223</v>
      </c>
      <c r="BE6" s="45" t="s">
        <v>224</v>
      </c>
      <c r="BF6" s="45" t="s">
        <v>225</v>
      </c>
      <c r="BG6" s="45">
        <v>611011</v>
      </c>
      <c r="BH6" s="45">
        <v>631011</v>
      </c>
      <c r="BW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</row>
    <row r="7" spans="2:423" ht="12.75" customHeight="1">
      <c r="B7" s="54" t="s">
        <v>4</v>
      </c>
      <c r="C7" s="25">
        <f ca="1">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35101021882.489998</v>
      </c>
      <c r="E7" s="54" t="s">
        <v>4</v>
      </c>
      <c r="F7" s="25">
        <f ca="1">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35101021882.489998</v>
      </c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45" t="s">
        <v>9</v>
      </c>
      <c r="BA7" s="45">
        <v>1006</v>
      </c>
      <c r="BD7" s="45" t="s">
        <v>226</v>
      </c>
      <c r="BE7" s="45" t="s">
        <v>227</v>
      </c>
      <c r="BF7" s="45" t="s">
        <v>228</v>
      </c>
      <c r="BG7" s="45">
        <v>61101102</v>
      </c>
      <c r="BH7" s="45">
        <v>63101102</v>
      </c>
      <c r="BW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</row>
    <row r="8" spans="2:423" ht="12.75" customHeight="1">
      <c r="B8" s="54" t="s">
        <v>5</v>
      </c>
      <c r="C8" s="25">
        <f ca="1">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115384524667.73999</v>
      </c>
      <c r="E8" s="54" t="s">
        <v>5</v>
      </c>
      <c r="F8" s="25">
        <f ca="1">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115384524667.73999</v>
      </c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45" t="s">
        <v>11</v>
      </c>
      <c r="BA8" s="45">
        <v>1007</v>
      </c>
      <c r="BD8" s="45" t="s">
        <v>229</v>
      </c>
      <c r="BE8" s="45" t="s">
        <v>230</v>
      </c>
      <c r="BF8" s="45" t="s">
        <v>231</v>
      </c>
      <c r="BG8" s="45">
        <v>61001</v>
      </c>
      <c r="BH8" s="45">
        <v>63001</v>
      </c>
      <c r="BI8" s="45">
        <v>61101</v>
      </c>
      <c r="BJ8" s="45">
        <v>63101</v>
      </c>
      <c r="BW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</row>
    <row r="9" spans="2:423" ht="12.75" customHeight="1">
      <c r="B9" s="54" t="s">
        <v>7</v>
      </c>
      <c r="C9" s="25">
        <f ca="1">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97883127381.23999</v>
      </c>
      <c r="E9" s="54" t="s">
        <v>7</v>
      </c>
      <c r="F9" s="25">
        <f ca="1">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97883127381.23999</v>
      </c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45" t="s">
        <v>13</v>
      </c>
      <c r="BA9" s="45">
        <v>1008</v>
      </c>
      <c r="BD9" s="45" t="s">
        <v>232</v>
      </c>
      <c r="BE9" s="45" t="s">
        <v>233</v>
      </c>
      <c r="BF9" s="45" t="s">
        <v>234</v>
      </c>
      <c r="BG9" s="45">
        <v>600</v>
      </c>
      <c r="BH9" s="45">
        <v>620</v>
      </c>
      <c r="BW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</row>
    <row r="10" spans="2:423" ht="12.75" customHeight="1">
      <c r="B10" s="54" t="s">
        <v>9</v>
      </c>
      <c r="C10" s="25">
        <f ca="1">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21194321348.790001</v>
      </c>
      <c r="E10" s="54" t="s">
        <v>9</v>
      </c>
      <c r="F10" s="25">
        <f ca="1">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21194321348.790001</v>
      </c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45" t="s">
        <v>15</v>
      </c>
      <c r="BA10" s="45">
        <v>1009</v>
      </c>
      <c r="BD10" s="45" t="s">
        <v>235</v>
      </c>
      <c r="BE10" s="45" t="s">
        <v>236</v>
      </c>
      <c r="BF10" s="45" t="s">
        <v>237</v>
      </c>
      <c r="BG10" s="45">
        <v>600</v>
      </c>
      <c r="BH10" s="45">
        <v>601</v>
      </c>
      <c r="BI10" s="45">
        <v>602</v>
      </c>
      <c r="BJ10" s="45">
        <v>620</v>
      </c>
      <c r="BK10" s="45">
        <v>621</v>
      </c>
      <c r="BL10" s="45">
        <v>622</v>
      </c>
      <c r="BW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</row>
    <row r="11" spans="2:423" ht="12.75" customHeight="1">
      <c r="B11" s="54" t="s">
        <v>11</v>
      </c>
      <c r="C11" s="25">
        <f ca="1">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754543807.63999987</v>
      </c>
      <c r="E11" s="54" t="s">
        <v>11</v>
      </c>
      <c r="F11" s="25">
        <f ca="1">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754543807.63999987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45" t="s">
        <v>17</v>
      </c>
      <c r="BA11" s="45">
        <v>1010</v>
      </c>
      <c r="BD11" s="45" t="s">
        <v>238</v>
      </c>
      <c r="BE11" s="45" t="s">
        <v>239</v>
      </c>
      <c r="BF11" s="45" t="s">
        <v>240</v>
      </c>
      <c r="BG11" s="45">
        <v>610</v>
      </c>
      <c r="BH11" s="45">
        <v>630</v>
      </c>
      <c r="BW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5"/>
      <c r="NF11" s="5"/>
      <c r="NG11" s="5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5"/>
      <c r="NX11" s="5"/>
      <c r="NY11" s="5"/>
      <c r="NZ11" s="5"/>
      <c r="OA11" s="5"/>
      <c r="OB11" s="5"/>
      <c r="OC11" s="5"/>
      <c r="OD11" s="5"/>
      <c r="OE11" s="5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</row>
    <row r="12" spans="2:423" ht="12.75" customHeight="1">
      <c r="B12" s="54" t="s">
        <v>13</v>
      </c>
      <c r="C12" s="25">
        <f ca="1">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12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22156730436.839993</v>
      </c>
      <c r="E12" s="54" t="s">
        <v>13</v>
      </c>
      <c r="F12" s="25">
        <f ca="1">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12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22156730436.839993</v>
      </c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45" t="s">
        <v>19</v>
      </c>
      <c r="BA12" s="45">
        <v>1011</v>
      </c>
      <c r="BD12" s="45" t="s">
        <v>241</v>
      </c>
      <c r="BE12" s="45" t="s">
        <v>242</v>
      </c>
      <c r="BF12" s="45" t="s">
        <v>243</v>
      </c>
      <c r="BG12" s="45">
        <v>611011</v>
      </c>
      <c r="BH12" s="45">
        <v>631011</v>
      </c>
      <c r="BI12" s="45">
        <v>611021</v>
      </c>
      <c r="BJ12" s="45">
        <v>631021</v>
      </c>
      <c r="BW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5"/>
      <c r="NF12" s="5"/>
      <c r="NG12" s="5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5"/>
      <c r="NX12" s="5"/>
      <c r="NY12" s="5"/>
      <c r="NZ12" s="5"/>
      <c r="OA12" s="5"/>
      <c r="OB12" s="5"/>
      <c r="OC12" s="5"/>
      <c r="OD12" s="5"/>
      <c r="OE12" s="5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</row>
    <row r="13" spans="2:423" ht="12.75" customHeight="1">
      <c r="B13" s="54" t="s">
        <v>15</v>
      </c>
      <c r="C13" s="25">
        <f ca="1">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13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90254766628.900009</v>
      </c>
      <c r="E13" s="54" t="s">
        <v>15</v>
      </c>
      <c r="F13" s="25">
        <f ca="1">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13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90254766628.900009</v>
      </c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45" t="s">
        <v>21</v>
      </c>
      <c r="BA13" s="45">
        <v>1012</v>
      </c>
      <c r="BD13" s="45" t="s">
        <v>244</v>
      </c>
      <c r="BE13" s="45" t="s">
        <v>245</v>
      </c>
      <c r="BF13" s="45" t="s">
        <v>246</v>
      </c>
      <c r="BG13" s="45">
        <v>61101102</v>
      </c>
      <c r="BH13" s="45">
        <v>63101102</v>
      </c>
      <c r="BI13" s="45">
        <v>61102102</v>
      </c>
      <c r="BJ13" s="45">
        <v>63102102</v>
      </c>
      <c r="BW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5"/>
      <c r="KN13" s="5"/>
      <c r="KO13" s="5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5"/>
      <c r="LF13" s="5"/>
      <c r="LG13" s="5"/>
      <c r="LH13" s="5"/>
      <c r="LI13" s="5"/>
      <c r="LJ13" s="5"/>
      <c r="LK13" s="5"/>
      <c r="LL13" s="5"/>
      <c r="LM13" s="5"/>
      <c r="LN13" s="5"/>
      <c r="LO13" s="5"/>
      <c r="LP13" s="5"/>
      <c r="LQ13" s="5"/>
      <c r="LR13" s="5"/>
      <c r="LS13" s="5"/>
      <c r="LT13" s="5"/>
      <c r="LU13" s="5"/>
      <c r="LV13" s="5"/>
      <c r="LW13" s="5"/>
      <c r="LX13" s="5"/>
      <c r="LY13" s="5"/>
      <c r="LZ13" s="5"/>
      <c r="MA13" s="5"/>
      <c r="MB13" s="5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5"/>
      <c r="NF13" s="5"/>
      <c r="NG13" s="5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5"/>
      <c r="NX13" s="5"/>
      <c r="NY13" s="5"/>
      <c r="NZ13" s="5"/>
      <c r="OA13" s="5"/>
      <c r="OB13" s="5"/>
      <c r="OC13" s="5"/>
      <c r="OD13" s="5"/>
      <c r="OE13" s="5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</row>
    <row r="14" spans="2:423" ht="12.75" customHeight="1">
      <c r="B14" s="54" t="s">
        <v>17</v>
      </c>
      <c r="C14" s="25">
        <f ca="1">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14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5754728911.920001</v>
      </c>
      <c r="E14" s="54" t="s">
        <v>17</v>
      </c>
      <c r="F14" s="25">
        <f ca="1">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14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5754728911.920001</v>
      </c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45" t="s">
        <v>23</v>
      </c>
      <c r="BA14" s="45">
        <v>1013</v>
      </c>
      <c r="BD14" s="45" t="s">
        <v>247</v>
      </c>
      <c r="BE14" s="45" t="s">
        <v>248</v>
      </c>
      <c r="BF14" s="45" t="s">
        <v>249</v>
      </c>
      <c r="BG14" s="45">
        <v>610</v>
      </c>
      <c r="BH14" s="45">
        <v>630</v>
      </c>
      <c r="BI14" s="45">
        <v>611</v>
      </c>
      <c r="BJ14" s="45">
        <v>631</v>
      </c>
      <c r="BW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5"/>
      <c r="KP14" s="5"/>
      <c r="KQ14" s="5"/>
      <c r="KR14" s="5"/>
      <c r="KS14" s="5"/>
      <c r="KT14" s="5"/>
      <c r="KU14" s="5"/>
      <c r="KV14" s="5"/>
      <c r="KW14" s="5"/>
      <c r="KX14" s="5"/>
      <c r="KY14" s="5"/>
      <c r="KZ14" s="5"/>
      <c r="LA14" s="5"/>
      <c r="LB14" s="5"/>
      <c r="LC14" s="5"/>
      <c r="LD14" s="5"/>
      <c r="LE14" s="5"/>
      <c r="LF14" s="5"/>
      <c r="LG14" s="5"/>
      <c r="LH14" s="5"/>
      <c r="LI14" s="5"/>
      <c r="LJ14" s="5"/>
      <c r="LK14" s="5"/>
      <c r="LL14" s="5"/>
      <c r="LM14" s="5"/>
      <c r="LN14" s="5"/>
      <c r="LO14" s="5"/>
      <c r="LP14" s="5"/>
      <c r="LQ14" s="5"/>
      <c r="LR14" s="5"/>
      <c r="LS14" s="5"/>
      <c r="LT14" s="5"/>
      <c r="LU14" s="5"/>
      <c r="LV14" s="5"/>
      <c r="LW14" s="5"/>
      <c r="LX14" s="5"/>
      <c r="LY14" s="5"/>
      <c r="LZ14" s="5"/>
      <c r="MA14" s="5"/>
      <c r="MB14" s="5"/>
      <c r="MC14" s="5"/>
      <c r="MD14" s="5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5"/>
      <c r="MZ14" s="5"/>
      <c r="NA14" s="5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5"/>
      <c r="NW14" s="5"/>
      <c r="NX14" s="5"/>
      <c r="NY14" s="5"/>
      <c r="NZ14" s="5"/>
      <c r="OA14" s="5"/>
      <c r="OB14" s="5"/>
      <c r="OC14" s="5"/>
      <c r="OD14" s="5"/>
      <c r="OE14" s="5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</row>
    <row r="15" spans="2:423" ht="12.75" customHeight="1">
      <c r="B15" s="54" t="s">
        <v>19</v>
      </c>
      <c r="C15" s="25">
        <f ca="1">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15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1103919254.9599998</v>
      </c>
      <c r="E15" s="54" t="s">
        <v>19</v>
      </c>
      <c r="F15" s="25">
        <f ca="1">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15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1103919254.9599998</v>
      </c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45" t="s">
        <v>25</v>
      </c>
      <c r="BA15" s="45">
        <v>1016</v>
      </c>
      <c r="BD15" s="45" t="s">
        <v>250</v>
      </c>
      <c r="BE15" s="45" t="s">
        <v>251</v>
      </c>
      <c r="BF15" s="45" t="s">
        <v>252</v>
      </c>
      <c r="BG15" s="45" t="s">
        <v>253</v>
      </c>
      <c r="BW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5"/>
      <c r="KP15" s="5"/>
      <c r="KQ15" s="5"/>
      <c r="KR15" s="5"/>
      <c r="KS15" s="5"/>
      <c r="KT15" s="5"/>
      <c r="KU15" s="5"/>
      <c r="KV15" s="5"/>
      <c r="KW15" s="5"/>
      <c r="KX15" s="5"/>
      <c r="KY15" s="5"/>
      <c r="KZ15" s="5"/>
      <c r="LA15" s="5"/>
      <c r="LB15" s="5"/>
      <c r="LC15" s="5"/>
      <c r="LD15" s="5"/>
      <c r="LE15" s="5"/>
      <c r="LF15" s="5"/>
      <c r="LG15" s="5"/>
      <c r="LH15" s="5"/>
      <c r="LI15" s="5"/>
      <c r="LJ15" s="5"/>
      <c r="LK15" s="5"/>
      <c r="LL15" s="5"/>
      <c r="LM15" s="5"/>
      <c r="LN15" s="5"/>
      <c r="LO15" s="5"/>
      <c r="LP15" s="5"/>
      <c r="LQ15" s="5"/>
      <c r="LR15" s="5"/>
      <c r="LS15" s="5"/>
      <c r="LT15" s="5"/>
      <c r="LU15" s="5"/>
      <c r="LV15" s="5"/>
      <c r="LW15" s="5"/>
      <c r="LX15" s="5"/>
      <c r="LY15" s="5"/>
      <c r="LZ15" s="5"/>
      <c r="MA15" s="5"/>
      <c r="MB15" s="5"/>
      <c r="MC15" s="5"/>
      <c r="MD15" s="5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5"/>
      <c r="MZ15" s="5"/>
      <c r="NA15" s="5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5"/>
      <c r="NW15" s="5"/>
      <c r="NX15" s="5"/>
      <c r="NY15" s="5"/>
      <c r="NZ15" s="5"/>
      <c r="OA15" s="5"/>
      <c r="OB15" s="5"/>
      <c r="OC15" s="5"/>
      <c r="OD15" s="5"/>
      <c r="OE15" s="5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</row>
    <row r="16" spans="2:423" ht="12.75" customHeight="1">
      <c r="B16" s="54" t="s">
        <v>21</v>
      </c>
      <c r="C16" s="25">
        <f ca="1">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8036843066.1199989</v>
      </c>
      <c r="E16" s="54" t="s">
        <v>21</v>
      </c>
      <c r="F16" s="25">
        <f ca="1">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8036843066.1199989</v>
      </c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45" t="s">
        <v>27</v>
      </c>
      <c r="BA16" s="45">
        <v>1017</v>
      </c>
      <c r="BD16" s="45" t="s">
        <v>254</v>
      </c>
      <c r="BE16" s="45" t="s">
        <v>255</v>
      </c>
      <c r="BF16" s="95" t="e">
        <f>#REF!</f>
        <v>#REF!</v>
      </c>
      <c r="BG16" s="45" t="e">
        <f>#REF!</f>
        <v>#REF!</v>
      </c>
      <c r="BH16" s="45" t="e">
        <f>#REF!</f>
        <v>#REF!</v>
      </c>
      <c r="BI16" s="45" t="e">
        <f>#REF!</f>
        <v>#REF!</v>
      </c>
      <c r="BJ16" s="45" t="e">
        <f>#REF!</f>
        <v>#REF!</v>
      </c>
      <c r="BK16" s="45" t="e">
        <f>#REF!</f>
        <v>#REF!</v>
      </c>
      <c r="BL16" s="45" t="e">
        <f>#REF!</f>
        <v>#REF!</v>
      </c>
      <c r="BM16" s="45" t="e">
        <f>#REF!</f>
        <v>#REF!</v>
      </c>
      <c r="BN16" s="45" t="e">
        <f>#REF!</f>
        <v>#REF!</v>
      </c>
      <c r="BO16" s="45" t="e">
        <f>#REF!</f>
        <v>#REF!</v>
      </c>
      <c r="BP16" s="45" t="e">
        <f>#REF!</f>
        <v>#REF!</v>
      </c>
      <c r="BW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5"/>
      <c r="NW16" s="5"/>
      <c r="NX16" s="5"/>
      <c r="NY16" s="5"/>
      <c r="NZ16" s="5"/>
      <c r="OA16" s="5"/>
      <c r="OB16" s="5"/>
      <c r="OC16" s="5"/>
      <c r="OD16" s="5"/>
      <c r="OE16" s="5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</row>
    <row r="17" spans="2:423" ht="12.75" customHeight="1">
      <c r="B17" s="54" t="s">
        <v>23</v>
      </c>
      <c r="C17" s="25">
        <f ca="1">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2667409239.9799995</v>
      </c>
      <c r="E17" s="54" t="s">
        <v>23</v>
      </c>
      <c r="F17" s="25">
        <f ca="1">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2667409239.9799995</v>
      </c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45" t="s">
        <v>29</v>
      </c>
      <c r="BA17" s="45">
        <v>1018</v>
      </c>
      <c r="BD17" s="45" t="s">
        <v>256</v>
      </c>
      <c r="BE17" s="45" t="s">
        <v>257</v>
      </c>
      <c r="BW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</row>
    <row r="18" spans="2:423" ht="12.75" customHeight="1">
      <c r="B18" s="54" t="s">
        <v>25</v>
      </c>
      <c r="C18" s="25">
        <f ca="1">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781876706.27000093</v>
      </c>
      <c r="E18" s="54" t="s">
        <v>25</v>
      </c>
      <c r="F18" s="25">
        <f ca="1">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781876706.27000093</v>
      </c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45" t="s">
        <v>31</v>
      </c>
      <c r="BA18" s="45">
        <v>1020</v>
      </c>
      <c r="BD18" s="45" t="s">
        <v>258</v>
      </c>
      <c r="BE18" s="45" t="s">
        <v>259</v>
      </c>
      <c r="BW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</row>
    <row r="19" spans="2:423" ht="12.75" customHeight="1">
      <c r="B19" s="54" t="s">
        <v>27</v>
      </c>
      <c r="C19" s="25">
        <f ca="1">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19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26169213739.23</v>
      </c>
      <c r="E19" s="54" t="s">
        <v>27</v>
      </c>
      <c r="F19" s="25">
        <f ca="1">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19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26169213739.23</v>
      </c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45" t="s">
        <v>33</v>
      </c>
      <c r="BA19" s="45">
        <v>1022</v>
      </c>
      <c r="BD19" s="45" t="s">
        <v>260</v>
      </c>
      <c r="BE19" s="45" t="s">
        <v>261</v>
      </c>
      <c r="BW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</row>
    <row r="20" spans="2:423" ht="12.75" customHeight="1">
      <c r="B20" s="54" t="s">
        <v>29</v>
      </c>
      <c r="C20" s="25">
        <f ca="1">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5896994633.1699991</v>
      </c>
      <c r="E20" s="54" t="s">
        <v>29</v>
      </c>
      <c r="F20" s="25">
        <f ca="1">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5896994633.1699991</v>
      </c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45" t="s">
        <v>35</v>
      </c>
      <c r="BA20" s="45">
        <v>1025</v>
      </c>
      <c r="BD20" s="45" t="s">
        <v>262</v>
      </c>
      <c r="BE20" s="45" t="s">
        <v>263</v>
      </c>
      <c r="BW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</row>
    <row r="21" spans="2:423" ht="12.75" customHeight="1">
      <c r="B21" s="54" t="s">
        <v>31</v>
      </c>
      <c r="C21" s="25">
        <f ca="1">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147117164318.10004</v>
      </c>
      <c r="E21" s="54" t="s">
        <v>31</v>
      </c>
      <c r="F21" s="25">
        <f ca="1">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147117164318.10004</v>
      </c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45" t="s">
        <v>37</v>
      </c>
      <c r="BA21" s="45">
        <v>1027</v>
      </c>
      <c r="BD21" s="45" t="s">
        <v>264</v>
      </c>
      <c r="BE21" s="45" t="s">
        <v>265</v>
      </c>
      <c r="BW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</row>
    <row r="22" spans="2:423" ht="12.75" customHeight="1">
      <c r="B22" s="54" t="s">
        <v>33</v>
      </c>
      <c r="C22" s="25">
        <f ca="1">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22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50640343056.68</v>
      </c>
      <c r="E22" s="54" t="s">
        <v>33</v>
      </c>
      <c r="F22" s="25">
        <f ca="1">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22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50640343056.68</v>
      </c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45" t="s">
        <v>39</v>
      </c>
      <c r="BA22" s="45">
        <v>1028</v>
      </c>
      <c r="BD22" s="45" t="s">
        <v>266</v>
      </c>
      <c r="BE22" s="45" t="s">
        <v>267</v>
      </c>
      <c r="BW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</row>
    <row r="23" spans="2:423" ht="12.75" customHeight="1">
      <c r="B23" s="54" t="s">
        <v>35</v>
      </c>
      <c r="C23" s="25">
        <f ca="1">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23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19781292714.950008</v>
      </c>
      <c r="E23" s="54" t="s">
        <v>35</v>
      </c>
      <c r="F23" s="25">
        <f ca="1">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23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19781292714.950008</v>
      </c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45" t="s">
        <v>41</v>
      </c>
      <c r="BA23" s="45">
        <v>1030</v>
      </c>
      <c r="BD23" s="45" t="s">
        <v>268</v>
      </c>
      <c r="BE23" s="45" t="s">
        <v>269</v>
      </c>
      <c r="BW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</row>
    <row r="24" spans="2:423" ht="12.75" customHeight="1">
      <c r="B24" s="54" t="s">
        <v>37</v>
      </c>
      <c r="C24" s="25">
        <f ca="1">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24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8603030452.3799992</v>
      </c>
      <c r="E24" s="54" t="s">
        <v>37</v>
      </c>
      <c r="F24" s="25">
        <f ca="1">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24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8603030452.3799992</v>
      </c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45" t="s">
        <v>43</v>
      </c>
      <c r="BA24" s="45">
        <v>1031</v>
      </c>
      <c r="BD24" s="45" t="s">
        <v>270</v>
      </c>
      <c r="BE24" s="45" t="s">
        <v>271</v>
      </c>
      <c r="BW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</row>
    <row r="25" spans="2:423" ht="12.75" customHeight="1">
      <c r="B25" s="54" t="s">
        <v>39</v>
      </c>
      <c r="C25" s="25">
        <f ca="1">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25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26699762412.649998</v>
      </c>
      <c r="E25" s="54" t="s">
        <v>39</v>
      </c>
      <c r="F25" s="25">
        <f ca="1">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25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26699762412.649998</v>
      </c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45" t="s">
        <v>45</v>
      </c>
      <c r="BA25" s="45">
        <v>1032</v>
      </c>
      <c r="BD25" s="45" t="s">
        <v>272</v>
      </c>
      <c r="BE25" s="45" t="s">
        <v>273</v>
      </c>
      <c r="BW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</row>
    <row r="26" spans="2:423" ht="12.75" customHeight="1">
      <c r="B26" s="54" t="s">
        <v>41</v>
      </c>
      <c r="C26" s="25">
        <f ca="1">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30714517764.589985</v>
      </c>
      <c r="E26" s="54" t="s">
        <v>41</v>
      </c>
      <c r="F26" s="25">
        <f ca="1">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30714517764.589985</v>
      </c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45" t="s">
        <v>47</v>
      </c>
      <c r="BA26" s="45">
        <v>1034</v>
      </c>
      <c r="BD26" s="45" t="s">
        <v>274</v>
      </c>
      <c r="BE26" s="45" t="s">
        <v>275</v>
      </c>
      <c r="BW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</row>
    <row r="27" spans="2:423" ht="12.75" customHeight="1">
      <c r="B27" s="54" t="s">
        <v>43</v>
      </c>
      <c r="C27" s="25">
        <f ca="1">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1393033422.5900004</v>
      </c>
      <c r="E27" s="54" t="s">
        <v>43</v>
      </c>
      <c r="F27" s="25">
        <f ca="1">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1393033422.5900004</v>
      </c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45" t="s">
        <v>49</v>
      </c>
      <c r="BA27" s="45">
        <v>1035</v>
      </c>
      <c r="BD27" s="45" t="s">
        <v>276</v>
      </c>
      <c r="BE27" s="45" t="s">
        <v>277</v>
      </c>
      <c r="BW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</row>
    <row r="28" spans="2:423" ht="12.75" customHeight="1">
      <c r="B28" s="54" t="s">
        <v>45</v>
      </c>
      <c r="C28" s="25">
        <f ca="1">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43506455504.899994</v>
      </c>
      <c r="E28" s="54" t="s">
        <v>45</v>
      </c>
      <c r="F28" s="25">
        <f ca="1">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43506455504.899994</v>
      </c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45" t="s">
        <v>51</v>
      </c>
      <c r="BA28" s="45">
        <v>1036</v>
      </c>
      <c r="BD28" s="45" t="s">
        <v>278</v>
      </c>
      <c r="BE28" s="45" t="s">
        <v>279</v>
      </c>
      <c r="BW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</row>
    <row r="29" spans="2:423" ht="12.75" customHeight="1">
      <c r="B29" s="54" t="s">
        <v>47</v>
      </c>
      <c r="C29" s="25">
        <f ca="1">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29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4057185393.9900007</v>
      </c>
      <c r="E29" s="54" t="s">
        <v>47</v>
      </c>
      <c r="F29" s="25">
        <f ca="1">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29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4057185393.9900007</v>
      </c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45" t="s">
        <v>53</v>
      </c>
      <c r="BA29" s="45">
        <v>1037</v>
      </c>
      <c r="BD29" s="45" t="s">
        <v>280</v>
      </c>
      <c r="BE29" s="45" t="s">
        <v>281</v>
      </c>
      <c r="BW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5"/>
      <c r="NI29" s="5"/>
      <c r="NJ29" s="5"/>
      <c r="NK29" s="5"/>
      <c r="NL29" s="5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5"/>
      <c r="NZ29" s="5"/>
      <c r="OA29" s="5"/>
      <c r="OB29" s="5"/>
      <c r="OC29" s="5"/>
      <c r="OD29" s="5"/>
      <c r="OE29" s="5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</row>
    <row r="30" spans="2:423" ht="12.75" customHeight="1">
      <c r="B30" s="54" t="s">
        <v>49</v>
      </c>
      <c r="C30" s="25">
        <f ca="1">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51302514808.390587</v>
      </c>
      <c r="E30" s="54" t="s">
        <v>49</v>
      </c>
      <c r="F30" s="25">
        <f ca="1">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51302514808.390587</v>
      </c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45" t="s">
        <v>55</v>
      </c>
      <c r="BA30" s="45">
        <v>1038</v>
      </c>
      <c r="BW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5"/>
      <c r="NI30" s="5"/>
      <c r="NJ30" s="5"/>
      <c r="NK30" s="5"/>
      <c r="NL30" s="5"/>
      <c r="NM30" s="5"/>
      <c r="NN30" s="5"/>
      <c r="NO30" s="5"/>
      <c r="NP30" s="5"/>
      <c r="NQ30" s="5"/>
      <c r="NR30" s="5"/>
      <c r="NS30" s="5"/>
      <c r="NT30" s="5"/>
      <c r="NU30" s="5"/>
      <c r="NV30" s="5"/>
      <c r="NW30" s="5"/>
      <c r="NX30" s="5"/>
      <c r="NY30" s="5"/>
      <c r="NZ30" s="5"/>
      <c r="OA30" s="5"/>
      <c r="OB30" s="5"/>
      <c r="OC30" s="5"/>
      <c r="OD30" s="5"/>
      <c r="OE30" s="5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</row>
    <row r="31" spans="2:423" ht="12.75" customHeight="1">
      <c r="B31" s="54" t="s">
        <v>51</v>
      </c>
      <c r="C31" s="25">
        <f ca="1">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27763391001.009987</v>
      </c>
      <c r="E31" s="54" t="s">
        <v>51</v>
      </c>
      <c r="F31" s="25">
        <f ca="1">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27763391001.009987</v>
      </c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45" t="s">
        <v>57</v>
      </c>
      <c r="BA31" s="45">
        <v>1039</v>
      </c>
      <c r="BW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5"/>
      <c r="NV31" s="5"/>
      <c r="NW31" s="5"/>
      <c r="NX31" s="5"/>
      <c r="NY31" s="5"/>
      <c r="NZ31" s="5"/>
      <c r="OA31" s="5"/>
      <c r="OB31" s="5"/>
      <c r="OC31" s="5"/>
      <c r="OD31" s="5"/>
      <c r="OE31" s="5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</row>
    <row r="32" spans="2:423" ht="12.75" customHeight="1">
      <c r="B32" s="54" t="s">
        <v>53</v>
      </c>
      <c r="C32" s="25">
        <f ca="1">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32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5237451788.4299994</v>
      </c>
      <c r="E32" s="54" t="s">
        <v>53</v>
      </c>
      <c r="F32" s="25">
        <f ca="1">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32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5237451788.4299994</v>
      </c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45" t="s">
        <v>59</v>
      </c>
      <c r="BA32" s="45">
        <v>1040</v>
      </c>
      <c r="BW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5"/>
      <c r="NZ32" s="5"/>
      <c r="OA32" s="5"/>
      <c r="OB32" s="5"/>
      <c r="OC32" s="5"/>
      <c r="OD32" s="5"/>
      <c r="OE32" s="5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</row>
    <row r="33" spans="2:423" ht="12.75" customHeight="1">
      <c r="B33" s="54" t="s">
        <v>55</v>
      </c>
      <c r="C33" s="25">
        <f ca="1">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33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7751675822.8600006</v>
      </c>
      <c r="E33" s="54" t="s">
        <v>55</v>
      </c>
      <c r="F33" s="25">
        <f ca="1">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33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7751675822.8600006</v>
      </c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45" t="s">
        <v>61</v>
      </c>
      <c r="BA33" s="45">
        <v>1043</v>
      </c>
      <c r="BW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5"/>
      <c r="NZ33" s="5"/>
      <c r="OA33" s="5"/>
      <c r="OB33" s="5"/>
      <c r="OC33" s="5"/>
      <c r="OD33" s="5"/>
      <c r="OE33" s="5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</row>
    <row r="34" spans="2:423" ht="12.75" customHeight="1">
      <c r="B34" s="54" t="s">
        <v>57</v>
      </c>
      <c r="C34" s="25">
        <f ca="1">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34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4018818187.2899995</v>
      </c>
      <c r="E34" s="54" t="s">
        <v>57</v>
      </c>
      <c r="F34" s="25">
        <f ca="1">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34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4018818187.2899995</v>
      </c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45" t="s">
        <v>63</v>
      </c>
      <c r="BA34" s="45">
        <v>1044</v>
      </c>
      <c r="BW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</row>
    <row r="35" spans="2:423" ht="12.75" customHeight="1">
      <c r="B35" s="54" t="s">
        <v>59</v>
      </c>
      <c r="C35" s="25">
        <f ca="1">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35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2920672033</v>
      </c>
      <c r="E35" s="54" t="s">
        <v>59</v>
      </c>
      <c r="F35" s="25">
        <f ca="1">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35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2920672033</v>
      </c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45" t="s">
        <v>65</v>
      </c>
      <c r="BA35" s="45">
        <v>1045</v>
      </c>
      <c r="BW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5"/>
      <c r="NW35" s="5"/>
      <c r="NX35" s="5"/>
      <c r="NY35" s="5"/>
      <c r="NZ35" s="5"/>
      <c r="OA35" s="5"/>
      <c r="OB35" s="5"/>
      <c r="OC35" s="5"/>
      <c r="OD35" s="5"/>
      <c r="OE35" s="5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</row>
    <row r="36" spans="2:423" ht="12.75" customHeight="1">
      <c r="B36" s="54" t="s">
        <v>61</v>
      </c>
      <c r="C36" s="25">
        <f ca="1">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18665263969.819996</v>
      </c>
      <c r="E36" s="54" t="s">
        <v>61</v>
      </c>
      <c r="F36" s="25">
        <f ca="1">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18665263969.819996</v>
      </c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45" t="s">
        <v>67</v>
      </c>
      <c r="BA36" s="45">
        <v>1046</v>
      </c>
      <c r="BW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5"/>
      <c r="NW36" s="5"/>
      <c r="NX36" s="5"/>
      <c r="NY36" s="5"/>
      <c r="NZ36" s="5"/>
      <c r="OA36" s="5"/>
      <c r="OB36" s="5"/>
      <c r="OC36" s="5"/>
      <c r="OD36" s="5"/>
      <c r="OE36" s="5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</row>
    <row r="37" spans="2:423" ht="12.75" customHeight="1">
      <c r="B37" s="54" t="s">
        <v>63</v>
      </c>
      <c r="C37" s="25">
        <f ca="1">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15663467231.060001</v>
      </c>
      <c r="E37" s="54" t="s">
        <v>63</v>
      </c>
      <c r="F37" s="25">
        <f ca="1">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15663467231.060001</v>
      </c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45" t="s">
        <v>69</v>
      </c>
      <c r="BA37" s="45">
        <v>1048</v>
      </c>
      <c r="BW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5"/>
      <c r="NW37" s="5"/>
      <c r="NX37" s="5"/>
      <c r="NY37" s="5"/>
      <c r="NZ37" s="5"/>
      <c r="OA37" s="5"/>
      <c r="OB37" s="5"/>
      <c r="OC37" s="5"/>
      <c r="OD37" s="5"/>
      <c r="OE37" s="5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</row>
    <row r="38" spans="2:423" ht="12.75" customHeight="1">
      <c r="B38" s="54" t="s">
        <v>65</v>
      </c>
      <c r="C38" s="25">
        <f ca="1">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42983198729.779999</v>
      </c>
      <c r="E38" s="54" t="s">
        <v>65</v>
      </c>
      <c r="F38" s="25">
        <f ca="1">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42983198729.779999</v>
      </c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45" t="s">
        <v>71</v>
      </c>
      <c r="BA38" s="45">
        <v>1049</v>
      </c>
      <c r="BW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5"/>
      <c r="NW38" s="5"/>
      <c r="NX38" s="5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</row>
    <row r="39" spans="2:423" ht="12.75" customHeight="1">
      <c r="B39" s="54" t="s">
        <v>67</v>
      </c>
      <c r="C39" s="25">
        <f ca="1">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39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1194351107.3899999</v>
      </c>
      <c r="E39" s="54" t="s">
        <v>67</v>
      </c>
      <c r="F39" s="25">
        <f ca="1">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39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1194351107.3899999</v>
      </c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45" t="s">
        <v>73</v>
      </c>
      <c r="BA39" s="45">
        <v>1051</v>
      </c>
      <c r="BW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  <c r="NE39" s="5"/>
      <c r="NF39" s="5"/>
      <c r="NG39" s="5"/>
      <c r="NH39" s="5"/>
      <c r="NI39" s="5"/>
      <c r="NJ39" s="5"/>
      <c r="NK39" s="5"/>
      <c r="NL39" s="5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5"/>
      <c r="NZ39" s="5"/>
      <c r="OA39" s="5"/>
      <c r="OB39" s="5"/>
      <c r="OC39" s="5"/>
      <c r="OD39" s="5"/>
      <c r="OE39" s="5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</row>
    <row r="40" spans="2:423" ht="12.75" customHeight="1">
      <c r="B40" s="54" t="s">
        <v>69</v>
      </c>
      <c r="C40" s="25">
        <f ca="1">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12321740433.579695</v>
      </c>
      <c r="E40" s="54" t="s">
        <v>69</v>
      </c>
      <c r="F40" s="25">
        <f ca="1">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12321740433.579695</v>
      </c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45" t="s">
        <v>75</v>
      </c>
      <c r="BA40" s="45">
        <v>1052</v>
      </c>
      <c r="BW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</row>
    <row r="41" spans="2:423" ht="12.75" customHeight="1">
      <c r="B41" s="54" t="s">
        <v>71</v>
      </c>
      <c r="C41" s="25">
        <f ca="1">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6502057830.6999998</v>
      </c>
      <c r="E41" s="54" t="s">
        <v>71</v>
      </c>
      <c r="F41" s="25">
        <f ca="1">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6502057830.6999998</v>
      </c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45" t="s">
        <v>77</v>
      </c>
      <c r="BA41" s="45">
        <v>1053</v>
      </c>
      <c r="BW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</row>
    <row r="42" spans="2:423" ht="12.75" customHeight="1">
      <c r="B42" s="54" t="s">
        <v>73</v>
      </c>
      <c r="C42" s="25">
        <f ca="1">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42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248341850.81999996</v>
      </c>
      <c r="E42" s="54" t="s">
        <v>73</v>
      </c>
      <c r="F42" s="25">
        <f ca="1">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42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248341850.81999996</v>
      </c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45" t="s">
        <v>79</v>
      </c>
      <c r="BA42" s="45">
        <v>1054</v>
      </c>
      <c r="BW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</row>
    <row r="43" spans="2:423" ht="12.75" customHeight="1">
      <c r="B43" s="54" t="s">
        <v>75</v>
      </c>
      <c r="C43" s="25">
        <f ca="1">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43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148809377.23999998</v>
      </c>
      <c r="E43" s="54" t="s">
        <v>75</v>
      </c>
      <c r="F43" s="25">
        <f ca="1">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43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148809377.23999998</v>
      </c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45" t="s">
        <v>81</v>
      </c>
      <c r="BA43" s="45">
        <v>1055</v>
      </c>
      <c r="BW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</row>
    <row r="44" spans="2:423" ht="12.75" customHeight="1">
      <c r="B44" s="54" t="s">
        <v>77</v>
      </c>
      <c r="C44" s="25">
        <f ca="1">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44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27234960367.700012</v>
      </c>
      <c r="E44" s="54" t="s">
        <v>77</v>
      </c>
      <c r="F44" s="25">
        <f ca="1">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44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27234960367.700012</v>
      </c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45" t="s">
        <v>83</v>
      </c>
      <c r="BA44" s="45">
        <v>1056</v>
      </c>
      <c r="BW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</row>
    <row r="45" spans="2:423" ht="12.75" customHeight="1">
      <c r="B45" s="54" t="s">
        <v>79</v>
      </c>
      <c r="C45" s="25">
        <f ca="1">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45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0</v>
      </c>
      <c r="E45" s="54" t="s">
        <v>79</v>
      </c>
      <c r="F45" s="25">
        <f ca="1">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45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0</v>
      </c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45" t="s">
        <v>85</v>
      </c>
      <c r="BA45" s="45">
        <v>1057</v>
      </c>
      <c r="BW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5"/>
      <c r="NW45" s="5"/>
      <c r="NX45" s="5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</row>
    <row r="46" spans="2:423" ht="12.75" customHeight="1">
      <c r="B46" s="54" t="s">
        <v>81</v>
      </c>
      <c r="C46" s="25">
        <f ca="1">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-162243284.06000003</v>
      </c>
      <c r="E46" s="54" t="s">
        <v>81</v>
      </c>
      <c r="F46" s="25">
        <f ca="1">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-162243284.06000003</v>
      </c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45" t="s">
        <v>87</v>
      </c>
      <c r="BA46" s="45">
        <v>1058</v>
      </c>
      <c r="BW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5"/>
      <c r="NW46" s="5"/>
      <c r="NX46" s="5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</row>
    <row r="47" spans="2:423" ht="12.75" customHeight="1">
      <c r="B47" s="54" t="s">
        <v>83</v>
      </c>
      <c r="C47" s="25">
        <f ca="1">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3879923077.2800012</v>
      </c>
      <c r="E47" s="54" t="s">
        <v>83</v>
      </c>
      <c r="F47" s="25">
        <f ca="1">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3879923077.2800012</v>
      </c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45" t="s">
        <v>89</v>
      </c>
      <c r="BA47" s="45">
        <v>1059</v>
      </c>
      <c r="BW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</row>
    <row r="48" spans="2:423" ht="12.75" customHeight="1">
      <c r="B48" s="54" t="s">
        <v>85</v>
      </c>
      <c r="C48" s="25">
        <f ca="1">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1330591215.5799997</v>
      </c>
      <c r="E48" s="54" t="s">
        <v>85</v>
      </c>
      <c r="F48" s="25">
        <f ca="1">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1330591215.5799997</v>
      </c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45" t="s">
        <v>91</v>
      </c>
      <c r="BA48" s="45">
        <v>1060</v>
      </c>
      <c r="BW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5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</row>
    <row r="49" spans="2:423" ht="12.75" customHeight="1">
      <c r="B49" s="54" t="s">
        <v>87</v>
      </c>
      <c r="C49" s="25">
        <f ca="1">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49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2070428090.4999998</v>
      </c>
      <c r="E49" s="54" t="s">
        <v>87</v>
      </c>
      <c r="F49" s="25">
        <f ca="1">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49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2070428090.4999998</v>
      </c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45" t="s">
        <v>93</v>
      </c>
      <c r="BA49" s="45">
        <v>1061</v>
      </c>
      <c r="BW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</row>
    <row r="50" spans="2:423" ht="12.75" customHeight="1">
      <c r="B50" s="54" t="s">
        <v>89</v>
      </c>
      <c r="C50" s="25">
        <f ca="1">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1179016541.5799999</v>
      </c>
      <c r="E50" s="54" t="s">
        <v>89</v>
      </c>
      <c r="F50" s="25">
        <f ca="1">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1179016541.5799999</v>
      </c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45" t="s">
        <v>95</v>
      </c>
      <c r="BA50" s="45">
        <v>2001</v>
      </c>
      <c r="BW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</row>
    <row r="51" spans="2:423" ht="12.75" customHeight="1">
      <c r="B51" s="54" t="s">
        <v>91</v>
      </c>
      <c r="C51" s="25">
        <f ca="1">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-14837.23</v>
      </c>
      <c r="E51" s="54" t="s">
        <v>91</v>
      </c>
      <c r="F51" s="25">
        <f ca="1">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-14837.23</v>
      </c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45" t="s">
        <v>97</v>
      </c>
      <c r="BA51" s="45">
        <v>2002</v>
      </c>
      <c r="BW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</row>
    <row r="52" spans="2:423" ht="12.75" customHeight="1">
      <c r="B52" s="54" t="s">
        <v>93</v>
      </c>
      <c r="C52" s="25">
        <f ca="1">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52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5548027199.4799995</v>
      </c>
      <c r="E52" s="54" t="s">
        <v>93</v>
      </c>
      <c r="F52" s="25">
        <f ca="1">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52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5548027199.4799995</v>
      </c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45" t="s">
        <v>99</v>
      </c>
      <c r="BA52" s="45">
        <v>2005</v>
      </c>
      <c r="BW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</row>
    <row r="53" spans="2:423" ht="12.75" customHeight="1">
      <c r="B53" s="54" t="s">
        <v>95</v>
      </c>
      <c r="C53" s="25">
        <f ca="1">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53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30159287468.41</v>
      </c>
      <c r="E53" s="54" t="s">
        <v>95</v>
      </c>
      <c r="F53" s="25">
        <f ca="1">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53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30159287468.41</v>
      </c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45" t="s">
        <v>101</v>
      </c>
      <c r="BA53" s="45">
        <v>2006</v>
      </c>
      <c r="BW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</row>
    <row r="54" spans="2:423" ht="12.75" customHeight="1">
      <c r="B54" s="54" t="s">
        <v>97</v>
      </c>
      <c r="C54" s="25">
        <f ca="1">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54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5313650.7600000007</v>
      </c>
      <c r="E54" s="54" t="s">
        <v>97</v>
      </c>
      <c r="F54" s="25">
        <f ca="1">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54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5313650.7600000007</v>
      </c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45" t="s">
        <v>103</v>
      </c>
      <c r="BA54" s="45">
        <v>2007</v>
      </c>
      <c r="BW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5"/>
      <c r="NC54" s="5"/>
      <c r="ND54" s="5"/>
      <c r="NE54" s="5"/>
      <c r="NF54" s="5"/>
      <c r="NG54" s="5"/>
      <c r="NH54" s="5"/>
      <c r="NI54" s="5"/>
      <c r="NJ54" s="5"/>
      <c r="NK54" s="5"/>
      <c r="NL54" s="5"/>
      <c r="NM54" s="5"/>
      <c r="NN54" s="5"/>
      <c r="NO54" s="5"/>
      <c r="NP54" s="5"/>
      <c r="NQ54" s="5"/>
      <c r="NR54" s="5"/>
      <c r="NS54" s="5"/>
      <c r="NT54" s="5"/>
      <c r="NU54" s="5"/>
      <c r="NV54" s="5"/>
      <c r="NW54" s="5"/>
      <c r="NX54" s="5"/>
      <c r="NY54" s="5"/>
      <c r="NZ54" s="5"/>
      <c r="OA54" s="5"/>
      <c r="OB54" s="5"/>
      <c r="OC54" s="5"/>
      <c r="OD54" s="5"/>
      <c r="OE54" s="5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</row>
    <row r="55" spans="2:423" ht="12.75" customHeight="1">
      <c r="B55" s="54" t="s">
        <v>99</v>
      </c>
      <c r="C55" s="25">
        <f ca="1">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55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1428516097.74</v>
      </c>
      <c r="E55" s="54" t="s">
        <v>99</v>
      </c>
      <c r="F55" s="25">
        <f ca="1">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55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1428516097.74</v>
      </c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45" t="s">
        <v>105</v>
      </c>
      <c r="BA55" s="45">
        <v>2008</v>
      </c>
      <c r="BW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  <c r="JX55" s="5"/>
      <c r="JY55" s="5"/>
      <c r="JZ55" s="5"/>
      <c r="KA55" s="5"/>
      <c r="KB55" s="5"/>
      <c r="KC55" s="5"/>
      <c r="KD55" s="5"/>
      <c r="KE55" s="5"/>
      <c r="KF55" s="5"/>
      <c r="KG55" s="5"/>
      <c r="KH55" s="5"/>
      <c r="KI55" s="5"/>
      <c r="KJ55" s="5"/>
      <c r="KK55" s="5"/>
      <c r="KL55" s="5"/>
      <c r="KM55" s="5"/>
      <c r="KN55" s="5"/>
      <c r="KO55" s="5"/>
      <c r="KP55" s="5"/>
      <c r="KQ55" s="5"/>
      <c r="KR55" s="5"/>
      <c r="KS55" s="5"/>
      <c r="KT55" s="5"/>
      <c r="KU55" s="5"/>
      <c r="KV55" s="5"/>
      <c r="KW55" s="5"/>
      <c r="KX55" s="5"/>
      <c r="KY55" s="5"/>
      <c r="KZ55" s="5"/>
      <c r="LA55" s="5"/>
      <c r="LB55" s="5"/>
      <c r="LC55" s="5"/>
      <c r="LD55" s="5"/>
      <c r="LE55" s="5"/>
      <c r="LF55" s="5"/>
      <c r="LG55" s="5"/>
      <c r="LH55" s="5"/>
      <c r="LI55" s="5"/>
      <c r="LJ55" s="5"/>
      <c r="LK55" s="5"/>
      <c r="LL55" s="5"/>
      <c r="LM55" s="5"/>
      <c r="LN55" s="5"/>
      <c r="LO55" s="5"/>
      <c r="LP55" s="5"/>
      <c r="LQ55" s="5"/>
      <c r="LR55" s="5"/>
      <c r="LS55" s="5"/>
      <c r="LT55" s="5"/>
      <c r="LU55" s="5"/>
      <c r="LV55" s="5"/>
      <c r="LW55" s="5"/>
      <c r="LX55" s="5"/>
      <c r="LY55" s="5"/>
      <c r="LZ55" s="5"/>
      <c r="MA55" s="5"/>
      <c r="MB55" s="5"/>
      <c r="MC55" s="5"/>
      <c r="MD55" s="5"/>
      <c r="ME55" s="5"/>
      <c r="MF55" s="5"/>
      <c r="MG55" s="5"/>
      <c r="MH55" s="5"/>
      <c r="MI55" s="5"/>
      <c r="MJ55" s="5"/>
      <c r="MK55" s="5"/>
      <c r="ML55" s="5"/>
      <c r="MM55" s="5"/>
      <c r="MN55" s="5"/>
      <c r="MO55" s="5"/>
      <c r="MP55" s="5"/>
      <c r="MQ55" s="5"/>
      <c r="MR55" s="5"/>
      <c r="MS55" s="5"/>
      <c r="MT55" s="5"/>
      <c r="MU55" s="5"/>
      <c r="MV55" s="5"/>
      <c r="MW55" s="5"/>
      <c r="MX55" s="5"/>
      <c r="MY55" s="5"/>
      <c r="MZ55" s="5"/>
      <c r="NA55" s="5"/>
      <c r="NB55" s="5"/>
      <c r="NC55" s="5"/>
      <c r="ND55" s="5"/>
      <c r="NE55" s="5"/>
      <c r="NF55" s="5"/>
      <c r="NG55" s="5"/>
      <c r="NH55" s="5"/>
      <c r="NI55" s="5"/>
      <c r="NJ55" s="5"/>
      <c r="NK55" s="5"/>
      <c r="NL55" s="5"/>
      <c r="NM55" s="5"/>
      <c r="NN55" s="5"/>
      <c r="NO55" s="5"/>
      <c r="NP55" s="5"/>
      <c r="NQ55" s="5"/>
      <c r="NR55" s="5"/>
      <c r="NS55" s="5"/>
      <c r="NT55" s="5"/>
      <c r="NU55" s="5"/>
      <c r="NV55" s="5"/>
      <c r="NW55" s="5"/>
      <c r="NX55" s="5"/>
      <c r="NY55" s="5"/>
      <c r="NZ55" s="5"/>
      <c r="OA55" s="5"/>
      <c r="OB55" s="5"/>
      <c r="OC55" s="5"/>
      <c r="OD55" s="5"/>
      <c r="OE55" s="5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</row>
    <row r="56" spans="2:423" ht="12.75" customHeight="1">
      <c r="B56" s="54" t="s">
        <v>101</v>
      </c>
      <c r="C56" s="25">
        <f ca="1">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166979775.84999999</v>
      </c>
      <c r="E56" s="54" t="s">
        <v>101</v>
      </c>
      <c r="F56" s="25">
        <f ca="1">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166979775.84999999</v>
      </c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45" t="s">
        <v>107</v>
      </c>
      <c r="BA56" s="45">
        <v>3001</v>
      </c>
      <c r="BW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  <c r="JX56" s="5"/>
      <c r="JY56" s="5"/>
      <c r="JZ56" s="5"/>
      <c r="KA56" s="5"/>
      <c r="KB56" s="5"/>
      <c r="KC56" s="5"/>
      <c r="KD56" s="5"/>
      <c r="KE56" s="5"/>
      <c r="KF56" s="5"/>
      <c r="KG56" s="5"/>
      <c r="KH56" s="5"/>
      <c r="KI56" s="5"/>
      <c r="KJ56" s="5"/>
      <c r="KK56" s="5"/>
      <c r="KL56" s="5"/>
      <c r="KM56" s="5"/>
      <c r="KN56" s="5"/>
      <c r="KO56" s="5"/>
      <c r="KP56" s="5"/>
      <c r="KQ56" s="5"/>
      <c r="KR56" s="5"/>
      <c r="KS56" s="5"/>
      <c r="KT56" s="5"/>
      <c r="KU56" s="5"/>
      <c r="KV56" s="5"/>
      <c r="KW56" s="5"/>
      <c r="KX56" s="5"/>
      <c r="KY56" s="5"/>
      <c r="KZ56" s="5"/>
      <c r="LA56" s="5"/>
      <c r="LB56" s="5"/>
      <c r="LC56" s="5"/>
      <c r="LD56" s="5"/>
      <c r="LE56" s="5"/>
      <c r="LF56" s="5"/>
      <c r="LG56" s="5"/>
      <c r="LH56" s="5"/>
      <c r="LI56" s="5"/>
      <c r="LJ56" s="5"/>
      <c r="LK56" s="5"/>
      <c r="LL56" s="5"/>
      <c r="LM56" s="5"/>
      <c r="LN56" s="5"/>
      <c r="LO56" s="5"/>
      <c r="LP56" s="5"/>
      <c r="LQ56" s="5"/>
      <c r="LR56" s="5"/>
      <c r="LS56" s="5"/>
      <c r="LT56" s="5"/>
      <c r="LU56" s="5"/>
      <c r="LV56" s="5"/>
      <c r="LW56" s="5"/>
      <c r="LX56" s="5"/>
      <c r="LY56" s="5"/>
      <c r="LZ56" s="5"/>
      <c r="MA56" s="5"/>
      <c r="MB56" s="5"/>
      <c r="MC56" s="5"/>
      <c r="MD56" s="5"/>
      <c r="ME56" s="5"/>
      <c r="MF56" s="5"/>
      <c r="MG56" s="5"/>
      <c r="MH56" s="5"/>
      <c r="MI56" s="5"/>
      <c r="MJ56" s="5"/>
      <c r="MK56" s="5"/>
      <c r="ML56" s="5"/>
      <c r="MM56" s="5"/>
      <c r="MN56" s="5"/>
      <c r="MO56" s="5"/>
      <c r="MP56" s="5"/>
      <c r="MQ56" s="5"/>
      <c r="MR56" s="5"/>
      <c r="MS56" s="5"/>
      <c r="MT56" s="5"/>
      <c r="MU56" s="5"/>
      <c r="MV56" s="5"/>
      <c r="MW56" s="5"/>
      <c r="MX56" s="5"/>
      <c r="MY56" s="5"/>
      <c r="MZ56" s="5"/>
      <c r="NA56" s="5"/>
      <c r="NB56" s="5"/>
      <c r="NC56" s="5"/>
      <c r="ND56" s="5"/>
      <c r="NE56" s="5"/>
      <c r="NF56" s="5"/>
      <c r="NG56" s="5"/>
      <c r="NH56" s="5"/>
      <c r="NI56" s="5"/>
      <c r="NJ56" s="5"/>
      <c r="NK56" s="5"/>
      <c r="NL56" s="5"/>
      <c r="NM56" s="5"/>
      <c r="NN56" s="5"/>
      <c r="NO56" s="5"/>
      <c r="NP56" s="5"/>
      <c r="NQ56" s="5"/>
      <c r="NR56" s="5"/>
      <c r="NS56" s="5"/>
      <c r="NT56" s="5"/>
      <c r="NU56" s="5"/>
      <c r="NV56" s="5"/>
      <c r="NW56" s="5"/>
      <c r="NX56" s="5"/>
      <c r="NY56" s="5"/>
      <c r="NZ56" s="5"/>
      <c r="OA56" s="5"/>
      <c r="OB56" s="5"/>
      <c r="OC56" s="5"/>
      <c r="OD56" s="5"/>
      <c r="OE56" s="5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</row>
    <row r="57" spans="2:423" ht="12.75" customHeight="1">
      <c r="B57" s="54" t="s">
        <v>103</v>
      </c>
      <c r="C57" s="25">
        <f ca="1">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2437333.9899996165</v>
      </c>
      <c r="E57" s="54" t="s">
        <v>103</v>
      </c>
      <c r="F57" s="25">
        <f ca="1">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2437333.9899996165</v>
      </c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45" t="s">
        <v>109</v>
      </c>
      <c r="BA57" s="45">
        <v>3002</v>
      </c>
      <c r="BW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5"/>
      <c r="NW57" s="5"/>
      <c r="NX57" s="5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</row>
    <row r="58" spans="2:423" ht="12.75" customHeight="1">
      <c r="B58" s="54" t="s">
        <v>105</v>
      </c>
      <c r="C58" s="25">
        <f ca="1">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3000</v>
      </c>
      <c r="E58" s="54" t="s">
        <v>105</v>
      </c>
      <c r="F58" s="25">
        <f ca="1">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3000</v>
      </c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45" t="s">
        <v>111</v>
      </c>
      <c r="BA58" s="45">
        <v>3003</v>
      </c>
      <c r="BW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5"/>
      <c r="NA58" s="5"/>
      <c r="NB58" s="5"/>
      <c r="NC58" s="5"/>
      <c r="ND58" s="5"/>
      <c r="NE58" s="5"/>
      <c r="NF58" s="5"/>
      <c r="NG58" s="5"/>
      <c r="NH58" s="5"/>
      <c r="NI58" s="5"/>
      <c r="NJ58" s="5"/>
      <c r="NK58" s="5"/>
      <c r="NL58" s="5"/>
      <c r="NM58" s="5"/>
      <c r="NN58" s="5"/>
      <c r="NO58" s="5"/>
      <c r="NP58" s="5"/>
      <c r="NQ58" s="5"/>
      <c r="NR58" s="5"/>
      <c r="NS58" s="5"/>
      <c r="NT58" s="5"/>
      <c r="NU58" s="5"/>
      <c r="NV58" s="5"/>
      <c r="NW58" s="5"/>
      <c r="NX58" s="5"/>
      <c r="NY58" s="5"/>
      <c r="NZ58" s="5"/>
      <c r="OA58" s="5"/>
      <c r="OB58" s="5"/>
      <c r="OC58" s="5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</row>
    <row r="59" spans="2:423" ht="12.75" customHeight="1">
      <c r="B59" s="54" t="s">
        <v>107</v>
      </c>
      <c r="C59" s="25">
        <f ca="1">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59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103029566.15000001</v>
      </c>
      <c r="E59" s="54" t="s">
        <v>107</v>
      </c>
      <c r="F59" s="25">
        <f ca="1">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59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103029566.15000001</v>
      </c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45" t="s">
        <v>113</v>
      </c>
      <c r="BA59" s="45">
        <v>3004</v>
      </c>
      <c r="BW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  <c r="JX59" s="5"/>
      <c r="JY59" s="5"/>
      <c r="JZ59" s="5"/>
      <c r="KA59" s="5"/>
      <c r="KB59" s="5"/>
      <c r="KC59" s="5"/>
      <c r="KD59" s="5"/>
      <c r="KE59" s="5"/>
      <c r="KF59" s="5"/>
      <c r="KG59" s="5"/>
      <c r="KH59" s="5"/>
      <c r="KI59" s="5"/>
      <c r="KJ59" s="5"/>
      <c r="KK59" s="5"/>
      <c r="KL59" s="5"/>
      <c r="KM59" s="5"/>
      <c r="KN59" s="5"/>
      <c r="KO59" s="5"/>
      <c r="KP59" s="5"/>
      <c r="KQ59" s="5"/>
      <c r="KR59" s="5"/>
      <c r="KS59" s="5"/>
      <c r="KT59" s="5"/>
      <c r="KU59" s="5"/>
      <c r="KV59" s="5"/>
      <c r="KW59" s="5"/>
      <c r="KX59" s="5"/>
      <c r="KY59" s="5"/>
      <c r="KZ59" s="5"/>
      <c r="LA59" s="5"/>
      <c r="LB59" s="5"/>
      <c r="LC59" s="5"/>
      <c r="LD59" s="5"/>
      <c r="LE59" s="5"/>
      <c r="LF59" s="5"/>
      <c r="LG59" s="5"/>
      <c r="LH59" s="5"/>
      <c r="LI59" s="5"/>
      <c r="LJ59" s="5"/>
      <c r="LK59" s="5"/>
      <c r="LL59" s="5"/>
      <c r="LM59" s="5"/>
      <c r="LN59" s="5"/>
      <c r="LO59" s="5"/>
      <c r="LP59" s="5"/>
      <c r="LQ59" s="5"/>
      <c r="LR59" s="5"/>
      <c r="LS59" s="5"/>
      <c r="LT59" s="5"/>
      <c r="LU59" s="5"/>
      <c r="LV59" s="5"/>
      <c r="LW59" s="5"/>
      <c r="LX59" s="5"/>
      <c r="LY59" s="5"/>
      <c r="LZ59" s="5"/>
      <c r="MA59" s="5"/>
      <c r="MB59" s="5"/>
      <c r="MC59" s="5"/>
      <c r="MD59" s="5"/>
      <c r="ME59" s="5"/>
      <c r="MF59" s="5"/>
      <c r="MG59" s="5"/>
      <c r="MH59" s="5"/>
      <c r="MI59" s="5"/>
      <c r="MJ59" s="5"/>
      <c r="MK59" s="5"/>
      <c r="ML59" s="5"/>
      <c r="MM59" s="5"/>
      <c r="MN59" s="5"/>
      <c r="MO59" s="5"/>
      <c r="MP59" s="5"/>
      <c r="MQ59" s="5"/>
      <c r="MR59" s="5"/>
      <c r="MS59" s="5"/>
      <c r="MT59" s="5"/>
      <c r="MU59" s="5"/>
      <c r="MV59" s="5"/>
      <c r="MW59" s="5"/>
      <c r="MX59" s="5"/>
      <c r="MY59" s="5"/>
      <c r="MZ59" s="5"/>
      <c r="NA59" s="5"/>
      <c r="NB59" s="5"/>
      <c r="NC59" s="5"/>
      <c r="ND59" s="5"/>
      <c r="NE59" s="5"/>
      <c r="NF59" s="5"/>
      <c r="NG59" s="5"/>
      <c r="NH59" s="5"/>
      <c r="NI59" s="5"/>
      <c r="NJ59" s="5"/>
      <c r="NK59" s="5"/>
      <c r="NL59" s="5"/>
      <c r="NM59" s="5"/>
      <c r="NN59" s="5"/>
      <c r="NO59" s="5"/>
      <c r="NP59" s="5"/>
      <c r="NQ59" s="5"/>
      <c r="NR59" s="5"/>
      <c r="NS59" s="5"/>
      <c r="NT59" s="5"/>
      <c r="NU59" s="5"/>
      <c r="NV59" s="5"/>
      <c r="NW59" s="5"/>
      <c r="NX59" s="5"/>
      <c r="NY59" s="5"/>
      <c r="NZ59" s="5"/>
      <c r="OA59" s="5"/>
      <c r="OB59" s="5"/>
      <c r="OC59" s="5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</row>
    <row r="60" spans="2:423" ht="12.75" customHeight="1">
      <c r="B60" s="54" t="s">
        <v>109</v>
      </c>
      <c r="C60" s="25">
        <f ca="1">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1054106.81</v>
      </c>
      <c r="E60" s="54" t="s">
        <v>109</v>
      </c>
      <c r="F60" s="25">
        <f ca="1">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1054106.81</v>
      </c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45" t="s">
        <v>115</v>
      </c>
      <c r="BA60" s="45">
        <v>3005</v>
      </c>
      <c r="BW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</row>
    <row r="61" spans="2:423" ht="12.75" customHeight="1">
      <c r="B61" s="54" t="s">
        <v>111</v>
      </c>
      <c r="C61" s="25">
        <f ca="1">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256981.13</v>
      </c>
      <c r="E61" s="54" t="s">
        <v>111</v>
      </c>
      <c r="F61" s="25">
        <f ca="1">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256981.13</v>
      </c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45" t="s">
        <v>116</v>
      </c>
      <c r="BA61" s="45">
        <v>3006</v>
      </c>
      <c r="BW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</row>
    <row r="62" spans="2:423" ht="12.75" customHeight="1">
      <c r="B62" s="54" t="s">
        <v>113</v>
      </c>
      <c r="C62" s="25">
        <f ca="1">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62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2662585.85</v>
      </c>
      <c r="E62" s="54" t="s">
        <v>113</v>
      </c>
      <c r="F62" s="25">
        <f ca="1">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62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2662585.85</v>
      </c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45" t="s">
        <v>117</v>
      </c>
      <c r="BA62" s="45">
        <v>3007</v>
      </c>
      <c r="BW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</row>
    <row r="63" spans="2:423" ht="12.75" customHeight="1">
      <c r="B63" s="54" t="s">
        <v>115</v>
      </c>
      <c r="C63" s="25">
        <f ca="1">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63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198357765.81999999</v>
      </c>
      <c r="E63" s="54" t="s">
        <v>115</v>
      </c>
      <c r="F63" s="25">
        <f ca="1">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63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198357765.81999999</v>
      </c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45" t="s">
        <v>118</v>
      </c>
      <c r="BA63" s="45">
        <v>3008</v>
      </c>
      <c r="BW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</row>
    <row r="64" spans="2:423" ht="12.75" customHeight="1">
      <c r="B64" s="54" t="s">
        <v>116</v>
      </c>
      <c r="C64" s="25">
        <f ca="1">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64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297255692.68000001</v>
      </c>
      <c r="E64" s="54" t="s">
        <v>116</v>
      </c>
      <c r="F64" s="25">
        <f ca="1">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64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297255692.68000001</v>
      </c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45" t="s">
        <v>119</v>
      </c>
      <c r="BA64" s="45">
        <v>3009</v>
      </c>
      <c r="BW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5"/>
      <c r="NW64" s="5"/>
      <c r="NX64" s="5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</row>
    <row r="65" spans="2:423" ht="12.75" customHeight="1">
      <c r="B65" s="54" t="s">
        <v>117</v>
      </c>
      <c r="C65" s="25">
        <f ca="1">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65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6266309.0099999998</v>
      </c>
      <c r="E65" s="54" t="s">
        <v>117</v>
      </c>
      <c r="F65" s="25">
        <f ca="1">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65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6266309.0099999998</v>
      </c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45" t="s">
        <v>120</v>
      </c>
      <c r="BA65" s="45">
        <v>3011</v>
      </c>
      <c r="BW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5"/>
      <c r="OT65" s="5"/>
      <c r="OU65" s="5"/>
      <c r="OV65" s="5"/>
      <c r="OW65" s="5"/>
      <c r="OX65" s="5"/>
      <c r="OY65" s="5"/>
      <c r="OZ65" s="5"/>
      <c r="PA65" s="5"/>
      <c r="PB65" s="5"/>
      <c r="PC65" s="5"/>
      <c r="PD65" s="5"/>
      <c r="PE65" s="5"/>
      <c r="PF65" s="5"/>
      <c r="PG65" s="5"/>
    </row>
    <row r="66" spans="2:423" ht="12.75" customHeight="1">
      <c r="B66" s="54" t="s">
        <v>118</v>
      </c>
      <c r="C66" s="25">
        <f ca="1">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178769339.26999998</v>
      </c>
      <c r="E66" s="54" t="s">
        <v>118</v>
      </c>
      <c r="F66" s="25">
        <f ca="1">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178769339.26999998</v>
      </c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45" t="s">
        <v>121</v>
      </c>
      <c r="BA66" s="45">
        <v>3012</v>
      </c>
      <c r="BW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</row>
    <row r="67" spans="2:423" ht="12.75" customHeight="1">
      <c r="B67" s="54" t="s">
        <v>119</v>
      </c>
      <c r="C67" s="25">
        <f ca="1">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1332032709.7900004</v>
      </c>
      <c r="E67" s="54" t="s">
        <v>119</v>
      </c>
      <c r="F67" s="25">
        <f ca="1">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1332032709.7900004</v>
      </c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45" t="s">
        <v>122</v>
      </c>
      <c r="BA67" s="45">
        <v>3016</v>
      </c>
      <c r="BW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</row>
    <row r="68" spans="2:423" ht="12.75" customHeight="1">
      <c r="B68" s="54" t="s">
        <v>120</v>
      </c>
      <c r="C68" s="25">
        <f ca="1">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174010807.84811005</v>
      </c>
      <c r="E68" s="54" t="s">
        <v>120</v>
      </c>
      <c r="F68" s="25">
        <f ca="1">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174010807.84811005</v>
      </c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45" t="s">
        <v>123</v>
      </c>
      <c r="BA68" s="45">
        <v>3017</v>
      </c>
      <c r="BW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</row>
    <row r="69" spans="2:423" ht="12.75" customHeight="1">
      <c r="B69" s="54" t="s">
        <v>121</v>
      </c>
      <c r="C69" s="25">
        <f ca="1">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69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117113548.56</v>
      </c>
      <c r="E69" s="54" t="s">
        <v>121</v>
      </c>
      <c r="F69" s="25">
        <f ca="1">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69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117113548.56</v>
      </c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45" t="s">
        <v>124</v>
      </c>
      <c r="BA69" s="45">
        <v>3018</v>
      </c>
      <c r="BW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</row>
    <row r="70" spans="2:423" ht="12.75" customHeight="1">
      <c r="B70" s="54" t="s">
        <v>122</v>
      </c>
      <c r="C70" s="25">
        <f ca="1">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2991434472.9898453</v>
      </c>
      <c r="E70" s="54" t="s">
        <v>122</v>
      </c>
      <c r="F70" s="25">
        <f ca="1">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2991434472.9898453</v>
      </c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45" t="s">
        <v>125</v>
      </c>
      <c r="BA70" s="45">
        <v>4002</v>
      </c>
      <c r="BW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</row>
    <row r="71" spans="2:423" ht="12.75" customHeight="1">
      <c r="B71" s="54" t="s">
        <v>123</v>
      </c>
      <c r="C71" s="25">
        <f ca="1">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1545920660.48</v>
      </c>
      <c r="E71" s="54" t="s">
        <v>123</v>
      </c>
      <c r="F71" s="25">
        <f ca="1">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1545920660.48</v>
      </c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45" t="s">
        <v>126</v>
      </c>
      <c r="BA71" s="45">
        <v>4003</v>
      </c>
      <c r="BW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5"/>
      <c r="PB71" s="5"/>
      <c r="PC71" s="5"/>
      <c r="PD71" s="5"/>
      <c r="PE71" s="5"/>
      <c r="PF71" s="5"/>
      <c r="PG71" s="5"/>
    </row>
    <row r="72" spans="2:423" ht="12.75" customHeight="1">
      <c r="B72" s="54" t="s">
        <v>124</v>
      </c>
      <c r="C72" s="25">
        <f ca="1">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72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3925880.36</v>
      </c>
      <c r="E72" s="54" t="s">
        <v>124</v>
      </c>
      <c r="F72" s="25">
        <f ca="1">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72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3925880.36</v>
      </c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45" t="s">
        <v>127</v>
      </c>
      <c r="BA72" s="45">
        <v>4004</v>
      </c>
      <c r="BW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5"/>
      <c r="PB72" s="5"/>
      <c r="PC72" s="5"/>
      <c r="PD72" s="5"/>
      <c r="PE72" s="5"/>
      <c r="PF72" s="5"/>
      <c r="PG72" s="5"/>
    </row>
    <row r="73" spans="2:423" ht="12.75" customHeight="1">
      <c r="B73" s="54" t="s">
        <v>125</v>
      </c>
      <c r="C73" s="25">
        <f ca="1">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73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15995229957.450001</v>
      </c>
      <c r="E73" s="54" t="s">
        <v>125</v>
      </c>
      <c r="F73" s="25">
        <f ca="1">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73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15995229957.450001</v>
      </c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45" t="s">
        <v>128</v>
      </c>
      <c r="BA73" s="45">
        <v>4005</v>
      </c>
      <c r="BW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</row>
    <row r="74" spans="2:423" ht="12.75" customHeight="1">
      <c r="B74" s="55" t="s">
        <v>126</v>
      </c>
      <c r="C74" s="25">
        <f ca="1">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74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2986138082.1299987</v>
      </c>
      <c r="E74" s="55" t="s">
        <v>126</v>
      </c>
      <c r="F74" s="25">
        <f ca="1">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74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2986138082.1299987</v>
      </c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45" t="s">
        <v>129</v>
      </c>
      <c r="BA74" s="45">
        <v>9000</v>
      </c>
      <c r="BW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</row>
    <row r="75" spans="2:423" ht="12.75" customHeight="1">
      <c r="B75" s="55" t="s">
        <v>127</v>
      </c>
      <c r="C75" s="25">
        <f ca="1">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75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23132069832.629997</v>
      </c>
      <c r="E75" s="55" t="s">
        <v>127</v>
      </c>
      <c r="F75" s="25">
        <f ca="1">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75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23132069832.629997</v>
      </c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45" t="s">
        <v>130</v>
      </c>
      <c r="BA75" s="45">
        <v>9001</v>
      </c>
      <c r="BW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</row>
    <row r="76" spans="2:423" ht="12.75" customHeight="1">
      <c r="B76" s="55" t="s">
        <v>128</v>
      </c>
      <c r="C76" s="25">
        <f ca="1">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76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3306454829.6600003</v>
      </c>
      <c r="E76" s="55" t="s">
        <v>128</v>
      </c>
      <c r="F76" s="25">
        <f ca="1">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76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3306454829.6600003</v>
      </c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45" t="s">
        <v>132</v>
      </c>
      <c r="BA76" s="45">
        <v>9002</v>
      </c>
      <c r="BW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  <c r="OS76" s="5"/>
      <c r="OT76" s="5"/>
      <c r="OU76" s="5"/>
      <c r="OV76" s="5"/>
      <c r="OW76" s="5"/>
      <c r="OX76" s="5"/>
      <c r="OY76" s="5"/>
      <c r="OZ76" s="5"/>
      <c r="PA76" s="5"/>
      <c r="PB76" s="5"/>
      <c r="PC76" s="5"/>
      <c r="PD76" s="5"/>
      <c r="PE76" s="5"/>
      <c r="PF76" s="5"/>
      <c r="PG76" s="5"/>
    </row>
    <row r="77" spans="2:423" ht="12.75" customHeight="1">
      <c r="B77" s="56" t="s">
        <v>282</v>
      </c>
      <c r="C77" s="22">
        <f ca="1">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77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1035957052160.4103</v>
      </c>
      <c r="E77" s="56" t="s">
        <v>282</v>
      </c>
      <c r="F77" s="22">
        <f ca="1">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77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1035957052160.4103</v>
      </c>
      <c r="AZ77" s="45" t="s">
        <v>134</v>
      </c>
      <c r="BA77" s="45">
        <v>9003</v>
      </c>
      <c r="BW77" s="5"/>
    </row>
    <row r="78" spans="2:423" ht="12.75" customHeight="1">
      <c r="B78" s="56" t="s">
        <v>283</v>
      </c>
      <c r="C78" s="22">
        <f ca="1">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78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8555340285.0879545</v>
      </c>
      <c r="E78" s="56" t="s">
        <v>283</v>
      </c>
      <c r="F78" s="22">
        <f ca="1">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78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8555340285.0879545</v>
      </c>
      <c r="AZ78" s="45" t="s">
        <v>136</v>
      </c>
      <c r="BW78" s="5"/>
    </row>
    <row r="79" spans="2:423" ht="12.75" customHeight="1">
      <c r="B79" s="56" t="s">
        <v>284</v>
      </c>
      <c r="C79" s="22">
        <f ca="1">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79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45419892701.869995</v>
      </c>
      <c r="E79" s="56" t="s">
        <v>284</v>
      </c>
      <c r="F79" s="22">
        <f ca="1">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79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45419892701.869995</v>
      </c>
      <c r="BW79" s="5"/>
    </row>
    <row r="80" spans="2:423" ht="12.75" customHeight="1">
      <c r="B80" s="56" t="s">
        <v>285</v>
      </c>
      <c r="C80" s="22">
        <f ca="1">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80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1044512392445.4983</v>
      </c>
      <c r="E80" s="56" t="s">
        <v>285</v>
      </c>
      <c r="F80" s="22">
        <f ca="1">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80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1044512392445.4983</v>
      </c>
      <c r="BW80" s="5"/>
    </row>
    <row r="81" spans="2:75" ht="12.75" customHeight="1">
      <c r="B81" s="57" t="s">
        <v>0</v>
      </c>
      <c r="C81" s="22">
        <f ca="1">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$21,2,0)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$21,3,0)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$21,4,0)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$21,5,0)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$21,6,0)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$21,7,0)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$21,8,0)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$21,9,0)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$21,10,0),INDIRECT("'"&amp;VLOOKUP($B$3,$BD$3:$BE$83,2,0)&amp;"'!$5:$5"),0))),0)+IFERROR(INDIRECT("'"&amp;VLOOKUP($B$3,$BD$3:$BE$83,2,0)&amp;"'!"&amp;ADDRESS(IFERROR(MATCH(VLOOKUP(B81,$AZ$3:$BB$83,2,0),INDIRECT("'"&amp;VLOOKUP($B$3,$BD$3:$BE$83,2,0)&amp;"'!$B:$B"),0),MATCH(9003,INDIRECT("'"&amp;VLOOKUP($B$3,$BD$3:$BE$83,2,0)&amp;"'!$B:$B"),0)+1),MATCH(VLOOKUP($B$4,$BF$3:$BR$21,11,0),INDIRECT("'"&amp;VLOOKUP($B$3,$BD$3:$BE$83,2,0)&amp;"'!$5:$5"),0))),0)</f>
        <v>1089932285147.3683</v>
      </c>
      <c r="E81" s="57" t="s">
        <v>0</v>
      </c>
      <c r="F81" s="22">
        <f ca="1">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$21,2,0)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$21,3,0)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$21,4,0)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$21,5,0)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$21,6,0)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$21,7,0)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$21,8,0)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$21,9,0)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$21,10,0),INDIRECT("'"&amp;VLOOKUP($E$3,$BD$3:$BE$83,2,0)&amp;"'!$5:$5"),0))),0)+IFERROR(INDIRECT("'"&amp;VLOOKUP($E$3,$BD$3:$BE$83,2,0)&amp;"'!"&amp;ADDRESS(IFERROR(MATCH(VLOOKUP(E81,$AZ$3:$BB$83,2,0),INDIRECT("'"&amp;VLOOKUP($E$3,$BD$3:$BE$83,2,0)&amp;"'!$B:$B"),0),MATCH(9003,INDIRECT("'"&amp;VLOOKUP($E$3,$BD$3:$BE$83,2,0)&amp;"'!$B:$B"),0)+1),MATCH(VLOOKUP($E$4,$BF$3:$BR$21,11,0),INDIRECT("'"&amp;VLOOKUP($E$3,$BD$3:$BE$83,2,0)&amp;"'!$5:$5"),0))),0)</f>
        <v>1089932285147.3683</v>
      </c>
      <c r="BW81" s="5"/>
    </row>
    <row r="82" spans="2:75">
      <c r="BW82" s="5"/>
    </row>
  </sheetData>
  <mergeCells count="5">
    <mergeCell ref="B3:C3"/>
    <mergeCell ref="E3:F3"/>
    <mergeCell ref="H3:K4"/>
    <mergeCell ref="B4:C4"/>
    <mergeCell ref="E4:F4"/>
  </mergeCells>
  <dataValidations count="2">
    <dataValidation type="list" allowBlank="1" showInputMessage="1" showErrorMessage="1" sqref="B3:C3 E3:F3" xr:uid="{50BC399D-9640-4E42-934C-9F8D609E10A5}">
      <formula1>AnaBranşlar</formula1>
    </dataValidation>
    <dataValidation type="list" allowBlank="1" showInputMessage="1" showErrorMessage="1" sqref="B4:C4 E4:F4" xr:uid="{F6D3A9A7-976C-49A2-9241-39CED8B972A3}">
      <formula1>Hesaplama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8178-57B7-4232-936D-75252191F55B}">
  <sheetPr>
    <tabColor theme="2" tint="-0.499984740745262"/>
  </sheetPr>
  <dimension ref="A1:HT82"/>
  <sheetViews>
    <sheetView showGridLines="0" zoomScale="80" zoomScaleNormal="80" workbookViewId="0">
      <pane xSplit="3" ySplit="6" topLeftCell="D7" activePane="bottomRight" state="frozen"/>
      <selection activeCell="B3" sqref="B3:C3"/>
      <selection pane="topRight" activeCell="B3" sqref="B3:C3"/>
      <selection pane="bottomLeft" activeCell="B3" sqref="B3:C3"/>
      <selection pane="bottomRight" activeCell="A2" sqref="A2"/>
    </sheetView>
  </sheetViews>
  <sheetFormatPr defaultColWidth="9.140625" defaultRowHeight="12.75"/>
  <cols>
    <col min="1" max="1" width="64.85546875" style="4" customWidth="1"/>
    <col min="2" max="3" width="15.7109375" style="4" customWidth="1"/>
    <col min="4" max="6" width="15.85546875" style="4" bestFit="1" customWidth="1"/>
    <col min="7" max="7" width="16.42578125" style="4" bestFit="1" customWidth="1"/>
    <col min="8" max="8" width="15.28515625" style="4" bestFit="1" customWidth="1"/>
    <col min="9" max="11" width="16.42578125" style="4" bestFit="1" customWidth="1"/>
    <col min="12" max="12" width="15.85546875" style="4" bestFit="1" customWidth="1"/>
    <col min="13" max="13" width="15.42578125" style="4" bestFit="1" customWidth="1"/>
    <col min="14" max="15" width="15.7109375" style="4" customWidth="1"/>
    <col min="16" max="16" width="16.42578125" style="4" bestFit="1" customWidth="1"/>
    <col min="17" max="18" width="14.42578125" style="4" bestFit="1" customWidth="1"/>
    <col min="19" max="20" width="15.5703125" style="4" bestFit="1" customWidth="1"/>
    <col min="21" max="21" width="15.28515625" style="4" bestFit="1" customWidth="1"/>
    <col min="22" max="22" width="15.7109375" style="4" customWidth="1"/>
    <col min="23" max="23" width="15.5703125" style="4" bestFit="1" customWidth="1"/>
    <col min="24" max="24" width="15.42578125" style="4" bestFit="1" customWidth="1"/>
    <col min="25" max="25" width="15.7109375" style="4" customWidth="1"/>
    <col min="26" max="26" width="15.28515625" style="4" bestFit="1" customWidth="1"/>
    <col min="27" max="27" width="15.42578125" style="4" bestFit="1" customWidth="1"/>
    <col min="28" max="28" width="15.7109375" style="4" customWidth="1"/>
    <col min="29" max="30" width="14.85546875" style="4" bestFit="1" customWidth="1"/>
    <col min="31" max="31" width="12" style="4" bestFit="1" customWidth="1"/>
    <col min="32" max="32" width="15.5703125" style="4" bestFit="1" customWidth="1"/>
    <col min="33" max="33" width="13.85546875" style="4" bestFit="1" customWidth="1"/>
    <col min="34" max="34" width="15" style="4" bestFit="1" customWidth="1"/>
    <col min="35" max="35" width="14.42578125" style="4" bestFit="1" customWidth="1"/>
    <col min="36" max="36" width="15" style="4" bestFit="1" customWidth="1"/>
    <col min="37" max="38" width="15.5703125" style="4" bestFit="1" customWidth="1"/>
    <col min="39" max="39" width="13.5703125" style="4" bestFit="1" customWidth="1"/>
    <col min="40" max="40" width="15.7109375" style="4" customWidth="1"/>
    <col min="41" max="41" width="14.5703125" style="4" bestFit="1" customWidth="1"/>
    <col min="42" max="42" width="15.5703125" style="4" bestFit="1" customWidth="1"/>
    <col min="43" max="43" width="14.5703125" style="4" bestFit="1" customWidth="1"/>
    <col min="44" max="44" width="15.7109375" style="4" customWidth="1"/>
    <col min="45" max="47" width="16.42578125" style="4" bestFit="1" customWidth="1"/>
    <col min="48" max="49" width="15.7109375" style="4" customWidth="1"/>
    <col min="50" max="53" width="16.42578125" style="4" bestFit="1" customWidth="1"/>
    <col min="54" max="54" width="15.7109375" style="4" customWidth="1"/>
    <col min="55" max="56" width="15.85546875" style="4" bestFit="1" customWidth="1"/>
    <col min="57" max="57" width="15.7109375" style="4" customWidth="1"/>
    <col min="58" max="58" width="15.85546875" style="4" bestFit="1" customWidth="1"/>
    <col min="59" max="60" width="14.85546875" style="4" bestFit="1" customWidth="1"/>
    <col min="61" max="61" width="15.7109375" style="4" customWidth="1"/>
    <col min="62" max="67" width="15.28515625" style="4" bestFit="1" customWidth="1"/>
    <col min="68" max="68" width="15.7109375" style="4" customWidth="1"/>
    <col min="69" max="70" width="15.28515625" style="4" bestFit="1" customWidth="1"/>
    <col min="71" max="71" width="15.7109375" style="4" customWidth="1"/>
    <col min="72" max="72" width="15.5703125" style="4" bestFit="1" customWidth="1"/>
    <col min="73" max="73" width="15.28515625" style="4" bestFit="1" customWidth="1"/>
    <col min="74" max="74" width="15.140625" style="4" bestFit="1" customWidth="1"/>
    <col min="75" max="75" width="11.5703125" style="4" bestFit="1" customWidth="1"/>
    <col min="76" max="76" width="15.5703125" style="4" bestFit="1" customWidth="1"/>
    <col min="77" max="77" width="15.42578125" style="4" bestFit="1" customWidth="1"/>
    <col min="78" max="78" width="15.5703125" style="4" bestFit="1" customWidth="1"/>
    <col min="79" max="79" width="14.28515625" style="4" bestFit="1" customWidth="1"/>
    <col min="80" max="80" width="15.7109375" style="4" customWidth="1"/>
    <col min="81" max="81" width="15" style="4" bestFit="1" customWidth="1"/>
    <col min="82" max="82" width="12.42578125" style="4" bestFit="1" customWidth="1"/>
    <col min="83" max="83" width="15.5703125" style="4" bestFit="1" customWidth="1"/>
    <col min="84" max="84" width="15.7109375" style="4" customWidth="1"/>
    <col min="85" max="85" width="15.28515625" style="4" bestFit="1" customWidth="1"/>
    <col min="86" max="86" width="15" style="4" bestFit="1" customWidth="1"/>
    <col min="87" max="87" width="14.28515625" style="4" bestFit="1" customWidth="1"/>
    <col min="88" max="88" width="15.5703125" style="4" bestFit="1" customWidth="1"/>
    <col min="89" max="89" width="15.28515625" style="4" customWidth="1"/>
    <col min="90" max="90" width="14.85546875" style="4" bestFit="1" customWidth="1"/>
    <col min="91" max="219" width="9.140625" style="4"/>
    <col min="220" max="220" width="28.42578125" style="45" customWidth="1"/>
    <col min="221" max="227" width="9.140625" style="45"/>
    <col min="228" max="16384" width="9.140625" style="4"/>
  </cols>
  <sheetData>
    <row r="1" spans="1:228" ht="15" customHeight="1">
      <c r="A1" s="58" t="s">
        <v>286</v>
      </c>
      <c r="B1" s="59" t="s">
        <v>287</v>
      </c>
      <c r="C1" s="59"/>
      <c r="D1" s="59"/>
      <c r="E1" s="59"/>
      <c r="F1" s="59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HL1" s="45" t="s">
        <v>214</v>
      </c>
      <c r="HM1" s="45" t="s">
        <v>215</v>
      </c>
    </row>
    <row r="2" spans="1:228" ht="15" customHeight="1">
      <c r="A2" s="58" t="s">
        <v>220</v>
      </c>
      <c r="B2" s="59"/>
      <c r="C2" s="61" t="s">
        <v>288</v>
      </c>
      <c r="D2" s="59"/>
      <c r="E2" s="59"/>
      <c r="F2" s="59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45" t="s">
        <v>220</v>
      </c>
      <c r="HM2" s="45" t="s">
        <v>221</v>
      </c>
      <c r="HT2" s="5"/>
    </row>
    <row r="3" spans="1:228" ht="15" customHeight="1">
      <c r="A3" s="58" t="s">
        <v>289</v>
      </c>
      <c r="B3" s="59"/>
      <c r="C3" s="59"/>
      <c r="D3" s="59"/>
      <c r="E3" s="59"/>
      <c r="F3" s="59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45" t="s">
        <v>223</v>
      </c>
      <c r="HM3" s="45" t="s">
        <v>224</v>
      </c>
      <c r="HT3" s="5"/>
    </row>
    <row r="4" spans="1:228" ht="15" customHeight="1"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45" t="s">
        <v>226</v>
      </c>
      <c r="HM4" s="45" t="s">
        <v>227</v>
      </c>
      <c r="HT4" s="5"/>
    </row>
    <row r="5" spans="1:228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5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64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45" t="s">
        <v>229</v>
      </c>
      <c r="HM5" s="45" t="s">
        <v>230</v>
      </c>
      <c r="HT5" s="5"/>
    </row>
    <row r="6" spans="1:228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5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8" t="s">
        <v>252</v>
      </c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45" t="s">
        <v>232</v>
      </c>
      <c r="HM6" s="45" t="s">
        <v>233</v>
      </c>
      <c r="HT6" s="5"/>
    </row>
    <row r="7" spans="1:228" ht="13.5" customHeight="1">
      <c r="A7" s="54" t="s">
        <v>2</v>
      </c>
      <c r="B7" s="69">
        <v>1001</v>
      </c>
      <c r="C7" s="70" t="s">
        <v>376</v>
      </c>
      <c r="D7" s="71">
        <f t="shared" ref="D7:S22" ca="1" si="0">INDIRECT("'"&amp;VLOOKUP($A$2,$HL$1:$HM$80,2,0)&amp;"'!"&amp;ADDRESS(IFERROR(MATCH($B7,INDIRECT("'"&amp;VLOOKUP($A$2,$HL$1:$HM$80,2,0)&amp;"'!B:B"),0),MATCH($A$82,INDIRECT("'"&amp;VLOOKUP($A$2,$HL$1:$HM$80,2,0)&amp;"'!A:A"),0)),MATCH(D$5,INDIRECT("'"&amp;VLOOKUP($A$2,$HL$1:$HM$80,2,0)&amp;"'!5:5"),0)))</f>
        <v>128851016.27551675</v>
      </c>
      <c r="E7" s="71">
        <f t="shared" ca="1" si="0"/>
        <v>86834607.310000017</v>
      </c>
      <c r="F7" s="71">
        <f t="shared" ca="1" si="0"/>
        <v>116022921.41000001</v>
      </c>
      <c r="G7" s="71">
        <f t="shared" ca="1" si="0"/>
        <v>-29188314.099999998</v>
      </c>
      <c r="H7" s="71">
        <f t="shared" ca="1" si="0"/>
        <v>0</v>
      </c>
      <c r="I7" s="71">
        <f t="shared" ca="1" si="0"/>
        <v>-1162014.7099999972</v>
      </c>
      <c r="J7" s="71">
        <f t="shared" ca="1" si="0"/>
        <v>-8270238.0099999979</v>
      </c>
      <c r="K7" s="71">
        <f t="shared" ca="1" si="0"/>
        <v>-45953908.700000003</v>
      </c>
      <c r="L7" s="71">
        <f t="shared" ca="1" si="0"/>
        <v>37683670.690000005</v>
      </c>
      <c r="M7" s="71">
        <f t="shared" ca="1" si="0"/>
        <v>7108223.3000000007</v>
      </c>
      <c r="N7" s="71">
        <f t="shared" ca="1" si="0"/>
        <v>11956328.060000001</v>
      </c>
      <c r="O7" s="71">
        <f t="shared" ca="1" si="0"/>
        <v>-4848104.76</v>
      </c>
      <c r="P7" s="71">
        <f t="shared" ca="1" si="0"/>
        <v>0</v>
      </c>
      <c r="Q7" s="71">
        <f t="shared" ca="1" si="0"/>
        <v>0</v>
      </c>
      <c r="R7" s="71">
        <f t="shared" ca="1" si="0"/>
        <v>0</v>
      </c>
      <c r="S7" s="71">
        <f t="shared" ca="1" si="0"/>
        <v>0</v>
      </c>
      <c r="T7" s="71">
        <f t="shared" ref="T7:AI22" ca="1" si="1">INDIRECT("'"&amp;VLOOKUP($A$2,$HL$1:$HM$80,2,0)&amp;"'!"&amp;ADDRESS(IFERROR(MATCH($B7,INDIRECT("'"&amp;VLOOKUP($A$2,$HL$1:$HM$80,2,0)&amp;"'!B:B"),0),MATCH($A$82,INDIRECT("'"&amp;VLOOKUP($A$2,$HL$1:$HM$80,2,0)&amp;"'!A:A"),0)),MATCH(T$5,INDIRECT("'"&amp;VLOOKUP($A$2,$HL$1:$HM$80,2,0)&amp;"'!5:5"),0)))</f>
        <v>0</v>
      </c>
      <c r="U7" s="71">
        <f t="shared" ca="1" si="1"/>
        <v>0</v>
      </c>
      <c r="V7" s="71">
        <f t="shared" ca="1" si="1"/>
        <v>0</v>
      </c>
      <c r="W7" s="71">
        <f t="shared" ca="1" si="1"/>
        <v>0</v>
      </c>
      <c r="X7" s="71">
        <f t="shared" ca="1" si="1"/>
        <v>0</v>
      </c>
      <c r="Y7" s="71">
        <f t="shared" ca="1" si="1"/>
        <v>0</v>
      </c>
      <c r="Z7" s="71">
        <f t="shared" ca="1" si="1"/>
        <v>43178423.675516732</v>
      </c>
      <c r="AA7" s="71">
        <f t="shared" ca="1" si="1"/>
        <v>0</v>
      </c>
      <c r="AB7" s="71">
        <f t="shared" ca="1" si="1"/>
        <v>0</v>
      </c>
      <c r="AC7" s="71">
        <f t="shared" ca="1" si="1"/>
        <v>0</v>
      </c>
      <c r="AD7" s="71">
        <f t="shared" ca="1" si="1"/>
        <v>45699508.432635881</v>
      </c>
      <c r="AE7" s="71">
        <f t="shared" ca="1" si="1"/>
        <v>0</v>
      </c>
      <c r="AF7" s="71">
        <f t="shared" ca="1" si="1"/>
        <v>0</v>
      </c>
      <c r="AG7" s="71">
        <f t="shared" ca="1" si="1"/>
        <v>0</v>
      </c>
      <c r="AH7" s="71">
        <f t="shared" ca="1" si="1"/>
        <v>0</v>
      </c>
      <c r="AI7" s="71">
        <f t="shared" ca="1" si="1"/>
        <v>-2521084.7571191513</v>
      </c>
      <c r="AJ7" s="71">
        <f t="shared" ref="AJ7:AY22" ca="1" si="2">INDIRECT("'"&amp;VLOOKUP($A$2,$HL$1:$HM$80,2,0)&amp;"'!"&amp;ADDRESS(IFERROR(MATCH($B7,INDIRECT("'"&amp;VLOOKUP($A$2,$HL$1:$HM$80,2,0)&amp;"'!B:B"),0),MATCH($A$82,INDIRECT("'"&amp;VLOOKUP($A$2,$HL$1:$HM$80,2,0)&amp;"'!A:A"),0)),MATCH(AJ$5,INDIRECT("'"&amp;VLOOKUP($A$2,$HL$1:$HM$80,2,0)&amp;"'!5:5"),0)))</f>
        <v>0</v>
      </c>
      <c r="AK7" s="71">
        <f t="shared" ca="1" si="2"/>
        <v>0</v>
      </c>
      <c r="AL7" s="71">
        <f t="shared" ca="1" si="2"/>
        <v>0</v>
      </c>
      <c r="AM7" s="71">
        <f t="shared" ca="1" si="2"/>
        <v>0</v>
      </c>
      <c r="AN7" s="71">
        <f t="shared" ca="1" si="2"/>
        <v>0</v>
      </c>
      <c r="AO7" s="71">
        <f t="shared" ca="1" si="2"/>
        <v>0</v>
      </c>
      <c r="AP7" s="71">
        <f t="shared" ca="1" si="2"/>
        <v>0</v>
      </c>
      <c r="AQ7" s="71">
        <f t="shared" ca="1" si="2"/>
        <v>0</v>
      </c>
      <c r="AR7" s="71">
        <f t="shared" ca="1" si="2"/>
        <v>0</v>
      </c>
      <c r="AS7" s="71">
        <f t="shared" ca="1" si="2"/>
        <v>-154983108.92940703</v>
      </c>
      <c r="AT7" s="71">
        <f t="shared" ca="1" si="2"/>
        <v>-17720763.370000001</v>
      </c>
      <c r="AU7" s="71">
        <f t="shared" ca="1" si="2"/>
        <v>-18525578.350000001</v>
      </c>
      <c r="AV7" s="71">
        <f t="shared" ca="1" si="2"/>
        <v>804814.98</v>
      </c>
      <c r="AW7" s="71">
        <f t="shared" ca="1" si="2"/>
        <v>-6047848.429999996</v>
      </c>
      <c r="AX7" s="71">
        <f t="shared" ca="1" si="2"/>
        <v>-6036801.929999996</v>
      </c>
      <c r="AY7" s="71">
        <f t="shared" ca="1" si="2"/>
        <v>-33699249.989999995</v>
      </c>
      <c r="AZ7" s="71">
        <f t="shared" ref="AZ7:BO22" ca="1" si="3">INDIRECT("'"&amp;VLOOKUP($A$2,$HL$1:$HM$80,2,0)&amp;"'!"&amp;ADDRESS(IFERROR(MATCH($B7,INDIRECT("'"&amp;VLOOKUP($A$2,$HL$1:$HM$80,2,0)&amp;"'!B:B"),0),MATCH($A$82,INDIRECT("'"&amp;VLOOKUP($A$2,$HL$1:$HM$80,2,0)&amp;"'!A:A"),0)),MATCH(AZ$5,INDIRECT("'"&amp;VLOOKUP($A$2,$HL$1:$HM$80,2,0)&amp;"'!5:5"),0)))</f>
        <v>-20479444.039999999</v>
      </c>
      <c r="BA7" s="71">
        <f t="shared" ca="1" si="3"/>
        <v>-13219805.949999999</v>
      </c>
      <c r="BB7" s="71">
        <f t="shared" ca="1" si="3"/>
        <v>0</v>
      </c>
      <c r="BC7" s="71">
        <f t="shared" ca="1" si="3"/>
        <v>0</v>
      </c>
      <c r="BD7" s="71">
        <f t="shared" ca="1" si="3"/>
        <v>27662448.059999999</v>
      </c>
      <c r="BE7" s="71">
        <f t="shared" ca="1" si="3"/>
        <v>-11046.5</v>
      </c>
      <c r="BF7" s="71">
        <f t="shared" ca="1" si="3"/>
        <v>15849.34</v>
      </c>
      <c r="BG7" s="71">
        <f t="shared" ca="1" si="3"/>
        <v>9560</v>
      </c>
      <c r="BH7" s="71">
        <f t="shared" ca="1" si="3"/>
        <v>6289.34</v>
      </c>
      <c r="BI7" s="71">
        <f t="shared" ca="1" si="3"/>
        <v>0</v>
      </c>
      <c r="BJ7" s="71">
        <f t="shared" ca="1" si="3"/>
        <v>0</v>
      </c>
      <c r="BK7" s="71">
        <f t="shared" ca="1" si="3"/>
        <v>-26895.84</v>
      </c>
      <c r="BL7" s="71">
        <f t="shared" ca="1" si="3"/>
        <v>0</v>
      </c>
      <c r="BM7" s="71">
        <f t="shared" ca="1" si="3"/>
        <v>0</v>
      </c>
      <c r="BN7" s="71">
        <f t="shared" ca="1" si="3"/>
        <v>0</v>
      </c>
      <c r="BO7" s="71">
        <f t="shared" ca="1" si="3"/>
        <v>-1310077.1900000002</v>
      </c>
      <c r="BP7" s="71">
        <f t="shared" ref="BP7:CE22" ca="1" si="4">INDIRECT("'"&amp;VLOOKUP($A$2,$HL$1:$HM$80,2,0)&amp;"'!"&amp;ADDRESS(IFERROR(MATCH($B7,INDIRECT("'"&amp;VLOOKUP($A$2,$HL$1:$HM$80,2,0)&amp;"'!B:B"),0),MATCH($A$82,INDIRECT("'"&amp;VLOOKUP($A$2,$HL$1:$HM$80,2,0)&amp;"'!A:A"),0)),MATCH(BP$5,INDIRECT("'"&amp;VLOOKUP($A$2,$HL$1:$HM$80,2,0)&amp;"'!5:5"),0)))</f>
        <v>-1310077.1900000002</v>
      </c>
      <c r="BQ7" s="71">
        <f t="shared" ca="1" si="4"/>
        <v>0</v>
      </c>
      <c r="BR7" s="71">
        <f t="shared" ca="1" si="4"/>
        <v>0</v>
      </c>
      <c r="BS7" s="71">
        <f t="shared" ca="1" si="4"/>
        <v>-129671919.93940702</v>
      </c>
      <c r="BT7" s="71">
        <f t="shared" ca="1" si="4"/>
        <v>-23949715.220000003</v>
      </c>
      <c r="BU7" s="71">
        <f t="shared" ca="1" si="4"/>
        <v>-55798664.684250817</v>
      </c>
      <c r="BV7" s="71">
        <f t="shared" ca="1" si="4"/>
        <v>-14674129.640570907</v>
      </c>
      <c r="BW7" s="71">
        <f t="shared" ca="1" si="4"/>
        <v>0</v>
      </c>
      <c r="BX7" s="71">
        <f t="shared" ca="1" si="4"/>
        <v>-976409.30057233013</v>
      </c>
      <c r="BY7" s="71">
        <f t="shared" ca="1" si="4"/>
        <v>-37102467.034012958</v>
      </c>
      <c r="BZ7" s="71">
        <f t="shared" ca="1" si="4"/>
        <v>2829465.9400000004</v>
      </c>
      <c r="CA7" s="71">
        <f t="shared" ca="1" si="4"/>
        <v>0</v>
      </c>
      <c r="CB7" s="71">
        <f t="shared" ca="1" si="4"/>
        <v>0</v>
      </c>
      <c r="CC7" s="71">
        <f t="shared" ca="1" si="4"/>
        <v>0</v>
      </c>
      <c r="CD7" s="71">
        <f t="shared" ca="1" si="4"/>
        <v>0</v>
      </c>
      <c r="CE7" s="71">
        <f t="shared" ca="1" si="4"/>
        <v>0</v>
      </c>
      <c r="CF7" s="71">
        <f t="shared" ref="CF7:CK22" ca="1" si="5">INDIRECT("'"&amp;VLOOKUP($A$2,$HL$1:$HM$80,2,0)&amp;"'!"&amp;ADDRESS(IFERROR(MATCH($B7,INDIRECT("'"&amp;VLOOKUP($A$2,$HL$1:$HM$80,2,0)&amp;"'!B:B"),0),MATCH($A$82,INDIRECT("'"&amp;VLOOKUP($A$2,$HL$1:$HM$80,2,0)&amp;"'!A:A"),0)),MATCH(CF$5,INDIRECT("'"&amp;VLOOKUP($A$2,$HL$1:$HM$80,2,0)&amp;"'!5:5"),0)))</f>
        <v>0</v>
      </c>
      <c r="CG7" s="71">
        <f t="shared" ca="1" si="5"/>
        <v>0</v>
      </c>
      <c r="CH7" s="71">
        <f t="shared" ca="1" si="5"/>
        <v>0</v>
      </c>
      <c r="CI7" s="71">
        <f t="shared" ca="1" si="5"/>
        <v>-232500</v>
      </c>
      <c r="CJ7" s="71">
        <f t="shared" ca="1" si="5"/>
        <v>-232500</v>
      </c>
      <c r="CK7" s="71">
        <f t="shared" ca="1" si="5"/>
        <v>0</v>
      </c>
      <c r="CL7" s="71">
        <f t="shared" ref="CL7:CL70" ca="1" si="6">INDIRECT("'"&amp;VLOOKUP($A$2,$HL$1:$HM$80,2,0)&amp;"'!"&amp;ADDRESS(IFERROR(MATCH($B7,INDIRECT("'"&amp;VLOOKUP($A$2,$HL$1:$HM$80,2,0)&amp;"'!B:B"),0),MATCH($A$82,INDIRECT("'"&amp;VLOOKUP($A$2,$HL$1:$HM$80,2,0)&amp;"'!A:A"),0)),MATCH(CL$6,INDIRECT("'"&amp;VLOOKUP($A$2,$HL$1:$HM$80,2,0)&amp;"'!6:6"),0)))</f>
        <v>-26132092.653890282</v>
      </c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45" t="s">
        <v>235</v>
      </c>
      <c r="HM7" s="45" t="s">
        <v>236</v>
      </c>
      <c r="HT7" s="5"/>
    </row>
    <row r="8" spans="1:228" ht="13.5" customHeight="1">
      <c r="A8" s="54" t="s">
        <v>4</v>
      </c>
      <c r="B8" s="69">
        <v>1003</v>
      </c>
      <c r="C8" s="70" t="s">
        <v>376</v>
      </c>
      <c r="D8" s="71">
        <f t="shared" ca="1" si="0"/>
        <v>686013355.44000006</v>
      </c>
      <c r="E8" s="71">
        <f t="shared" ca="1" si="0"/>
        <v>484422230.34000003</v>
      </c>
      <c r="F8" s="71">
        <f t="shared" ca="1" si="0"/>
        <v>527590893.09000003</v>
      </c>
      <c r="G8" s="71">
        <f t="shared" ca="1" si="0"/>
        <v>-43082997.63000001</v>
      </c>
      <c r="H8" s="71">
        <f t="shared" ca="1" si="0"/>
        <v>-85665.12</v>
      </c>
      <c r="I8" s="71">
        <f t="shared" ca="1" si="0"/>
        <v>-71326357.930000052</v>
      </c>
      <c r="J8" s="71">
        <f t="shared" ca="1" si="0"/>
        <v>2345693.0599999428</v>
      </c>
      <c r="K8" s="71">
        <f t="shared" ca="1" si="0"/>
        <v>-296310596.45000005</v>
      </c>
      <c r="L8" s="71">
        <f t="shared" ca="1" si="0"/>
        <v>298656289.50999999</v>
      </c>
      <c r="M8" s="71">
        <f t="shared" ca="1" si="0"/>
        <v>-73672050.989999995</v>
      </c>
      <c r="N8" s="71">
        <f t="shared" ca="1" si="0"/>
        <v>25409746.98</v>
      </c>
      <c r="O8" s="71">
        <f t="shared" ca="1" si="0"/>
        <v>-99081797.969999999</v>
      </c>
      <c r="P8" s="71">
        <f t="shared" ca="1" si="0"/>
        <v>0</v>
      </c>
      <c r="Q8" s="71">
        <f t="shared" ca="1" si="0"/>
        <v>0</v>
      </c>
      <c r="R8" s="71">
        <f t="shared" ca="1" si="0"/>
        <v>0</v>
      </c>
      <c r="S8" s="71">
        <f t="shared" ca="1" si="0"/>
        <v>0</v>
      </c>
      <c r="T8" s="71">
        <f t="shared" ca="1" si="1"/>
        <v>0</v>
      </c>
      <c r="U8" s="71">
        <f t="shared" ca="1" si="1"/>
        <v>0</v>
      </c>
      <c r="V8" s="71">
        <f t="shared" ca="1" si="1"/>
        <v>0</v>
      </c>
      <c r="W8" s="71">
        <f t="shared" ca="1" si="1"/>
        <v>0</v>
      </c>
      <c r="X8" s="71">
        <f t="shared" ca="1" si="1"/>
        <v>0</v>
      </c>
      <c r="Y8" s="71">
        <f t="shared" ca="1" si="1"/>
        <v>0</v>
      </c>
      <c r="Z8" s="71">
        <f t="shared" ca="1" si="1"/>
        <v>272917483.03000003</v>
      </c>
      <c r="AA8" s="71">
        <f t="shared" ca="1" si="1"/>
        <v>99083381.13000001</v>
      </c>
      <c r="AB8" s="71">
        <f t="shared" ca="1" si="1"/>
        <v>5888295.120000001</v>
      </c>
      <c r="AC8" s="71">
        <f t="shared" ca="1" si="1"/>
        <v>136336544.49000001</v>
      </c>
      <c r="AD8" s="71">
        <f t="shared" ca="1" si="1"/>
        <v>31609262.289999999</v>
      </c>
      <c r="AE8" s="71">
        <f t="shared" ca="1" si="1"/>
        <v>0</v>
      </c>
      <c r="AF8" s="71">
        <f t="shared" ca="1" si="1"/>
        <v>0</v>
      </c>
      <c r="AG8" s="71">
        <f t="shared" ca="1" si="1"/>
        <v>0</v>
      </c>
      <c r="AH8" s="71">
        <f t="shared" ca="1" si="1"/>
        <v>0</v>
      </c>
      <c r="AI8" s="71">
        <f t="shared" ca="1" si="1"/>
        <v>0</v>
      </c>
      <c r="AJ8" s="71">
        <f t="shared" ca="1" si="2"/>
        <v>0</v>
      </c>
      <c r="AK8" s="71">
        <f t="shared" ca="1" si="2"/>
        <v>0</v>
      </c>
      <c r="AL8" s="71">
        <f t="shared" ca="1" si="2"/>
        <v>0</v>
      </c>
      <c r="AM8" s="71">
        <f t="shared" ca="1" si="2"/>
        <v>-1.8189894035458565E-12</v>
      </c>
      <c r="AN8" s="71">
        <f t="shared" ca="1" si="2"/>
        <v>-13901.2</v>
      </c>
      <c r="AO8" s="71">
        <f t="shared" ca="1" si="2"/>
        <v>12511.08</v>
      </c>
      <c r="AP8" s="71">
        <f t="shared" ca="1" si="2"/>
        <v>0</v>
      </c>
      <c r="AQ8" s="71">
        <f t="shared" ca="1" si="2"/>
        <v>0</v>
      </c>
      <c r="AR8" s="71">
        <f t="shared" ca="1" si="2"/>
        <v>1390.119999999999</v>
      </c>
      <c r="AS8" s="71">
        <f t="shared" ca="1" si="2"/>
        <v>-135879523.74000004</v>
      </c>
      <c r="AT8" s="71">
        <f t="shared" ca="1" si="2"/>
        <v>-10373671.550000003</v>
      </c>
      <c r="AU8" s="71">
        <f t="shared" ca="1" si="2"/>
        <v>-22780425.720000003</v>
      </c>
      <c r="AV8" s="71">
        <f t="shared" ca="1" si="2"/>
        <v>12406754.17</v>
      </c>
      <c r="AW8" s="71">
        <f t="shared" ca="1" si="2"/>
        <v>1486013.4799999977</v>
      </c>
      <c r="AX8" s="71">
        <f t="shared" ca="1" si="2"/>
        <v>4877852.7199999988</v>
      </c>
      <c r="AY8" s="71">
        <f t="shared" ca="1" si="2"/>
        <v>-11209889.470000001</v>
      </c>
      <c r="AZ8" s="71">
        <f t="shared" ca="1" si="3"/>
        <v>-20087044.490000002</v>
      </c>
      <c r="BA8" s="71">
        <f t="shared" ca="1" si="3"/>
        <v>-510243.89999999997</v>
      </c>
      <c r="BB8" s="71">
        <f t="shared" ca="1" si="3"/>
        <v>0</v>
      </c>
      <c r="BC8" s="71">
        <f t="shared" ca="1" si="3"/>
        <v>9387398.9199999999</v>
      </c>
      <c r="BD8" s="71">
        <f t="shared" ca="1" si="3"/>
        <v>16087742.189999999</v>
      </c>
      <c r="BE8" s="71">
        <f t="shared" ca="1" si="3"/>
        <v>-3391839.2400000012</v>
      </c>
      <c r="BF8" s="71">
        <f t="shared" ca="1" si="3"/>
        <v>6587281.3799999999</v>
      </c>
      <c r="BG8" s="71">
        <f t="shared" ca="1" si="3"/>
        <v>9496903.75</v>
      </c>
      <c r="BH8" s="71">
        <f t="shared" ca="1" si="3"/>
        <v>1974256.58</v>
      </c>
      <c r="BI8" s="71">
        <f t="shared" ca="1" si="3"/>
        <v>0</v>
      </c>
      <c r="BJ8" s="71">
        <f t="shared" ca="1" si="3"/>
        <v>-4883878.95</v>
      </c>
      <c r="BK8" s="71">
        <f t="shared" ca="1" si="3"/>
        <v>-9979120.620000001</v>
      </c>
      <c r="BL8" s="71">
        <f t="shared" ca="1" si="3"/>
        <v>0</v>
      </c>
      <c r="BM8" s="71">
        <f t="shared" ca="1" si="3"/>
        <v>0</v>
      </c>
      <c r="BN8" s="71">
        <f t="shared" ca="1" si="3"/>
        <v>0</v>
      </c>
      <c r="BO8" s="71">
        <f t="shared" ca="1" si="3"/>
        <v>-267624.25999999989</v>
      </c>
      <c r="BP8" s="71">
        <f t="shared" ca="1" si="4"/>
        <v>-267624.25999999989</v>
      </c>
      <c r="BQ8" s="71">
        <f t="shared" ca="1" si="4"/>
        <v>0</v>
      </c>
      <c r="BR8" s="71">
        <f t="shared" ca="1" si="4"/>
        <v>0</v>
      </c>
      <c r="BS8" s="71">
        <f t="shared" ca="1" si="4"/>
        <v>-126724241.41000003</v>
      </c>
      <c r="BT8" s="71">
        <f t="shared" ca="1" si="4"/>
        <v>-80090906.300000012</v>
      </c>
      <c r="BU8" s="71">
        <f t="shared" ca="1" si="4"/>
        <v>-32414126.809999999</v>
      </c>
      <c r="BV8" s="71">
        <f t="shared" ca="1" si="4"/>
        <v>-12111716.280000001</v>
      </c>
      <c r="BW8" s="71">
        <f t="shared" ca="1" si="4"/>
        <v>0</v>
      </c>
      <c r="BX8" s="71">
        <f t="shared" ca="1" si="4"/>
        <v>0</v>
      </c>
      <c r="BY8" s="71">
        <f t="shared" ca="1" si="4"/>
        <v>0</v>
      </c>
      <c r="BZ8" s="71">
        <f t="shared" ca="1" si="4"/>
        <v>13557500.189999999</v>
      </c>
      <c r="CA8" s="71">
        <f t="shared" ca="1" si="4"/>
        <v>-15664992.210000001</v>
      </c>
      <c r="CB8" s="71">
        <f t="shared" ca="1" si="4"/>
        <v>0</v>
      </c>
      <c r="CC8" s="71">
        <f t="shared" ca="1" si="4"/>
        <v>0</v>
      </c>
      <c r="CD8" s="71">
        <f t="shared" ca="1" si="4"/>
        <v>0</v>
      </c>
      <c r="CE8" s="71">
        <f t="shared" ca="1" si="4"/>
        <v>0</v>
      </c>
      <c r="CF8" s="71">
        <f t="shared" ca="1" si="5"/>
        <v>0</v>
      </c>
      <c r="CG8" s="71">
        <f t="shared" ca="1" si="5"/>
        <v>0</v>
      </c>
      <c r="CH8" s="71">
        <f t="shared" ca="1" si="5"/>
        <v>0</v>
      </c>
      <c r="CI8" s="71">
        <f t="shared" ca="1" si="5"/>
        <v>0</v>
      </c>
      <c r="CJ8" s="71">
        <f t="shared" ca="1" si="5"/>
        <v>0</v>
      </c>
      <c r="CK8" s="71">
        <f t="shared" ca="1" si="5"/>
        <v>0</v>
      </c>
      <c r="CL8" s="71">
        <f t="shared" ca="1" si="6"/>
        <v>550133831.70000005</v>
      </c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45" t="s">
        <v>238</v>
      </c>
      <c r="HM8" s="45" t="s">
        <v>239</v>
      </c>
      <c r="HT8" s="5"/>
    </row>
    <row r="9" spans="1:228" ht="13.5" customHeight="1">
      <c r="A9" s="54" t="s">
        <v>5</v>
      </c>
      <c r="B9" s="69">
        <v>1004</v>
      </c>
      <c r="C9" s="70" t="s">
        <v>376</v>
      </c>
      <c r="D9" s="71">
        <f t="shared" ca="1" si="0"/>
        <v>925947270.50999999</v>
      </c>
      <c r="E9" s="71">
        <f t="shared" ca="1" si="0"/>
        <v>664872532.92999995</v>
      </c>
      <c r="F9" s="71">
        <f t="shared" ca="1" si="0"/>
        <v>724869996.38999999</v>
      </c>
      <c r="G9" s="71">
        <f t="shared" ca="1" si="0"/>
        <v>-57787989.609999999</v>
      </c>
      <c r="H9" s="71">
        <f t="shared" ca="1" si="0"/>
        <v>-2209473.85</v>
      </c>
      <c r="I9" s="71">
        <f t="shared" ca="1" si="0"/>
        <v>-36371237.610000007</v>
      </c>
      <c r="J9" s="71">
        <f t="shared" ca="1" si="0"/>
        <v>-32117020.680000007</v>
      </c>
      <c r="K9" s="71">
        <f t="shared" ca="1" si="0"/>
        <v>-382597829.98000002</v>
      </c>
      <c r="L9" s="71">
        <f t="shared" ca="1" si="0"/>
        <v>350480809.30000001</v>
      </c>
      <c r="M9" s="71">
        <f t="shared" ca="1" si="0"/>
        <v>-4886892.2799999993</v>
      </c>
      <c r="N9" s="71">
        <f t="shared" ca="1" si="0"/>
        <v>16072941.770000001</v>
      </c>
      <c r="O9" s="71">
        <f t="shared" ca="1" si="0"/>
        <v>-20959834.050000001</v>
      </c>
      <c r="P9" s="71">
        <f t="shared" ca="1" si="0"/>
        <v>632675.35</v>
      </c>
      <c r="Q9" s="71">
        <f t="shared" ca="1" si="0"/>
        <v>1183104.93</v>
      </c>
      <c r="R9" s="71">
        <f t="shared" ca="1" si="0"/>
        <v>-550429.57999999996</v>
      </c>
      <c r="S9" s="71">
        <f t="shared" ca="1" si="0"/>
        <v>0</v>
      </c>
      <c r="T9" s="71">
        <f t="shared" ca="1" si="1"/>
        <v>0</v>
      </c>
      <c r="U9" s="71">
        <f t="shared" ca="1" si="1"/>
        <v>0</v>
      </c>
      <c r="V9" s="71">
        <f t="shared" ca="1" si="1"/>
        <v>0</v>
      </c>
      <c r="W9" s="71">
        <f t="shared" ca="1" si="1"/>
        <v>0</v>
      </c>
      <c r="X9" s="71">
        <f t="shared" ca="1" si="1"/>
        <v>0</v>
      </c>
      <c r="Y9" s="71">
        <f t="shared" ca="1" si="1"/>
        <v>0</v>
      </c>
      <c r="Z9" s="71">
        <f t="shared" ca="1" si="1"/>
        <v>297536590.63000005</v>
      </c>
      <c r="AA9" s="71">
        <f t="shared" ca="1" si="1"/>
        <v>195141636.05000004</v>
      </c>
      <c r="AB9" s="71">
        <f t="shared" ca="1" si="1"/>
        <v>-23614.52</v>
      </c>
      <c r="AC9" s="71">
        <f t="shared" ca="1" si="1"/>
        <v>60369040.579999998</v>
      </c>
      <c r="AD9" s="71">
        <f t="shared" ca="1" si="1"/>
        <v>27575538.239999998</v>
      </c>
      <c r="AE9" s="71">
        <f t="shared" ca="1" si="1"/>
        <v>8846.1</v>
      </c>
      <c r="AF9" s="71">
        <f t="shared" ca="1" si="1"/>
        <v>12132260.470000001</v>
      </c>
      <c r="AG9" s="71">
        <f t="shared" ca="1" si="1"/>
        <v>2332883.7100000004</v>
      </c>
      <c r="AH9" s="71">
        <f t="shared" ca="1" si="1"/>
        <v>0</v>
      </c>
      <c r="AI9" s="71">
        <f t="shared" ca="1" si="1"/>
        <v>0</v>
      </c>
      <c r="AJ9" s="71">
        <f t="shared" ca="1" si="2"/>
        <v>0</v>
      </c>
      <c r="AK9" s="71">
        <f t="shared" ca="1" si="2"/>
        <v>0</v>
      </c>
      <c r="AL9" s="71">
        <f t="shared" ca="1" si="2"/>
        <v>0</v>
      </c>
      <c r="AM9" s="71">
        <f t="shared" ca="1" si="2"/>
        <v>-90615.44</v>
      </c>
      <c r="AN9" s="71">
        <f t="shared" ca="1" si="2"/>
        <v>-93916.53</v>
      </c>
      <c r="AO9" s="71">
        <f t="shared" ca="1" si="2"/>
        <v>3301.09</v>
      </c>
      <c r="AP9" s="71">
        <f t="shared" ca="1" si="2"/>
        <v>0</v>
      </c>
      <c r="AQ9" s="71">
        <f t="shared" ca="1" si="2"/>
        <v>0</v>
      </c>
      <c r="AR9" s="71">
        <f t="shared" ca="1" si="2"/>
        <v>0</v>
      </c>
      <c r="AS9" s="71">
        <f t="shared" ca="1" si="2"/>
        <v>-324829378.39000005</v>
      </c>
      <c r="AT9" s="71">
        <f t="shared" ca="1" si="2"/>
        <v>-17001045.799999997</v>
      </c>
      <c r="AU9" s="71">
        <f t="shared" ca="1" si="2"/>
        <v>-59735125.799999997</v>
      </c>
      <c r="AV9" s="71">
        <f t="shared" ca="1" si="2"/>
        <v>42734080</v>
      </c>
      <c r="AW9" s="71">
        <f t="shared" ca="1" si="2"/>
        <v>-13143721.929999996</v>
      </c>
      <c r="AX9" s="71">
        <f t="shared" ca="1" si="2"/>
        <v>-4132678.3299999982</v>
      </c>
      <c r="AY9" s="71">
        <f t="shared" ca="1" si="2"/>
        <v>-72663509.310000002</v>
      </c>
      <c r="AZ9" s="71">
        <f t="shared" ca="1" si="3"/>
        <v>-44561231.579999998</v>
      </c>
      <c r="BA9" s="71">
        <f t="shared" ca="1" si="3"/>
        <v>-28102277.73</v>
      </c>
      <c r="BB9" s="71">
        <f t="shared" ca="1" si="3"/>
        <v>0</v>
      </c>
      <c r="BC9" s="71">
        <f t="shared" ca="1" si="3"/>
        <v>0</v>
      </c>
      <c r="BD9" s="71">
        <f t="shared" ca="1" si="3"/>
        <v>68530830.980000004</v>
      </c>
      <c r="BE9" s="71">
        <f t="shared" ca="1" si="3"/>
        <v>-9011043.5999999978</v>
      </c>
      <c r="BF9" s="71">
        <f t="shared" ca="1" si="3"/>
        <v>24854215.16</v>
      </c>
      <c r="BG9" s="71">
        <f t="shared" ca="1" si="3"/>
        <v>15593664.74</v>
      </c>
      <c r="BH9" s="71">
        <f t="shared" ca="1" si="3"/>
        <v>9260550.4199999999</v>
      </c>
      <c r="BI9" s="71">
        <f t="shared" ca="1" si="3"/>
        <v>0</v>
      </c>
      <c r="BJ9" s="71">
        <f t="shared" ca="1" si="3"/>
        <v>0</v>
      </c>
      <c r="BK9" s="71">
        <f t="shared" ca="1" si="3"/>
        <v>-33865258.759999998</v>
      </c>
      <c r="BL9" s="71">
        <f t="shared" ca="1" si="3"/>
        <v>0</v>
      </c>
      <c r="BM9" s="71">
        <f t="shared" ca="1" si="3"/>
        <v>0</v>
      </c>
      <c r="BN9" s="71">
        <f t="shared" ca="1" si="3"/>
        <v>0</v>
      </c>
      <c r="BO9" s="71">
        <f t="shared" ca="1" si="3"/>
        <v>1467658.8499999999</v>
      </c>
      <c r="BP9" s="71">
        <f t="shared" ca="1" si="4"/>
        <v>1467658.8499999999</v>
      </c>
      <c r="BQ9" s="71">
        <f t="shared" ca="1" si="4"/>
        <v>0</v>
      </c>
      <c r="BR9" s="71">
        <f t="shared" ca="1" si="4"/>
        <v>0</v>
      </c>
      <c r="BS9" s="71">
        <f t="shared" ca="1" si="4"/>
        <v>-293790630.79000002</v>
      </c>
      <c r="BT9" s="71">
        <f t="shared" ca="1" si="4"/>
        <v>-205690430.96000004</v>
      </c>
      <c r="BU9" s="71">
        <f t="shared" ca="1" si="4"/>
        <v>-54560644.059999995</v>
      </c>
      <c r="BV9" s="71">
        <f t="shared" ca="1" si="4"/>
        <v>-23590995.600000001</v>
      </c>
      <c r="BW9" s="71">
        <f t="shared" ca="1" si="4"/>
        <v>0</v>
      </c>
      <c r="BX9" s="71">
        <f t="shared" ca="1" si="4"/>
        <v>-10472684.58</v>
      </c>
      <c r="BY9" s="71">
        <f t="shared" ca="1" si="4"/>
        <v>-4451150.21</v>
      </c>
      <c r="BZ9" s="71">
        <f t="shared" ca="1" si="4"/>
        <v>8629364.8100000005</v>
      </c>
      <c r="CA9" s="71">
        <f t="shared" ca="1" si="4"/>
        <v>-3654090.1900000004</v>
      </c>
      <c r="CB9" s="71">
        <f t="shared" ca="1" si="4"/>
        <v>0</v>
      </c>
      <c r="CC9" s="71">
        <f t="shared" ca="1" si="4"/>
        <v>0</v>
      </c>
      <c r="CD9" s="71">
        <f t="shared" ca="1" si="4"/>
        <v>0</v>
      </c>
      <c r="CE9" s="71">
        <f t="shared" ca="1" si="4"/>
        <v>0</v>
      </c>
      <c r="CF9" s="71">
        <f t="shared" ca="1" si="5"/>
        <v>0</v>
      </c>
      <c r="CG9" s="71">
        <f t="shared" ca="1" si="5"/>
        <v>0</v>
      </c>
      <c r="CH9" s="71">
        <f t="shared" ca="1" si="5"/>
        <v>0</v>
      </c>
      <c r="CI9" s="71">
        <f t="shared" ca="1" si="5"/>
        <v>-2361638.7200000002</v>
      </c>
      <c r="CJ9" s="71">
        <f t="shared" ca="1" si="5"/>
        <v>-2361638.7200000002</v>
      </c>
      <c r="CK9" s="71">
        <f t="shared" ca="1" si="5"/>
        <v>0</v>
      </c>
      <c r="CL9" s="71">
        <f t="shared" ca="1" si="6"/>
        <v>601117892.11999989</v>
      </c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45" t="s">
        <v>241</v>
      </c>
      <c r="HM9" s="45" t="s">
        <v>242</v>
      </c>
      <c r="HT9" s="5"/>
    </row>
    <row r="10" spans="1:228" ht="13.5" customHeight="1">
      <c r="A10" s="54" t="s">
        <v>7</v>
      </c>
      <c r="B10" s="69">
        <v>1005</v>
      </c>
      <c r="C10" s="70" t="s">
        <v>376</v>
      </c>
      <c r="D10" s="71">
        <f t="shared" ca="1" si="0"/>
        <v>2833997063.5999999</v>
      </c>
      <c r="E10" s="71">
        <f t="shared" ca="1" si="0"/>
        <v>1974106267.4300001</v>
      </c>
      <c r="F10" s="71">
        <f t="shared" ca="1" si="0"/>
        <v>2076447091.1500001</v>
      </c>
      <c r="G10" s="71">
        <f t="shared" ca="1" si="0"/>
        <v>-87395059.479999989</v>
      </c>
      <c r="H10" s="71">
        <f t="shared" ca="1" si="0"/>
        <v>-14945764.24</v>
      </c>
      <c r="I10" s="71">
        <f t="shared" ca="1" si="0"/>
        <v>-356036609.51000011</v>
      </c>
      <c r="J10" s="71">
        <f t="shared" ca="1" si="0"/>
        <v>-359514356.63000011</v>
      </c>
      <c r="K10" s="71">
        <f t="shared" ca="1" si="0"/>
        <v>-1109544816.3600001</v>
      </c>
      <c r="L10" s="71">
        <f t="shared" ca="1" si="0"/>
        <v>750030459.73000002</v>
      </c>
      <c r="M10" s="71">
        <f t="shared" ca="1" si="0"/>
        <v>1068547.8599999994</v>
      </c>
      <c r="N10" s="71">
        <f t="shared" ca="1" si="0"/>
        <v>10005003.18</v>
      </c>
      <c r="O10" s="71">
        <f t="shared" ca="1" si="0"/>
        <v>-8936455.3200000003</v>
      </c>
      <c r="P10" s="71">
        <f t="shared" ca="1" si="0"/>
        <v>2409199.2600000007</v>
      </c>
      <c r="Q10" s="71">
        <f t="shared" ca="1" si="0"/>
        <v>8034718.3600000003</v>
      </c>
      <c r="R10" s="71">
        <f t="shared" ca="1" si="0"/>
        <v>-5625519.0999999996</v>
      </c>
      <c r="S10" s="71">
        <f t="shared" ca="1" si="0"/>
        <v>0</v>
      </c>
      <c r="T10" s="71">
        <f t="shared" ca="1" si="1"/>
        <v>0</v>
      </c>
      <c r="U10" s="71">
        <f t="shared" ca="1" si="1"/>
        <v>0</v>
      </c>
      <c r="V10" s="71">
        <f t="shared" ca="1" si="1"/>
        <v>0</v>
      </c>
      <c r="W10" s="71">
        <f t="shared" ca="1" si="1"/>
        <v>0</v>
      </c>
      <c r="X10" s="71">
        <f t="shared" ca="1" si="1"/>
        <v>0</v>
      </c>
      <c r="Y10" s="71">
        <f t="shared" ca="1" si="1"/>
        <v>0</v>
      </c>
      <c r="Z10" s="71">
        <f t="shared" ca="1" si="1"/>
        <v>1214455469.8899999</v>
      </c>
      <c r="AA10" s="71">
        <f t="shared" ca="1" si="1"/>
        <v>500207489.63999999</v>
      </c>
      <c r="AB10" s="71">
        <f t="shared" ca="1" si="1"/>
        <v>134485602.18000001</v>
      </c>
      <c r="AC10" s="71">
        <f t="shared" ca="1" si="1"/>
        <v>444020395.08999997</v>
      </c>
      <c r="AD10" s="71">
        <f t="shared" ca="1" si="1"/>
        <v>106300152.87</v>
      </c>
      <c r="AE10" s="71">
        <f t="shared" ca="1" si="1"/>
        <v>25001641.73</v>
      </c>
      <c r="AF10" s="71">
        <f t="shared" ca="1" si="1"/>
        <v>0</v>
      </c>
      <c r="AG10" s="71">
        <f t="shared" ca="1" si="1"/>
        <v>0</v>
      </c>
      <c r="AH10" s="71">
        <f t="shared" ca="1" si="1"/>
        <v>4440188.38</v>
      </c>
      <c r="AI10" s="71">
        <f t="shared" ca="1" si="1"/>
        <v>0</v>
      </c>
      <c r="AJ10" s="71">
        <f t="shared" ca="1" si="2"/>
        <v>0</v>
      </c>
      <c r="AK10" s="71">
        <f t="shared" ca="1" si="2"/>
        <v>0</v>
      </c>
      <c r="AL10" s="71">
        <f t="shared" ca="1" si="2"/>
        <v>0</v>
      </c>
      <c r="AM10" s="71">
        <f t="shared" ca="1" si="2"/>
        <v>1471935.79</v>
      </c>
      <c r="AN10" s="71">
        <f t="shared" ca="1" si="2"/>
        <v>654588.25</v>
      </c>
      <c r="AO10" s="71">
        <f t="shared" ca="1" si="2"/>
        <v>754847.54</v>
      </c>
      <c r="AP10" s="71">
        <f t="shared" ca="1" si="2"/>
        <v>0</v>
      </c>
      <c r="AQ10" s="71">
        <f t="shared" ca="1" si="2"/>
        <v>0</v>
      </c>
      <c r="AR10" s="71">
        <f t="shared" ca="1" si="2"/>
        <v>62500</v>
      </c>
      <c r="AS10" s="71">
        <f t="shared" ca="1" si="2"/>
        <v>-1025371553.5700001</v>
      </c>
      <c r="AT10" s="71">
        <f t="shared" ca="1" si="2"/>
        <v>-77802997.899999991</v>
      </c>
      <c r="AU10" s="71">
        <f t="shared" ca="1" si="2"/>
        <v>-82775306.669999987</v>
      </c>
      <c r="AV10" s="71">
        <f t="shared" ca="1" si="2"/>
        <v>4972308.7700000005</v>
      </c>
      <c r="AW10" s="71">
        <f t="shared" ca="1" si="2"/>
        <v>-102978404.45999995</v>
      </c>
      <c r="AX10" s="71">
        <f t="shared" ca="1" si="2"/>
        <v>-91885261.299999952</v>
      </c>
      <c r="AY10" s="71">
        <f t="shared" ca="1" si="2"/>
        <v>-254932356.43999994</v>
      </c>
      <c r="AZ10" s="71">
        <f t="shared" ca="1" si="3"/>
        <v>-163518500.47999999</v>
      </c>
      <c r="BA10" s="71">
        <f t="shared" ca="1" si="3"/>
        <v>-208551776.07999998</v>
      </c>
      <c r="BB10" s="71">
        <f t="shared" ca="1" si="3"/>
        <v>0</v>
      </c>
      <c r="BC10" s="71">
        <f t="shared" ca="1" si="3"/>
        <v>117137920.12</v>
      </c>
      <c r="BD10" s="71">
        <f t="shared" ca="1" si="3"/>
        <v>163047095.13999999</v>
      </c>
      <c r="BE10" s="71">
        <f t="shared" ca="1" si="3"/>
        <v>-11093143.159999996</v>
      </c>
      <c r="BF10" s="71">
        <f t="shared" ca="1" si="3"/>
        <v>11415371.960000001</v>
      </c>
      <c r="BG10" s="71">
        <f t="shared" ca="1" si="3"/>
        <v>12156882.99</v>
      </c>
      <c r="BH10" s="71">
        <f t="shared" ca="1" si="3"/>
        <v>4503695.7699999996</v>
      </c>
      <c r="BI10" s="71">
        <f t="shared" ca="1" si="3"/>
        <v>0</v>
      </c>
      <c r="BJ10" s="71">
        <f t="shared" ca="1" si="3"/>
        <v>-5245206.8</v>
      </c>
      <c r="BK10" s="71">
        <f t="shared" ca="1" si="3"/>
        <v>-22508515.119999997</v>
      </c>
      <c r="BL10" s="71">
        <f t="shared" ca="1" si="3"/>
        <v>0</v>
      </c>
      <c r="BM10" s="71">
        <f t="shared" ca="1" si="3"/>
        <v>0</v>
      </c>
      <c r="BN10" s="71">
        <f t="shared" ca="1" si="3"/>
        <v>0</v>
      </c>
      <c r="BO10" s="71">
        <f t="shared" ca="1" si="3"/>
        <v>-5690022.1500000004</v>
      </c>
      <c r="BP10" s="71">
        <f t="shared" ca="1" si="4"/>
        <v>-5690022.1500000004</v>
      </c>
      <c r="BQ10" s="71">
        <f t="shared" ca="1" si="4"/>
        <v>0</v>
      </c>
      <c r="BR10" s="71">
        <f t="shared" ca="1" si="4"/>
        <v>0</v>
      </c>
      <c r="BS10" s="71">
        <f t="shared" ca="1" si="4"/>
        <v>-819441394.93000007</v>
      </c>
      <c r="BT10" s="71">
        <f t="shared" ca="1" si="4"/>
        <v>-435053454.19999999</v>
      </c>
      <c r="BU10" s="71">
        <f t="shared" ca="1" si="4"/>
        <v>-224135177.41000003</v>
      </c>
      <c r="BV10" s="71">
        <f t="shared" ca="1" si="4"/>
        <v>-104137598.96000001</v>
      </c>
      <c r="BW10" s="71">
        <f t="shared" ca="1" si="4"/>
        <v>0</v>
      </c>
      <c r="BX10" s="71">
        <f t="shared" ca="1" si="4"/>
        <v>-24127376.669999998</v>
      </c>
      <c r="BY10" s="71">
        <f t="shared" ca="1" si="4"/>
        <v>-18482484.440000001</v>
      </c>
      <c r="BZ10" s="71">
        <f t="shared" ca="1" si="4"/>
        <v>-13505303.25</v>
      </c>
      <c r="CA10" s="71">
        <f t="shared" ca="1" si="4"/>
        <v>0</v>
      </c>
      <c r="CB10" s="71">
        <f t="shared" ca="1" si="4"/>
        <v>0</v>
      </c>
      <c r="CC10" s="71">
        <f t="shared" ca="1" si="4"/>
        <v>0</v>
      </c>
      <c r="CD10" s="71">
        <f t="shared" ca="1" si="4"/>
        <v>0</v>
      </c>
      <c r="CE10" s="71">
        <f t="shared" ca="1" si="4"/>
        <v>0</v>
      </c>
      <c r="CF10" s="71">
        <f t="shared" ca="1" si="5"/>
        <v>0</v>
      </c>
      <c r="CG10" s="71">
        <f t="shared" ca="1" si="5"/>
        <v>0</v>
      </c>
      <c r="CH10" s="71">
        <f t="shared" ca="1" si="5"/>
        <v>0</v>
      </c>
      <c r="CI10" s="71">
        <f t="shared" ca="1" si="5"/>
        <v>-19458734.130000003</v>
      </c>
      <c r="CJ10" s="71">
        <f t="shared" ca="1" si="5"/>
        <v>-19458734.130000003</v>
      </c>
      <c r="CK10" s="71">
        <f t="shared" ca="1" si="5"/>
        <v>0</v>
      </c>
      <c r="CL10" s="71">
        <f t="shared" ca="1" si="6"/>
        <v>1808625510.0299997</v>
      </c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45" t="s">
        <v>244</v>
      </c>
      <c r="HM10" s="45" t="s">
        <v>245</v>
      </c>
      <c r="HT10" s="5"/>
    </row>
    <row r="11" spans="1:228" ht="13.5" customHeight="1">
      <c r="A11" s="54" t="s">
        <v>9</v>
      </c>
      <c r="B11" s="69">
        <v>1006</v>
      </c>
      <c r="C11" s="70" t="s">
        <v>376</v>
      </c>
      <c r="D11" s="71">
        <f t="shared" ca="1" si="0"/>
        <v>94594454.289999992</v>
      </c>
      <c r="E11" s="71">
        <f t="shared" ca="1" si="0"/>
        <v>86982577.510000005</v>
      </c>
      <c r="F11" s="71">
        <f t="shared" ca="1" si="0"/>
        <v>86983077.760000005</v>
      </c>
      <c r="G11" s="71">
        <f t="shared" ca="1" si="0"/>
        <v>0</v>
      </c>
      <c r="H11" s="71">
        <f t="shared" ca="1" si="0"/>
        <v>-500.25</v>
      </c>
      <c r="I11" s="71">
        <f t="shared" ca="1" si="0"/>
        <v>-31497936.510000002</v>
      </c>
      <c r="J11" s="71">
        <f t="shared" ca="1" si="0"/>
        <v>-31497514.030000001</v>
      </c>
      <c r="K11" s="71">
        <f t="shared" ca="1" si="0"/>
        <v>-64972894.920000002</v>
      </c>
      <c r="L11" s="71">
        <f t="shared" ca="1" si="0"/>
        <v>33475380.890000001</v>
      </c>
      <c r="M11" s="71">
        <f t="shared" ca="1" si="0"/>
        <v>-478.21000000000004</v>
      </c>
      <c r="N11" s="71">
        <f t="shared" ca="1" si="0"/>
        <v>3.02</v>
      </c>
      <c r="O11" s="71">
        <f t="shared" ca="1" si="0"/>
        <v>-481.23</v>
      </c>
      <c r="P11" s="71">
        <f t="shared" ca="1" si="0"/>
        <v>55.730000000000018</v>
      </c>
      <c r="Q11" s="71">
        <f t="shared" ca="1" si="0"/>
        <v>391.29</v>
      </c>
      <c r="R11" s="71">
        <f t="shared" ca="1" si="0"/>
        <v>-335.56</v>
      </c>
      <c r="S11" s="71">
        <f t="shared" ca="1" si="0"/>
        <v>0</v>
      </c>
      <c r="T11" s="71">
        <f t="shared" ca="1" si="1"/>
        <v>0</v>
      </c>
      <c r="U11" s="71">
        <f t="shared" ca="1" si="1"/>
        <v>0</v>
      </c>
      <c r="V11" s="71">
        <f t="shared" ca="1" si="1"/>
        <v>0</v>
      </c>
      <c r="W11" s="71">
        <f t="shared" ca="1" si="1"/>
        <v>0</v>
      </c>
      <c r="X11" s="71">
        <f t="shared" ca="1" si="1"/>
        <v>0</v>
      </c>
      <c r="Y11" s="71">
        <f t="shared" ca="1" si="1"/>
        <v>0</v>
      </c>
      <c r="Z11" s="71">
        <f t="shared" ca="1" si="1"/>
        <v>38883214.569999993</v>
      </c>
      <c r="AA11" s="71">
        <f t="shared" ca="1" si="1"/>
        <v>25747138.210000001</v>
      </c>
      <c r="AB11" s="71">
        <f t="shared" ca="1" si="1"/>
        <v>0</v>
      </c>
      <c r="AC11" s="71">
        <f t="shared" ca="1" si="1"/>
        <v>3355412.4800000004</v>
      </c>
      <c r="AD11" s="71">
        <f t="shared" ca="1" si="1"/>
        <v>8495047.3000000007</v>
      </c>
      <c r="AE11" s="71">
        <f t="shared" ca="1" si="1"/>
        <v>24496.73</v>
      </c>
      <c r="AF11" s="71">
        <f t="shared" ca="1" si="1"/>
        <v>0</v>
      </c>
      <c r="AG11" s="71">
        <f t="shared" ca="1" si="1"/>
        <v>23177.05</v>
      </c>
      <c r="AH11" s="71">
        <f t="shared" ca="1" si="1"/>
        <v>1237942.7999999998</v>
      </c>
      <c r="AI11" s="71">
        <f t="shared" ca="1" si="1"/>
        <v>0</v>
      </c>
      <c r="AJ11" s="71">
        <f t="shared" ca="1" si="2"/>
        <v>0</v>
      </c>
      <c r="AK11" s="71">
        <f t="shared" ca="1" si="2"/>
        <v>0</v>
      </c>
      <c r="AL11" s="71">
        <f t="shared" ca="1" si="2"/>
        <v>0</v>
      </c>
      <c r="AM11" s="71">
        <f t="shared" ca="1" si="2"/>
        <v>226598.71999999997</v>
      </c>
      <c r="AN11" s="71">
        <f t="shared" ca="1" si="2"/>
        <v>363125.47</v>
      </c>
      <c r="AO11" s="71">
        <f t="shared" ca="1" si="2"/>
        <v>0</v>
      </c>
      <c r="AP11" s="71">
        <f t="shared" ca="1" si="2"/>
        <v>0</v>
      </c>
      <c r="AQ11" s="71">
        <f t="shared" ca="1" si="2"/>
        <v>0</v>
      </c>
      <c r="AR11" s="71">
        <f t="shared" ca="1" si="2"/>
        <v>-136526.75</v>
      </c>
      <c r="AS11" s="71">
        <f t="shared" ca="1" si="2"/>
        <v>-42338050.979999989</v>
      </c>
      <c r="AT11" s="71">
        <f t="shared" ca="1" si="2"/>
        <v>-1025899.5699999998</v>
      </c>
      <c r="AU11" s="71">
        <f t="shared" ca="1" si="2"/>
        <v>-1034659.5699999998</v>
      </c>
      <c r="AV11" s="71">
        <f t="shared" ca="1" si="2"/>
        <v>8760</v>
      </c>
      <c r="AW11" s="71">
        <f t="shared" ca="1" si="2"/>
        <v>343575.89000000036</v>
      </c>
      <c r="AX11" s="71">
        <f t="shared" ca="1" si="2"/>
        <v>448623.44000000029</v>
      </c>
      <c r="AY11" s="71">
        <f t="shared" ca="1" si="2"/>
        <v>-1021589.1499999998</v>
      </c>
      <c r="AZ11" s="71">
        <f t="shared" ca="1" si="3"/>
        <v>-1297190.3399999999</v>
      </c>
      <c r="BA11" s="71">
        <f t="shared" ca="1" si="3"/>
        <v>-32172.93</v>
      </c>
      <c r="BB11" s="71">
        <f t="shared" ca="1" si="3"/>
        <v>0</v>
      </c>
      <c r="BC11" s="71">
        <f t="shared" ca="1" si="3"/>
        <v>307774.12</v>
      </c>
      <c r="BD11" s="71">
        <f t="shared" ca="1" si="3"/>
        <v>1470212.59</v>
      </c>
      <c r="BE11" s="71">
        <f t="shared" ca="1" si="3"/>
        <v>-105047.54999999996</v>
      </c>
      <c r="BF11" s="71">
        <f t="shared" ca="1" si="3"/>
        <v>226732.1</v>
      </c>
      <c r="BG11" s="71">
        <f t="shared" ca="1" si="3"/>
        <v>225085.72</v>
      </c>
      <c r="BH11" s="71">
        <f t="shared" ca="1" si="3"/>
        <v>1646.38</v>
      </c>
      <c r="BI11" s="71">
        <f t="shared" ca="1" si="3"/>
        <v>0</v>
      </c>
      <c r="BJ11" s="71">
        <f t="shared" ca="1" si="3"/>
        <v>0</v>
      </c>
      <c r="BK11" s="71">
        <f t="shared" ca="1" si="3"/>
        <v>-331779.64999999997</v>
      </c>
      <c r="BL11" s="71">
        <f t="shared" ca="1" si="3"/>
        <v>0</v>
      </c>
      <c r="BM11" s="71">
        <f t="shared" ca="1" si="3"/>
        <v>0</v>
      </c>
      <c r="BN11" s="71">
        <f t="shared" ca="1" si="3"/>
        <v>0</v>
      </c>
      <c r="BO11" s="71">
        <f t="shared" ca="1" si="3"/>
        <v>0</v>
      </c>
      <c r="BP11" s="71">
        <f t="shared" ca="1" si="4"/>
        <v>0</v>
      </c>
      <c r="BQ11" s="71">
        <f t="shared" ca="1" si="4"/>
        <v>0</v>
      </c>
      <c r="BR11" s="71">
        <f t="shared" ca="1" si="4"/>
        <v>0</v>
      </c>
      <c r="BS11" s="71">
        <f t="shared" ca="1" si="4"/>
        <v>-37150295.139999993</v>
      </c>
      <c r="BT11" s="71">
        <f t="shared" ca="1" si="4"/>
        <v>-20861438.900000002</v>
      </c>
      <c r="BU11" s="71">
        <f t="shared" ca="1" si="4"/>
        <v>-8651333.9900000002</v>
      </c>
      <c r="BV11" s="71">
        <f t="shared" ca="1" si="4"/>
        <v>-6386153.7199999997</v>
      </c>
      <c r="BW11" s="71">
        <f t="shared" ca="1" si="4"/>
        <v>-26429.64</v>
      </c>
      <c r="BX11" s="71">
        <f t="shared" ca="1" si="4"/>
        <v>-372727.73000000004</v>
      </c>
      <c r="BY11" s="71">
        <f t="shared" ca="1" si="4"/>
        <v>-852222.44</v>
      </c>
      <c r="BZ11" s="71">
        <f t="shared" ca="1" si="4"/>
        <v>11.28</v>
      </c>
      <c r="CA11" s="71">
        <f t="shared" ca="1" si="4"/>
        <v>0</v>
      </c>
      <c r="CB11" s="71">
        <f t="shared" ca="1" si="4"/>
        <v>0</v>
      </c>
      <c r="CC11" s="71">
        <f t="shared" ca="1" si="4"/>
        <v>0</v>
      </c>
      <c r="CD11" s="71">
        <f t="shared" ca="1" si="4"/>
        <v>0</v>
      </c>
      <c r="CE11" s="71">
        <f t="shared" ca="1" si="4"/>
        <v>0</v>
      </c>
      <c r="CF11" s="71">
        <f t="shared" ca="1" si="5"/>
        <v>0</v>
      </c>
      <c r="CG11" s="71">
        <f t="shared" ca="1" si="5"/>
        <v>0</v>
      </c>
      <c r="CH11" s="71">
        <f t="shared" ca="1" si="5"/>
        <v>0</v>
      </c>
      <c r="CI11" s="71">
        <f t="shared" ca="1" si="5"/>
        <v>-4505432.16</v>
      </c>
      <c r="CJ11" s="71">
        <f t="shared" ca="1" si="5"/>
        <v>-4505432.16</v>
      </c>
      <c r="CK11" s="71">
        <f t="shared" ca="1" si="5"/>
        <v>0</v>
      </c>
      <c r="CL11" s="71">
        <f t="shared" ca="1" si="6"/>
        <v>52256403.310000002</v>
      </c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45" t="s">
        <v>247</v>
      </c>
      <c r="HM11" s="45" t="s">
        <v>248</v>
      </c>
      <c r="HT11" s="5"/>
    </row>
    <row r="12" spans="1:228" ht="13.5" customHeight="1">
      <c r="A12" s="54" t="s">
        <v>11</v>
      </c>
      <c r="B12" s="69">
        <v>1007</v>
      </c>
      <c r="C12" s="70" t="s">
        <v>376</v>
      </c>
      <c r="D12" s="71">
        <f t="shared" ca="1" si="0"/>
        <v>0</v>
      </c>
      <c r="E12" s="71">
        <f t="shared" ca="1" si="0"/>
        <v>0</v>
      </c>
      <c r="F12" s="71">
        <f t="shared" ca="1" si="0"/>
        <v>0</v>
      </c>
      <c r="G12" s="71">
        <f t="shared" ca="1" si="0"/>
        <v>0</v>
      </c>
      <c r="H12" s="71">
        <f t="shared" ca="1" si="0"/>
        <v>0</v>
      </c>
      <c r="I12" s="71">
        <f t="shared" ca="1" si="0"/>
        <v>0</v>
      </c>
      <c r="J12" s="71">
        <f t="shared" ca="1" si="0"/>
        <v>0</v>
      </c>
      <c r="K12" s="71">
        <f t="shared" ca="1" si="0"/>
        <v>0</v>
      </c>
      <c r="L12" s="71">
        <f t="shared" ca="1" si="0"/>
        <v>0</v>
      </c>
      <c r="M12" s="71">
        <f t="shared" ca="1" si="0"/>
        <v>0</v>
      </c>
      <c r="N12" s="71">
        <f t="shared" ca="1" si="0"/>
        <v>0</v>
      </c>
      <c r="O12" s="71">
        <f t="shared" ca="1" si="0"/>
        <v>0</v>
      </c>
      <c r="P12" s="71">
        <f t="shared" ca="1" si="0"/>
        <v>0</v>
      </c>
      <c r="Q12" s="71">
        <f t="shared" ca="1" si="0"/>
        <v>0</v>
      </c>
      <c r="R12" s="71">
        <f t="shared" ca="1" si="0"/>
        <v>0</v>
      </c>
      <c r="S12" s="71">
        <f t="shared" ca="1" si="0"/>
        <v>0</v>
      </c>
      <c r="T12" s="71">
        <f t="shared" ca="1" si="1"/>
        <v>0</v>
      </c>
      <c r="U12" s="71">
        <f t="shared" ca="1" si="1"/>
        <v>0</v>
      </c>
      <c r="V12" s="71">
        <f t="shared" ca="1" si="1"/>
        <v>0</v>
      </c>
      <c r="W12" s="71">
        <f t="shared" ca="1" si="1"/>
        <v>0</v>
      </c>
      <c r="X12" s="71">
        <f t="shared" ca="1" si="1"/>
        <v>0</v>
      </c>
      <c r="Y12" s="71">
        <f t="shared" ca="1" si="1"/>
        <v>0</v>
      </c>
      <c r="Z12" s="71">
        <f t="shared" ca="1" si="1"/>
        <v>0</v>
      </c>
      <c r="AA12" s="71">
        <f t="shared" ca="1" si="1"/>
        <v>0</v>
      </c>
      <c r="AB12" s="71">
        <f t="shared" ca="1" si="1"/>
        <v>0</v>
      </c>
      <c r="AC12" s="71">
        <f t="shared" ca="1" si="1"/>
        <v>0</v>
      </c>
      <c r="AD12" s="71">
        <f t="shared" ca="1" si="1"/>
        <v>0</v>
      </c>
      <c r="AE12" s="71">
        <f t="shared" ca="1" si="1"/>
        <v>0</v>
      </c>
      <c r="AF12" s="71">
        <f t="shared" ca="1" si="1"/>
        <v>0</v>
      </c>
      <c r="AG12" s="71">
        <f t="shared" ca="1" si="1"/>
        <v>0</v>
      </c>
      <c r="AH12" s="71">
        <f t="shared" ca="1" si="1"/>
        <v>0</v>
      </c>
      <c r="AI12" s="71">
        <f t="shared" ca="1" si="1"/>
        <v>0</v>
      </c>
      <c r="AJ12" s="71">
        <f t="shared" ca="1" si="2"/>
        <v>0</v>
      </c>
      <c r="AK12" s="71">
        <f t="shared" ca="1" si="2"/>
        <v>0</v>
      </c>
      <c r="AL12" s="71">
        <f t="shared" ca="1" si="2"/>
        <v>0</v>
      </c>
      <c r="AM12" s="71">
        <f t="shared" ca="1" si="2"/>
        <v>0</v>
      </c>
      <c r="AN12" s="71">
        <f t="shared" ca="1" si="2"/>
        <v>0</v>
      </c>
      <c r="AO12" s="71">
        <f t="shared" ca="1" si="2"/>
        <v>0</v>
      </c>
      <c r="AP12" s="71">
        <f t="shared" ca="1" si="2"/>
        <v>0</v>
      </c>
      <c r="AQ12" s="71">
        <f t="shared" ca="1" si="2"/>
        <v>0</v>
      </c>
      <c r="AR12" s="71">
        <f t="shared" ca="1" si="2"/>
        <v>0</v>
      </c>
      <c r="AS12" s="71">
        <f t="shared" ca="1" si="2"/>
        <v>0</v>
      </c>
      <c r="AT12" s="71">
        <f t="shared" ca="1" si="2"/>
        <v>0</v>
      </c>
      <c r="AU12" s="71">
        <f t="shared" ca="1" si="2"/>
        <v>0</v>
      </c>
      <c r="AV12" s="71">
        <f t="shared" ca="1" si="2"/>
        <v>0</v>
      </c>
      <c r="AW12" s="71">
        <f t="shared" ca="1" si="2"/>
        <v>0</v>
      </c>
      <c r="AX12" s="71">
        <f t="shared" ca="1" si="2"/>
        <v>0</v>
      </c>
      <c r="AY12" s="71">
        <f t="shared" ca="1" si="2"/>
        <v>0</v>
      </c>
      <c r="AZ12" s="71">
        <f t="shared" ca="1" si="3"/>
        <v>0</v>
      </c>
      <c r="BA12" s="71">
        <f t="shared" ca="1" si="3"/>
        <v>0</v>
      </c>
      <c r="BB12" s="71">
        <f t="shared" ca="1" si="3"/>
        <v>0</v>
      </c>
      <c r="BC12" s="71">
        <f t="shared" ca="1" si="3"/>
        <v>0</v>
      </c>
      <c r="BD12" s="71">
        <f t="shared" ca="1" si="3"/>
        <v>0</v>
      </c>
      <c r="BE12" s="71">
        <f t="shared" ca="1" si="3"/>
        <v>0</v>
      </c>
      <c r="BF12" s="71">
        <f t="shared" ca="1" si="3"/>
        <v>0</v>
      </c>
      <c r="BG12" s="71">
        <f t="shared" ca="1" si="3"/>
        <v>0</v>
      </c>
      <c r="BH12" s="71">
        <f t="shared" ca="1" si="3"/>
        <v>0</v>
      </c>
      <c r="BI12" s="71">
        <f t="shared" ca="1" si="3"/>
        <v>0</v>
      </c>
      <c r="BJ12" s="71">
        <f t="shared" ca="1" si="3"/>
        <v>0</v>
      </c>
      <c r="BK12" s="71">
        <f t="shared" ca="1" si="3"/>
        <v>0</v>
      </c>
      <c r="BL12" s="71">
        <f t="shared" ca="1" si="3"/>
        <v>0</v>
      </c>
      <c r="BM12" s="71">
        <f t="shared" ca="1" si="3"/>
        <v>0</v>
      </c>
      <c r="BN12" s="71">
        <f t="shared" ca="1" si="3"/>
        <v>0</v>
      </c>
      <c r="BO12" s="71">
        <f t="shared" ca="1" si="3"/>
        <v>0</v>
      </c>
      <c r="BP12" s="71">
        <f t="shared" ca="1" si="4"/>
        <v>0</v>
      </c>
      <c r="BQ12" s="71">
        <f t="shared" ca="1" si="4"/>
        <v>0</v>
      </c>
      <c r="BR12" s="71">
        <f t="shared" ca="1" si="4"/>
        <v>0</v>
      </c>
      <c r="BS12" s="71">
        <f t="shared" ca="1" si="4"/>
        <v>0</v>
      </c>
      <c r="BT12" s="71">
        <f t="shared" ca="1" si="4"/>
        <v>0</v>
      </c>
      <c r="BU12" s="71">
        <f t="shared" ca="1" si="4"/>
        <v>0</v>
      </c>
      <c r="BV12" s="71">
        <f t="shared" ca="1" si="4"/>
        <v>0</v>
      </c>
      <c r="BW12" s="71">
        <f t="shared" ca="1" si="4"/>
        <v>0</v>
      </c>
      <c r="BX12" s="71">
        <f t="shared" ca="1" si="4"/>
        <v>0</v>
      </c>
      <c r="BY12" s="71">
        <f t="shared" ca="1" si="4"/>
        <v>0</v>
      </c>
      <c r="BZ12" s="71">
        <f t="shared" ca="1" si="4"/>
        <v>0</v>
      </c>
      <c r="CA12" s="71">
        <f t="shared" ca="1" si="4"/>
        <v>0</v>
      </c>
      <c r="CB12" s="71">
        <f t="shared" ca="1" si="4"/>
        <v>0</v>
      </c>
      <c r="CC12" s="71">
        <f t="shared" ca="1" si="4"/>
        <v>0</v>
      </c>
      <c r="CD12" s="71">
        <f t="shared" ca="1" si="4"/>
        <v>0</v>
      </c>
      <c r="CE12" s="71">
        <f t="shared" ca="1" si="4"/>
        <v>0</v>
      </c>
      <c r="CF12" s="71">
        <f t="shared" ca="1" si="5"/>
        <v>0</v>
      </c>
      <c r="CG12" s="71">
        <f t="shared" ca="1" si="5"/>
        <v>0</v>
      </c>
      <c r="CH12" s="71">
        <f t="shared" ca="1" si="5"/>
        <v>0</v>
      </c>
      <c r="CI12" s="71">
        <f t="shared" ca="1" si="5"/>
        <v>0</v>
      </c>
      <c r="CJ12" s="71">
        <f t="shared" ca="1" si="5"/>
        <v>0</v>
      </c>
      <c r="CK12" s="71">
        <f t="shared" ca="1" si="5"/>
        <v>0</v>
      </c>
      <c r="CL12" s="71">
        <f t="shared" ca="1" si="6"/>
        <v>0</v>
      </c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45" t="s">
        <v>250</v>
      </c>
      <c r="HM12" s="45" t="s">
        <v>251</v>
      </c>
      <c r="HT12" s="5"/>
    </row>
    <row r="13" spans="1:228" ht="13.5" customHeight="1">
      <c r="A13" s="54" t="s">
        <v>13</v>
      </c>
      <c r="B13" s="69">
        <v>1008</v>
      </c>
      <c r="C13" s="70" t="s">
        <v>376</v>
      </c>
      <c r="D13" s="71">
        <f t="shared" ca="1" si="0"/>
        <v>152981538.86729777</v>
      </c>
      <c r="E13" s="71">
        <f t="shared" ca="1" si="0"/>
        <v>98939996.219999999</v>
      </c>
      <c r="F13" s="71">
        <f t="shared" ca="1" si="0"/>
        <v>130438466.73</v>
      </c>
      <c r="G13" s="71">
        <f t="shared" ca="1" si="0"/>
        <v>-31498470.510000002</v>
      </c>
      <c r="H13" s="71">
        <f t="shared" ca="1" si="0"/>
        <v>0</v>
      </c>
      <c r="I13" s="71">
        <f t="shared" ca="1" si="0"/>
        <v>-17931601.639999993</v>
      </c>
      <c r="J13" s="71">
        <f t="shared" ca="1" si="0"/>
        <v>-15309142.379999995</v>
      </c>
      <c r="K13" s="71">
        <f t="shared" ca="1" si="0"/>
        <v>-68602390.189999998</v>
      </c>
      <c r="L13" s="71">
        <f t="shared" ca="1" si="0"/>
        <v>53293247.810000002</v>
      </c>
      <c r="M13" s="71">
        <f t="shared" ca="1" si="0"/>
        <v>-2622459.2599999998</v>
      </c>
      <c r="N13" s="71">
        <f t="shared" ca="1" si="0"/>
        <v>147871.37</v>
      </c>
      <c r="O13" s="71">
        <f t="shared" ca="1" si="0"/>
        <v>-2770330.63</v>
      </c>
      <c r="P13" s="71">
        <f t="shared" ca="1" si="0"/>
        <v>0</v>
      </c>
      <c r="Q13" s="71">
        <f t="shared" ca="1" si="0"/>
        <v>0</v>
      </c>
      <c r="R13" s="71">
        <f t="shared" ca="1" si="0"/>
        <v>0</v>
      </c>
      <c r="S13" s="71">
        <f t="shared" ca="1" si="0"/>
        <v>0</v>
      </c>
      <c r="T13" s="71">
        <f t="shared" ca="1" si="1"/>
        <v>0</v>
      </c>
      <c r="U13" s="71">
        <f t="shared" ca="1" si="1"/>
        <v>0</v>
      </c>
      <c r="V13" s="71">
        <f t="shared" ca="1" si="1"/>
        <v>0</v>
      </c>
      <c r="W13" s="71">
        <f t="shared" ca="1" si="1"/>
        <v>0</v>
      </c>
      <c r="X13" s="71">
        <f t="shared" ca="1" si="1"/>
        <v>0</v>
      </c>
      <c r="Y13" s="71">
        <f t="shared" ca="1" si="1"/>
        <v>0</v>
      </c>
      <c r="Z13" s="71">
        <f t="shared" ca="1" si="1"/>
        <v>71973144.287297741</v>
      </c>
      <c r="AA13" s="71">
        <f t="shared" ca="1" si="1"/>
        <v>54693072.351090841</v>
      </c>
      <c r="AB13" s="71">
        <f t="shared" ca="1" si="1"/>
        <v>7613925.9449185077</v>
      </c>
      <c r="AC13" s="71">
        <f t="shared" ca="1" si="1"/>
        <v>6180009.4311061576</v>
      </c>
      <c r="AD13" s="71">
        <f t="shared" ca="1" si="1"/>
        <v>349482.30687284342</v>
      </c>
      <c r="AE13" s="71">
        <f t="shared" ca="1" si="1"/>
        <v>0</v>
      </c>
      <c r="AF13" s="71">
        <f t="shared" ca="1" si="1"/>
        <v>45212.986912052365</v>
      </c>
      <c r="AG13" s="71">
        <f t="shared" ca="1" si="1"/>
        <v>4211129.7739502136</v>
      </c>
      <c r="AH13" s="71">
        <f t="shared" ca="1" si="1"/>
        <v>-1119688.5075528855</v>
      </c>
      <c r="AI13" s="71">
        <f t="shared" ca="1" si="1"/>
        <v>0</v>
      </c>
      <c r="AJ13" s="71">
        <f t="shared" ca="1" si="2"/>
        <v>0</v>
      </c>
      <c r="AK13" s="71">
        <f t="shared" ca="1" si="2"/>
        <v>0</v>
      </c>
      <c r="AL13" s="71">
        <f t="shared" ca="1" si="2"/>
        <v>0</v>
      </c>
      <c r="AM13" s="71">
        <f t="shared" ca="1" si="2"/>
        <v>0</v>
      </c>
      <c r="AN13" s="71">
        <f t="shared" ca="1" si="2"/>
        <v>0</v>
      </c>
      <c r="AO13" s="71">
        <f t="shared" ca="1" si="2"/>
        <v>0</v>
      </c>
      <c r="AP13" s="71">
        <f t="shared" ca="1" si="2"/>
        <v>0</v>
      </c>
      <c r="AQ13" s="71">
        <f t="shared" ca="1" si="2"/>
        <v>0</v>
      </c>
      <c r="AR13" s="71">
        <f t="shared" ca="1" si="2"/>
        <v>0</v>
      </c>
      <c r="AS13" s="71">
        <f t="shared" ca="1" si="2"/>
        <v>-164733727.3889817</v>
      </c>
      <c r="AT13" s="71">
        <f t="shared" ca="1" si="2"/>
        <v>-17129794.450000003</v>
      </c>
      <c r="AU13" s="71">
        <f t="shared" ca="1" si="2"/>
        <v>-17223075.860000003</v>
      </c>
      <c r="AV13" s="71">
        <f t="shared" ca="1" si="2"/>
        <v>93281.41</v>
      </c>
      <c r="AW13" s="71">
        <f t="shared" ca="1" si="2"/>
        <v>10867097.669999998</v>
      </c>
      <c r="AX13" s="71">
        <f t="shared" ca="1" si="2"/>
        <v>10924096.999999998</v>
      </c>
      <c r="AY13" s="71">
        <f t="shared" ca="1" si="2"/>
        <v>-7238689.3800000008</v>
      </c>
      <c r="AZ13" s="71">
        <f t="shared" ca="1" si="3"/>
        <v>-10745269.380000001</v>
      </c>
      <c r="BA13" s="71">
        <f t="shared" ca="1" si="3"/>
        <v>-2189875</v>
      </c>
      <c r="BB13" s="71">
        <f t="shared" ca="1" si="3"/>
        <v>0</v>
      </c>
      <c r="BC13" s="71">
        <f t="shared" ca="1" si="3"/>
        <v>5696455</v>
      </c>
      <c r="BD13" s="71">
        <f t="shared" ca="1" si="3"/>
        <v>18162786.379999999</v>
      </c>
      <c r="BE13" s="71">
        <f t="shared" ca="1" si="3"/>
        <v>-56999.330000000075</v>
      </c>
      <c r="BF13" s="71">
        <f t="shared" ca="1" si="3"/>
        <v>996205.73</v>
      </c>
      <c r="BG13" s="71">
        <f t="shared" ca="1" si="3"/>
        <v>1114145.73</v>
      </c>
      <c r="BH13" s="71">
        <f t="shared" ca="1" si="3"/>
        <v>91144</v>
      </c>
      <c r="BI13" s="71">
        <f t="shared" ca="1" si="3"/>
        <v>0</v>
      </c>
      <c r="BJ13" s="71">
        <f t="shared" ca="1" si="3"/>
        <v>-209084</v>
      </c>
      <c r="BK13" s="71">
        <f t="shared" ca="1" si="3"/>
        <v>-1053205.06</v>
      </c>
      <c r="BL13" s="71">
        <f t="shared" ca="1" si="3"/>
        <v>0</v>
      </c>
      <c r="BM13" s="71">
        <f t="shared" ca="1" si="3"/>
        <v>0</v>
      </c>
      <c r="BN13" s="71">
        <f t="shared" ca="1" si="3"/>
        <v>0</v>
      </c>
      <c r="BO13" s="71">
        <f t="shared" ca="1" si="3"/>
        <v>0</v>
      </c>
      <c r="BP13" s="71">
        <f t="shared" ca="1" si="4"/>
        <v>0</v>
      </c>
      <c r="BQ13" s="71">
        <f t="shared" ca="1" si="4"/>
        <v>0</v>
      </c>
      <c r="BR13" s="71">
        <f t="shared" ca="1" si="4"/>
        <v>0</v>
      </c>
      <c r="BS13" s="71">
        <f t="shared" ca="1" si="4"/>
        <v>-155682904.15898168</v>
      </c>
      <c r="BT13" s="71">
        <f t="shared" ca="1" si="4"/>
        <v>-45572949.889999993</v>
      </c>
      <c r="BU13" s="71">
        <f t="shared" ca="1" si="4"/>
        <v>-44856877.408236116</v>
      </c>
      <c r="BV13" s="71">
        <f t="shared" ca="1" si="4"/>
        <v>-20711140.330996215</v>
      </c>
      <c r="BW13" s="71">
        <f t="shared" ca="1" si="4"/>
        <v>0</v>
      </c>
      <c r="BX13" s="71">
        <f t="shared" ca="1" si="4"/>
        <v>-3426508.7688058745</v>
      </c>
      <c r="BY13" s="71">
        <f t="shared" ca="1" si="4"/>
        <v>-10649230.100212038</v>
      </c>
      <c r="BZ13" s="71">
        <f t="shared" ca="1" si="4"/>
        <v>1104958.8500000001</v>
      </c>
      <c r="CA13" s="71">
        <f t="shared" ca="1" si="4"/>
        <v>-31571156.510731455</v>
      </c>
      <c r="CB13" s="71">
        <f t="shared" ca="1" si="4"/>
        <v>-179373.62000000005</v>
      </c>
      <c r="CC13" s="71">
        <f t="shared" ca="1" si="4"/>
        <v>-139049.92000000004</v>
      </c>
      <c r="CD13" s="71">
        <f t="shared" ca="1" si="4"/>
        <v>-501977.78</v>
      </c>
      <c r="CE13" s="71">
        <f t="shared" ca="1" si="4"/>
        <v>362927.86</v>
      </c>
      <c r="CF13" s="71">
        <f t="shared" ca="1" si="5"/>
        <v>-40323.700000000012</v>
      </c>
      <c r="CG13" s="71">
        <f t="shared" ca="1" si="5"/>
        <v>203797.44</v>
      </c>
      <c r="CH13" s="71">
        <f t="shared" ca="1" si="5"/>
        <v>-244121.14</v>
      </c>
      <c r="CI13" s="71">
        <f t="shared" ca="1" si="5"/>
        <v>-2608752.83</v>
      </c>
      <c r="CJ13" s="71">
        <f t="shared" ca="1" si="5"/>
        <v>-2608752.83</v>
      </c>
      <c r="CK13" s="71">
        <f t="shared" ca="1" si="5"/>
        <v>0</v>
      </c>
      <c r="CL13" s="71">
        <f t="shared" ca="1" si="6"/>
        <v>-11752188.521683931</v>
      </c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45" t="s">
        <v>254</v>
      </c>
      <c r="HM13" s="45" t="s">
        <v>255</v>
      </c>
      <c r="HT13" s="5"/>
    </row>
    <row r="14" spans="1:228" ht="13.5" customHeight="1">
      <c r="A14" s="54" t="s">
        <v>15</v>
      </c>
      <c r="B14" s="69">
        <v>1009</v>
      </c>
      <c r="C14" s="70" t="s">
        <v>376</v>
      </c>
      <c r="D14" s="71">
        <f t="shared" ca="1" si="0"/>
        <v>1142218949.6717269</v>
      </c>
      <c r="E14" s="71">
        <f t="shared" ca="1" si="0"/>
        <v>723113134.24999988</v>
      </c>
      <c r="F14" s="71">
        <f t="shared" ca="1" si="0"/>
        <v>1110470527.8199999</v>
      </c>
      <c r="G14" s="71">
        <f t="shared" ca="1" si="0"/>
        <v>-387314909.63</v>
      </c>
      <c r="H14" s="71">
        <f t="shared" ca="1" si="0"/>
        <v>-42483.94</v>
      </c>
      <c r="I14" s="71">
        <f t="shared" ca="1" si="0"/>
        <v>128810139.10999995</v>
      </c>
      <c r="J14" s="71">
        <f t="shared" ca="1" si="0"/>
        <v>42277036.569999933</v>
      </c>
      <c r="K14" s="71">
        <f t="shared" ca="1" si="0"/>
        <v>-643501995.23000002</v>
      </c>
      <c r="L14" s="71">
        <f t="shared" ca="1" si="0"/>
        <v>685779031.79999995</v>
      </c>
      <c r="M14" s="71">
        <f t="shared" ca="1" si="0"/>
        <v>86532259.160000026</v>
      </c>
      <c r="N14" s="71">
        <f t="shared" ca="1" si="0"/>
        <v>221855761.12</v>
      </c>
      <c r="O14" s="71">
        <f t="shared" ca="1" si="0"/>
        <v>-135323501.95999998</v>
      </c>
      <c r="P14" s="71">
        <f t="shared" ca="1" si="0"/>
        <v>843.38000000000011</v>
      </c>
      <c r="Q14" s="71">
        <f t="shared" ca="1" si="0"/>
        <v>3530.08</v>
      </c>
      <c r="R14" s="71">
        <f t="shared" ca="1" si="0"/>
        <v>-2686.7</v>
      </c>
      <c r="S14" s="71">
        <f t="shared" ca="1" si="0"/>
        <v>0</v>
      </c>
      <c r="T14" s="71">
        <f t="shared" ca="1" si="1"/>
        <v>0</v>
      </c>
      <c r="U14" s="71">
        <f t="shared" ca="1" si="1"/>
        <v>0</v>
      </c>
      <c r="V14" s="71">
        <f t="shared" ca="1" si="1"/>
        <v>0</v>
      </c>
      <c r="W14" s="71">
        <f t="shared" ca="1" si="1"/>
        <v>0</v>
      </c>
      <c r="X14" s="71">
        <f t="shared" ca="1" si="1"/>
        <v>0</v>
      </c>
      <c r="Y14" s="71">
        <f t="shared" ca="1" si="1"/>
        <v>0</v>
      </c>
      <c r="Z14" s="71">
        <f t="shared" ca="1" si="1"/>
        <v>290273566.14172697</v>
      </c>
      <c r="AA14" s="71">
        <f t="shared" ca="1" si="1"/>
        <v>154166197.05883899</v>
      </c>
      <c r="AB14" s="71">
        <f t="shared" ca="1" si="1"/>
        <v>-188646.53037999896</v>
      </c>
      <c r="AC14" s="71">
        <f t="shared" ca="1" si="1"/>
        <v>75449503.725924999</v>
      </c>
      <c r="AD14" s="71">
        <f t="shared" ca="1" si="1"/>
        <v>59140384.919189006</v>
      </c>
      <c r="AE14" s="71">
        <f t="shared" ca="1" si="1"/>
        <v>8767.5523670000002</v>
      </c>
      <c r="AF14" s="71">
        <f t="shared" ca="1" si="1"/>
        <v>63865.8825</v>
      </c>
      <c r="AG14" s="71">
        <f t="shared" ca="1" si="1"/>
        <v>1597941.6855570001</v>
      </c>
      <c r="AH14" s="71">
        <f t="shared" ca="1" si="1"/>
        <v>0</v>
      </c>
      <c r="AI14" s="71">
        <f t="shared" ca="1" si="1"/>
        <v>35551.847729999994</v>
      </c>
      <c r="AJ14" s="71">
        <f t="shared" ca="1" si="2"/>
        <v>0</v>
      </c>
      <c r="AK14" s="71">
        <f t="shared" ca="1" si="2"/>
        <v>0</v>
      </c>
      <c r="AL14" s="71">
        <f t="shared" ca="1" si="2"/>
        <v>0</v>
      </c>
      <c r="AM14" s="71">
        <f t="shared" ca="1" si="2"/>
        <v>22110.17</v>
      </c>
      <c r="AN14" s="71">
        <f t="shared" ca="1" si="2"/>
        <v>7549.3600000000006</v>
      </c>
      <c r="AO14" s="71">
        <f t="shared" ca="1" si="2"/>
        <v>14560.81</v>
      </c>
      <c r="AP14" s="71">
        <f t="shared" ca="1" si="2"/>
        <v>0</v>
      </c>
      <c r="AQ14" s="71">
        <f t="shared" ca="1" si="2"/>
        <v>0</v>
      </c>
      <c r="AR14" s="71">
        <f t="shared" ca="1" si="2"/>
        <v>0</v>
      </c>
      <c r="AS14" s="71">
        <f t="shared" ca="1" si="2"/>
        <v>-491067426.29999989</v>
      </c>
      <c r="AT14" s="71">
        <f t="shared" ca="1" si="2"/>
        <v>-135568085.06999996</v>
      </c>
      <c r="AU14" s="71">
        <f t="shared" ca="1" si="2"/>
        <v>-135270491.71999997</v>
      </c>
      <c r="AV14" s="71">
        <f t="shared" ca="1" si="2"/>
        <v>-297593.35000000003</v>
      </c>
      <c r="AW14" s="71">
        <f t="shared" ca="1" si="2"/>
        <v>-83149177.399999976</v>
      </c>
      <c r="AX14" s="71">
        <f t="shared" ca="1" si="2"/>
        <v>-75455959.619999975</v>
      </c>
      <c r="AY14" s="71">
        <f t="shared" ca="1" si="2"/>
        <v>-182033867.45999998</v>
      </c>
      <c r="AZ14" s="71">
        <f t="shared" ca="1" si="3"/>
        <v>-40124346.890000001</v>
      </c>
      <c r="BA14" s="71">
        <f t="shared" ca="1" si="3"/>
        <v>-141909520.56999999</v>
      </c>
      <c r="BB14" s="71">
        <f t="shared" ca="1" si="3"/>
        <v>0</v>
      </c>
      <c r="BC14" s="71">
        <f t="shared" ca="1" si="3"/>
        <v>0</v>
      </c>
      <c r="BD14" s="71">
        <f t="shared" ca="1" si="3"/>
        <v>106577907.84</v>
      </c>
      <c r="BE14" s="71">
        <f t="shared" ca="1" si="3"/>
        <v>-7693217.7799999993</v>
      </c>
      <c r="BF14" s="71">
        <f t="shared" ca="1" si="3"/>
        <v>4258055.59</v>
      </c>
      <c r="BG14" s="71">
        <f t="shared" ca="1" si="3"/>
        <v>3277920.84</v>
      </c>
      <c r="BH14" s="71">
        <f t="shared" ca="1" si="3"/>
        <v>980134.75</v>
      </c>
      <c r="BI14" s="71">
        <f t="shared" ca="1" si="3"/>
        <v>0</v>
      </c>
      <c r="BJ14" s="71">
        <f t="shared" ca="1" si="3"/>
        <v>0</v>
      </c>
      <c r="BK14" s="71">
        <f t="shared" ca="1" si="3"/>
        <v>-11951273.369999999</v>
      </c>
      <c r="BL14" s="71">
        <f t="shared" ca="1" si="3"/>
        <v>0</v>
      </c>
      <c r="BM14" s="71">
        <f t="shared" ca="1" si="3"/>
        <v>0</v>
      </c>
      <c r="BN14" s="71">
        <f t="shared" ca="1" si="3"/>
        <v>0</v>
      </c>
      <c r="BO14" s="71">
        <f t="shared" ca="1" si="3"/>
        <v>-2307625.29</v>
      </c>
      <c r="BP14" s="71">
        <f t="shared" ca="1" si="4"/>
        <v>-2307625.29</v>
      </c>
      <c r="BQ14" s="71">
        <f t="shared" ca="1" si="4"/>
        <v>0</v>
      </c>
      <c r="BR14" s="71">
        <f t="shared" ca="1" si="4"/>
        <v>0</v>
      </c>
      <c r="BS14" s="71">
        <f t="shared" ca="1" si="4"/>
        <v>-266139665.76999998</v>
      </c>
      <c r="BT14" s="71">
        <f t="shared" ca="1" si="4"/>
        <v>-356889064.06999999</v>
      </c>
      <c r="BU14" s="71">
        <f t="shared" ca="1" si="4"/>
        <v>-120681543.23</v>
      </c>
      <c r="BV14" s="71">
        <f t="shared" ca="1" si="4"/>
        <v>-40733220.090000004</v>
      </c>
      <c r="BW14" s="71">
        <f t="shared" ca="1" si="4"/>
        <v>0</v>
      </c>
      <c r="BX14" s="71">
        <f t="shared" ca="1" si="4"/>
        <v>-16630037.33</v>
      </c>
      <c r="BY14" s="71">
        <f t="shared" ca="1" si="4"/>
        <v>-36522.480000000003</v>
      </c>
      <c r="BZ14" s="71">
        <f t="shared" ca="1" si="4"/>
        <v>275007235.54000002</v>
      </c>
      <c r="CA14" s="71">
        <f t="shared" ca="1" si="4"/>
        <v>-6176514.1100000003</v>
      </c>
      <c r="CB14" s="71">
        <f t="shared" ca="1" si="4"/>
        <v>0</v>
      </c>
      <c r="CC14" s="71">
        <f t="shared" ca="1" si="4"/>
        <v>0</v>
      </c>
      <c r="CD14" s="71">
        <f t="shared" ca="1" si="4"/>
        <v>0</v>
      </c>
      <c r="CE14" s="71">
        <f t="shared" ca="1" si="4"/>
        <v>0</v>
      </c>
      <c r="CF14" s="71">
        <f t="shared" ca="1" si="5"/>
        <v>0</v>
      </c>
      <c r="CG14" s="71">
        <f t="shared" ca="1" si="5"/>
        <v>0</v>
      </c>
      <c r="CH14" s="71">
        <f t="shared" ca="1" si="5"/>
        <v>0</v>
      </c>
      <c r="CI14" s="71">
        <f t="shared" ca="1" si="5"/>
        <v>-3902872.7700000005</v>
      </c>
      <c r="CJ14" s="71">
        <f t="shared" ca="1" si="5"/>
        <v>-3902872.7700000005</v>
      </c>
      <c r="CK14" s="71">
        <f t="shared" ca="1" si="5"/>
        <v>0</v>
      </c>
      <c r="CL14" s="71">
        <f t="shared" ca="1" si="6"/>
        <v>651151523.37172699</v>
      </c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45" t="s">
        <v>256</v>
      </c>
      <c r="HM14" s="45" t="s">
        <v>257</v>
      </c>
      <c r="HT14" s="5"/>
    </row>
    <row r="15" spans="1:228" ht="13.5" customHeight="1">
      <c r="A15" s="54" t="s">
        <v>17</v>
      </c>
      <c r="B15" s="69">
        <v>1010</v>
      </c>
      <c r="C15" s="70" t="s">
        <v>376</v>
      </c>
      <c r="D15" s="71">
        <f t="shared" ca="1" si="0"/>
        <v>126570912.65999997</v>
      </c>
      <c r="E15" s="71">
        <f t="shared" ca="1" si="0"/>
        <v>120232153.98999998</v>
      </c>
      <c r="F15" s="71">
        <f t="shared" ca="1" si="0"/>
        <v>127675400.85999998</v>
      </c>
      <c r="G15" s="71">
        <f t="shared" ca="1" si="0"/>
        <v>-7443246.8700000048</v>
      </c>
      <c r="H15" s="71">
        <f t="shared" ca="1" si="0"/>
        <v>0</v>
      </c>
      <c r="I15" s="71">
        <f t="shared" ca="1" si="0"/>
        <v>-23522971.649999999</v>
      </c>
      <c r="J15" s="71">
        <f t="shared" ca="1" si="0"/>
        <v>-23522971.649999999</v>
      </c>
      <c r="K15" s="71">
        <f t="shared" ca="1" si="0"/>
        <v>-33931106.030000001</v>
      </c>
      <c r="L15" s="71">
        <f t="shared" ca="1" si="0"/>
        <v>10408134.380000001</v>
      </c>
      <c r="M15" s="71">
        <f t="shared" ca="1" si="0"/>
        <v>0</v>
      </c>
      <c r="N15" s="71">
        <f t="shared" ca="1" si="0"/>
        <v>0</v>
      </c>
      <c r="O15" s="71">
        <f t="shared" ca="1" si="0"/>
        <v>0</v>
      </c>
      <c r="P15" s="71">
        <f t="shared" ca="1" si="0"/>
        <v>0</v>
      </c>
      <c r="Q15" s="71">
        <f t="shared" ca="1" si="0"/>
        <v>0</v>
      </c>
      <c r="R15" s="71">
        <f t="shared" ca="1" si="0"/>
        <v>0</v>
      </c>
      <c r="S15" s="71">
        <f t="shared" ca="1" si="0"/>
        <v>0</v>
      </c>
      <c r="T15" s="71">
        <f t="shared" ca="1" si="1"/>
        <v>0</v>
      </c>
      <c r="U15" s="71">
        <f t="shared" ca="1" si="1"/>
        <v>0</v>
      </c>
      <c r="V15" s="71">
        <f t="shared" ca="1" si="1"/>
        <v>0</v>
      </c>
      <c r="W15" s="71">
        <f t="shared" ca="1" si="1"/>
        <v>0</v>
      </c>
      <c r="X15" s="71">
        <f t="shared" ca="1" si="1"/>
        <v>0</v>
      </c>
      <c r="Y15" s="71">
        <f t="shared" ca="1" si="1"/>
        <v>0</v>
      </c>
      <c r="Z15" s="71">
        <f t="shared" ca="1" si="1"/>
        <v>29861730.32</v>
      </c>
      <c r="AA15" s="71">
        <f t="shared" ca="1" si="1"/>
        <v>8396266.4100000001</v>
      </c>
      <c r="AB15" s="71">
        <f t="shared" ca="1" si="1"/>
        <v>4141094.0599999996</v>
      </c>
      <c r="AC15" s="71">
        <f t="shared" ca="1" si="1"/>
        <v>15909348.280000001</v>
      </c>
      <c r="AD15" s="71">
        <f t="shared" ca="1" si="1"/>
        <v>1415021.5699999998</v>
      </c>
      <c r="AE15" s="71">
        <f t="shared" ca="1" si="1"/>
        <v>0</v>
      </c>
      <c r="AF15" s="71">
        <f t="shared" ca="1" si="1"/>
        <v>0</v>
      </c>
      <c r="AG15" s="71">
        <f t="shared" ca="1" si="1"/>
        <v>0</v>
      </c>
      <c r="AH15" s="71">
        <f t="shared" ca="1" si="1"/>
        <v>0</v>
      </c>
      <c r="AI15" s="71">
        <f t="shared" ca="1" si="1"/>
        <v>0</v>
      </c>
      <c r="AJ15" s="71">
        <f t="shared" ca="1" si="2"/>
        <v>0</v>
      </c>
      <c r="AK15" s="71">
        <f t="shared" ca="1" si="2"/>
        <v>0</v>
      </c>
      <c r="AL15" s="71">
        <f t="shared" ca="1" si="2"/>
        <v>0</v>
      </c>
      <c r="AM15" s="71">
        <f t="shared" ca="1" si="2"/>
        <v>0</v>
      </c>
      <c r="AN15" s="71">
        <f t="shared" ca="1" si="2"/>
        <v>0</v>
      </c>
      <c r="AO15" s="71">
        <f t="shared" ca="1" si="2"/>
        <v>0</v>
      </c>
      <c r="AP15" s="71">
        <f t="shared" ca="1" si="2"/>
        <v>0</v>
      </c>
      <c r="AQ15" s="71">
        <f t="shared" ca="1" si="2"/>
        <v>0</v>
      </c>
      <c r="AR15" s="71">
        <f t="shared" ca="1" si="2"/>
        <v>0</v>
      </c>
      <c r="AS15" s="71">
        <f t="shared" ca="1" si="2"/>
        <v>-133974022.22602539</v>
      </c>
      <c r="AT15" s="71">
        <f t="shared" ca="1" si="2"/>
        <v>-12747349.489999998</v>
      </c>
      <c r="AU15" s="71">
        <f t="shared" ca="1" si="2"/>
        <v>-12747349.489999998</v>
      </c>
      <c r="AV15" s="71">
        <f t="shared" ca="1" si="2"/>
        <v>0</v>
      </c>
      <c r="AW15" s="71">
        <f t="shared" ca="1" si="2"/>
        <v>-4589140.6342132166</v>
      </c>
      <c r="AX15" s="71">
        <f t="shared" ca="1" si="2"/>
        <v>-15589140.634213217</v>
      </c>
      <c r="AY15" s="71">
        <f t="shared" ca="1" si="2"/>
        <v>-19817507.954213217</v>
      </c>
      <c r="AZ15" s="71">
        <f t="shared" ca="1" si="3"/>
        <v>-19264465.060000002</v>
      </c>
      <c r="BA15" s="71">
        <f t="shared" ca="1" si="3"/>
        <v>-553042.89421321603</v>
      </c>
      <c r="BB15" s="71">
        <f t="shared" ca="1" si="3"/>
        <v>0</v>
      </c>
      <c r="BC15" s="71">
        <f t="shared" ca="1" si="3"/>
        <v>0</v>
      </c>
      <c r="BD15" s="71">
        <f t="shared" ca="1" si="3"/>
        <v>4228367.32</v>
      </c>
      <c r="BE15" s="71">
        <f t="shared" ca="1" si="3"/>
        <v>11000000</v>
      </c>
      <c r="BF15" s="71">
        <f t="shared" ca="1" si="3"/>
        <v>11000000</v>
      </c>
      <c r="BG15" s="71">
        <f t="shared" ca="1" si="3"/>
        <v>11000000</v>
      </c>
      <c r="BH15" s="71">
        <f t="shared" ca="1" si="3"/>
        <v>0</v>
      </c>
      <c r="BI15" s="71">
        <f t="shared" ca="1" si="3"/>
        <v>0</v>
      </c>
      <c r="BJ15" s="71">
        <f t="shared" ca="1" si="3"/>
        <v>0</v>
      </c>
      <c r="BK15" s="71">
        <f t="shared" ca="1" si="3"/>
        <v>0</v>
      </c>
      <c r="BL15" s="71">
        <f t="shared" ca="1" si="3"/>
        <v>0</v>
      </c>
      <c r="BM15" s="71">
        <f t="shared" ca="1" si="3"/>
        <v>0</v>
      </c>
      <c r="BN15" s="71">
        <f t="shared" ca="1" si="3"/>
        <v>0</v>
      </c>
      <c r="BO15" s="71">
        <f t="shared" ca="1" si="3"/>
        <v>-202611.03000000224</v>
      </c>
      <c r="BP15" s="71">
        <f t="shared" ca="1" si="4"/>
        <v>-202611.03000000224</v>
      </c>
      <c r="BQ15" s="71">
        <f t="shared" ca="1" si="4"/>
        <v>0</v>
      </c>
      <c r="BR15" s="71">
        <f t="shared" ca="1" si="4"/>
        <v>0</v>
      </c>
      <c r="BS15" s="71">
        <f t="shared" ca="1" si="4"/>
        <v>-122261340.46181217</v>
      </c>
      <c r="BT15" s="71">
        <f t="shared" ca="1" si="4"/>
        <v>-101179663.87181216</v>
      </c>
      <c r="BU15" s="71">
        <f t="shared" ca="1" si="4"/>
        <v>-11738384.859999999</v>
      </c>
      <c r="BV15" s="71">
        <f t="shared" ca="1" si="4"/>
        <v>-2892253.58</v>
      </c>
      <c r="BW15" s="71">
        <f t="shared" ca="1" si="4"/>
        <v>0</v>
      </c>
      <c r="BX15" s="71">
        <f t="shared" ca="1" si="4"/>
        <v>-600610.93000000017</v>
      </c>
      <c r="BY15" s="71">
        <f t="shared" ca="1" si="4"/>
        <v>-5850427.2199999997</v>
      </c>
      <c r="BZ15" s="71">
        <f t="shared" ca="1" si="4"/>
        <v>0</v>
      </c>
      <c r="CA15" s="71">
        <f t="shared" ca="1" si="4"/>
        <v>0</v>
      </c>
      <c r="CB15" s="71">
        <f t="shared" ca="1" si="4"/>
        <v>5826419.3899999987</v>
      </c>
      <c r="CC15" s="71">
        <f t="shared" ca="1" si="4"/>
        <v>5826419.3899999987</v>
      </c>
      <c r="CD15" s="71">
        <f t="shared" ca="1" si="4"/>
        <v>-10309987.780000001</v>
      </c>
      <c r="CE15" s="71">
        <f t="shared" ca="1" si="4"/>
        <v>16136407.17</v>
      </c>
      <c r="CF15" s="71">
        <f t="shared" ca="1" si="5"/>
        <v>0</v>
      </c>
      <c r="CG15" s="71">
        <f t="shared" ca="1" si="5"/>
        <v>0</v>
      </c>
      <c r="CH15" s="71">
        <f t="shared" ca="1" si="5"/>
        <v>0</v>
      </c>
      <c r="CI15" s="71">
        <f t="shared" ca="1" si="5"/>
        <v>0</v>
      </c>
      <c r="CJ15" s="71">
        <f t="shared" ca="1" si="5"/>
        <v>0</v>
      </c>
      <c r="CK15" s="71">
        <f t="shared" ca="1" si="5"/>
        <v>0</v>
      </c>
      <c r="CL15" s="71">
        <f t="shared" ca="1" si="6"/>
        <v>-7403109.566025421</v>
      </c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45" t="s">
        <v>258</v>
      </c>
      <c r="HM15" s="45" t="s">
        <v>259</v>
      </c>
      <c r="HT15" s="5"/>
    </row>
    <row r="16" spans="1:228" ht="13.5" customHeight="1">
      <c r="A16" s="54" t="s">
        <v>19</v>
      </c>
      <c r="B16" s="69">
        <v>1011</v>
      </c>
      <c r="C16" s="70" t="s">
        <v>376</v>
      </c>
      <c r="D16" s="71">
        <f t="shared" ca="1" si="0"/>
        <v>0</v>
      </c>
      <c r="E16" s="71">
        <f t="shared" ca="1" si="0"/>
        <v>0</v>
      </c>
      <c r="F16" s="71">
        <f t="shared" ca="1" si="0"/>
        <v>0</v>
      </c>
      <c r="G16" s="71">
        <f t="shared" ca="1" si="0"/>
        <v>0</v>
      </c>
      <c r="H16" s="71">
        <f t="shared" ca="1" si="0"/>
        <v>0</v>
      </c>
      <c r="I16" s="71">
        <f t="shared" ca="1" si="0"/>
        <v>0</v>
      </c>
      <c r="J16" s="71">
        <f t="shared" ca="1" si="0"/>
        <v>0</v>
      </c>
      <c r="K16" s="71">
        <f t="shared" ca="1" si="0"/>
        <v>0</v>
      </c>
      <c r="L16" s="71">
        <f t="shared" ca="1" si="0"/>
        <v>0</v>
      </c>
      <c r="M16" s="71">
        <f t="shared" ca="1" si="0"/>
        <v>0</v>
      </c>
      <c r="N16" s="71">
        <f t="shared" ca="1" si="0"/>
        <v>0</v>
      </c>
      <c r="O16" s="71">
        <f t="shared" ca="1" si="0"/>
        <v>0</v>
      </c>
      <c r="P16" s="71">
        <f t="shared" ca="1" si="0"/>
        <v>0</v>
      </c>
      <c r="Q16" s="71">
        <f t="shared" ca="1" si="0"/>
        <v>0</v>
      </c>
      <c r="R16" s="71">
        <f t="shared" ca="1" si="0"/>
        <v>0</v>
      </c>
      <c r="S16" s="71">
        <f t="shared" ca="1" si="0"/>
        <v>0</v>
      </c>
      <c r="T16" s="71">
        <f t="shared" ca="1" si="1"/>
        <v>0</v>
      </c>
      <c r="U16" s="71">
        <f t="shared" ca="1" si="1"/>
        <v>0</v>
      </c>
      <c r="V16" s="71">
        <f t="shared" ca="1" si="1"/>
        <v>0</v>
      </c>
      <c r="W16" s="71">
        <f t="shared" ca="1" si="1"/>
        <v>0</v>
      </c>
      <c r="X16" s="71">
        <f t="shared" ca="1" si="1"/>
        <v>0</v>
      </c>
      <c r="Y16" s="71">
        <f t="shared" ca="1" si="1"/>
        <v>0</v>
      </c>
      <c r="Z16" s="71">
        <f t="shared" ca="1" si="1"/>
        <v>0</v>
      </c>
      <c r="AA16" s="71">
        <f t="shared" ca="1" si="1"/>
        <v>0</v>
      </c>
      <c r="AB16" s="71">
        <f t="shared" ca="1" si="1"/>
        <v>0</v>
      </c>
      <c r="AC16" s="71">
        <f t="shared" ca="1" si="1"/>
        <v>0</v>
      </c>
      <c r="AD16" s="71">
        <f t="shared" ca="1" si="1"/>
        <v>0</v>
      </c>
      <c r="AE16" s="71">
        <f t="shared" ca="1" si="1"/>
        <v>0</v>
      </c>
      <c r="AF16" s="71">
        <f t="shared" ca="1" si="1"/>
        <v>0</v>
      </c>
      <c r="AG16" s="71">
        <f t="shared" ca="1" si="1"/>
        <v>0</v>
      </c>
      <c r="AH16" s="71">
        <f t="shared" ca="1" si="1"/>
        <v>0</v>
      </c>
      <c r="AI16" s="71">
        <f t="shared" ca="1" si="1"/>
        <v>0</v>
      </c>
      <c r="AJ16" s="71">
        <f t="shared" ca="1" si="2"/>
        <v>0</v>
      </c>
      <c r="AK16" s="71">
        <f t="shared" ca="1" si="2"/>
        <v>0</v>
      </c>
      <c r="AL16" s="71">
        <f t="shared" ca="1" si="2"/>
        <v>0</v>
      </c>
      <c r="AM16" s="71">
        <f t="shared" ca="1" si="2"/>
        <v>0</v>
      </c>
      <c r="AN16" s="71">
        <f t="shared" ca="1" si="2"/>
        <v>0</v>
      </c>
      <c r="AO16" s="71">
        <f t="shared" ca="1" si="2"/>
        <v>0</v>
      </c>
      <c r="AP16" s="71">
        <f t="shared" ca="1" si="2"/>
        <v>0</v>
      </c>
      <c r="AQ16" s="71">
        <f t="shared" ca="1" si="2"/>
        <v>0</v>
      </c>
      <c r="AR16" s="71">
        <f t="shared" ca="1" si="2"/>
        <v>0</v>
      </c>
      <c r="AS16" s="71">
        <f t="shared" ca="1" si="2"/>
        <v>0</v>
      </c>
      <c r="AT16" s="71">
        <f t="shared" ca="1" si="2"/>
        <v>0</v>
      </c>
      <c r="AU16" s="71">
        <f t="shared" ca="1" si="2"/>
        <v>0</v>
      </c>
      <c r="AV16" s="71">
        <f t="shared" ca="1" si="2"/>
        <v>0</v>
      </c>
      <c r="AW16" s="71">
        <f t="shared" ca="1" si="2"/>
        <v>0</v>
      </c>
      <c r="AX16" s="71">
        <f t="shared" ca="1" si="2"/>
        <v>0</v>
      </c>
      <c r="AY16" s="71">
        <f t="shared" ca="1" si="2"/>
        <v>0</v>
      </c>
      <c r="AZ16" s="71">
        <f t="shared" ca="1" si="3"/>
        <v>0</v>
      </c>
      <c r="BA16" s="71">
        <f t="shared" ca="1" si="3"/>
        <v>0</v>
      </c>
      <c r="BB16" s="71">
        <f t="shared" ca="1" si="3"/>
        <v>0</v>
      </c>
      <c r="BC16" s="71">
        <f t="shared" ca="1" si="3"/>
        <v>0</v>
      </c>
      <c r="BD16" s="71">
        <f t="shared" ca="1" si="3"/>
        <v>0</v>
      </c>
      <c r="BE16" s="71">
        <f t="shared" ca="1" si="3"/>
        <v>0</v>
      </c>
      <c r="BF16" s="71">
        <f t="shared" ca="1" si="3"/>
        <v>0</v>
      </c>
      <c r="BG16" s="71">
        <f t="shared" ca="1" si="3"/>
        <v>0</v>
      </c>
      <c r="BH16" s="71">
        <f t="shared" ca="1" si="3"/>
        <v>0</v>
      </c>
      <c r="BI16" s="71">
        <f t="shared" ca="1" si="3"/>
        <v>0</v>
      </c>
      <c r="BJ16" s="71">
        <f t="shared" ca="1" si="3"/>
        <v>0</v>
      </c>
      <c r="BK16" s="71">
        <f t="shared" ca="1" si="3"/>
        <v>0</v>
      </c>
      <c r="BL16" s="71">
        <f t="shared" ca="1" si="3"/>
        <v>0</v>
      </c>
      <c r="BM16" s="71">
        <f t="shared" ca="1" si="3"/>
        <v>0</v>
      </c>
      <c r="BN16" s="71">
        <f t="shared" ca="1" si="3"/>
        <v>0</v>
      </c>
      <c r="BO16" s="71">
        <f t="shared" ca="1" si="3"/>
        <v>0</v>
      </c>
      <c r="BP16" s="71">
        <f t="shared" ca="1" si="4"/>
        <v>0</v>
      </c>
      <c r="BQ16" s="71">
        <f t="shared" ca="1" si="4"/>
        <v>0</v>
      </c>
      <c r="BR16" s="71">
        <f t="shared" ca="1" si="4"/>
        <v>0</v>
      </c>
      <c r="BS16" s="71">
        <f t="shared" ca="1" si="4"/>
        <v>0</v>
      </c>
      <c r="BT16" s="71">
        <f t="shared" ca="1" si="4"/>
        <v>0</v>
      </c>
      <c r="BU16" s="71">
        <f t="shared" ca="1" si="4"/>
        <v>0</v>
      </c>
      <c r="BV16" s="71">
        <f t="shared" ca="1" si="4"/>
        <v>0</v>
      </c>
      <c r="BW16" s="71">
        <f t="shared" ca="1" si="4"/>
        <v>0</v>
      </c>
      <c r="BX16" s="71">
        <f t="shared" ca="1" si="4"/>
        <v>0</v>
      </c>
      <c r="BY16" s="71">
        <f t="shared" ca="1" si="4"/>
        <v>0</v>
      </c>
      <c r="BZ16" s="71">
        <f t="shared" ca="1" si="4"/>
        <v>0</v>
      </c>
      <c r="CA16" s="71">
        <f t="shared" ca="1" si="4"/>
        <v>0</v>
      </c>
      <c r="CB16" s="71">
        <f t="shared" ca="1" si="4"/>
        <v>0</v>
      </c>
      <c r="CC16" s="71">
        <f t="shared" ca="1" si="4"/>
        <v>0</v>
      </c>
      <c r="CD16" s="71">
        <f t="shared" ca="1" si="4"/>
        <v>0</v>
      </c>
      <c r="CE16" s="71">
        <f t="shared" ca="1" si="4"/>
        <v>0</v>
      </c>
      <c r="CF16" s="71">
        <f t="shared" ca="1" si="5"/>
        <v>0</v>
      </c>
      <c r="CG16" s="71">
        <f t="shared" ca="1" si="5"/>
        <v>0</v>
      </c>
      <c r="CH16" s="71">
        <f t="shared" ca="1" si="5"/>
        <v>0</v>
      </c>
      <c r="CI16" s="71">
        <f t="shared" ca="1" si="5"/>
        <v>0</v>
      </c>
      <c r="CJ16" s="71">
        <f t="shared" ca="1" si="5"/>
        <v>0</v>
      </c>
      <c r="CK16" s="71">
        <f t="shared" ca="1" si="5"/>
        <v>0</v>
      </c>
      <c r="CL16" s="71">
        <f t="shared" ca="1" si="6"/>
        <v>0</v>
      </c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45" t="s">
        <v>260</v>
      </c>
      <c r="HM16" s="45" t="s">
        <v>261</v>
      </c>
      <c r="HT16" s="5"/>
    </row>
    <row r="17" spans="1:228" ht="13.5" customHeight="1">
      <c r="A17" s="54" t="s">
        <v>21</v>
      </c>
      <c r="B17" s="69">
        <v>1012</v>
      </c>
      <c r="C17" s="70" t="s">
        <v>376</v>
      </c>
      <c r="D17" s="71">
        <f t="shared" ca="1" si="0"/>
        <v>69084733.502471998</v>
      </c>
      <c r="E17" s="71">
        <f t="shared" ca="1" si="0"/>
        <v>37434516.32</v>
      </c>
      <c r="F17" s="71">
        <f t="shared" ca="1" si="0"/>
        <v>38720290.780000001</v>
      </c>
      <c r="G17" s="71">
        <f t="shared" ca="1" si="0"/>
        <v>-1282674.51</v>
      </c>
      <c r="H17" s="71">
        <f t="shared" ca="1" si="0"/>
        <v>-3099.95</v>
      </c>
      <c r="I17" s="71">
        <f t="shared" ca="1" si="0"/>
        <v>-994138.28000000096</v>
      </c>
      <c r="J17" s="71">
        <f t="shared" ca="1" si="0"/>
        <v>-921349.54000000097</v>
      </c>
      <c r="K17" s="71">
        <f t="shared" ca="1" si="0"/>
        <v>-16582636.91</v>
      </c>
      <c r="L17" s="71">
        <f t="shared" ca="1" si="0"/>
        <v>15661287.369999999</v>
      </c>
      <c r="M17" s="71">
        <f t="shared" ca="1" si="0"/>
        <v>-74023.23000000001</v>
      </c>
      <c r="N17" s="71">
        <f t="shared" ca="1" si="0"/>
        <v>24858.62</v>
      </c>
      <c r="O17" s="71">
        <f t="shared" ca="1" si="0"/>
        <v>-98881.85</v>
      </c>
      <c r="P17" s="71">
        <f t="shared" ca="1" si="0"/>
        <v>1234.49</v>
      </c>
      <c r="Q17" s="71">
        <f t="shared" ca="1" si="0"/>
        <v>1234.49</v>
      </c>
      <c r="R17" s="71">
        <f t="shared" ca="1" si="0"/>
        <v>0</v>
      </c>
      <c r="S17" s="71">
        <f t="shared" ca="1" si="0"/>
        <v>0</v>
      </c>
      <c r="T17" s="71">
        <f t="shared" ca="1" si="1"/>
        <v>0</v>
      </c>
      <c r="U17" s="71">
        <f t="shared" ca="1" si="1"/>
        <v>0</v>
      </c>
      <c r="V17" s="71">
        <f t="shared" ca="1" si="1"/>
        <v>0</v>
      </c>
      <c r="W17" s="71">
        <f t="shared" ca="1" si="1"/>
        <v>0</v>
      </c>
      <c r="X17" s="71">
        <f t="shared" ca="1" si="1"/>
        <v>0</v>
      </c>
      <c r="Y17" s="71">
        <f t="shared" ca="1" si="1"/>
        <v>0</v>
      </c>
      <c r="Z17" s="71">
        <f t="shared" ca="1" si="1"/>
        <v>32644355.462471999</v>
      </c>
      <c r="AA17" s="71">
        <f t="shared" ca="1" si="1"/>
        <v>21945523.695576001</v>
      </c>
      <c r="AB17" s="71">
        <f t="shared" ca="1" si="1"/>
        <v>2164.0288799999998</v>
      </c>
      <c r="AC17" s="71">
        <f t="shared" ca="1" si="1"/>
        <v>10696667.738016</v>
      </c>
      <c r="AD17" s="71">
        <f t="shared" ca="1" si="1"/>
        <v>0</v>
      </c>
      <c r="AE17" s="71">
        <f t="shared" ca="1" si="1"/>
        <v>0</v>
      </c>
      <c r="AF17" s="71">
        <f t="shared" ca="1" si="1"/>
        <v>0</v>
      </c>
      <c r="AG17" s="71">
        <f t="shared" ca="1" si="1"/>
        <v>0</v>
      </c>
      <c r="AH17" s="71">
        <f t="shared" ca="1" si="1"/>
        <v>0</v>
      </c>
      <c r="AI17" s="71">
        <f t="shared" ca="1" si="1"/>
        <v>0</v>
      </c>
      <c r="AJ17" s="71">
        <f t="shared" ca="1" si="2"/>
        <v>0</v>
      </c>
      <c r="AK17" s="71">
        <f t="shared" ca="1" si="2"/>
        <v>0</v>
      </c>
      <c r="AL17" s="71">
        <f t="shared" ca="1" si="2"/>
        <v>0</v>
      </c>
      <c r="AM17" s="71">
        <f t="shared" ca="1" si="2"/>
        <v>0</v>
      </c>
      <c r="AN17" s="71">
        <f t="shared" ca="1" si="2"/>
        <v>0</v>
      </c>
      <c r="AO17" s="71">
        <f t="shared" ca="1" si="2"/>
        <v>0</v>
      </c>
      <c r="AP17" s="71">
        <f t="shared" ca="1" si="2"/>
        <v>0</v>
      </c>
      <c r="AQ17" s="71">
        <f t="shared" ca="1" si="2"/>
        <v>0</v>
      </c>
      <c r="AR17" s="71">
        <f t="shared" ca="1" si="2"/>
        <v>0</v>
      </c>
      <c r="AS17" s="71">
        <f t="shared" ca="1" si="2"/>
        <v>-26587489.036624007</v>
      </c>
      <c r="AT17" s="71">
        <f t="shared" ca="1" si="2"/>
        <v>-7673025.3100000005</v>
      </c>
      <c r="AU17" s="71">
        <f t="shared" ca="1" si="2"/>
        <v>-15259767.15</v>
      </c>
      <c r="AV17" s="71">
        <f t="shared" ca="1" si="2"/>
        <v>7586741.8399999999</v>
      </c>
      <c r="AW17" s="71">
        <f t="shared" ca="1" si="2"/>
        <v>-6082452.4600000046</v>
      </c>
      <c r="AX17" s="71">
        <f t="shared" ca="1" si="2"/>
        <v>-343627.55000000447</v>
      </c>
      <c r="AY17" s="71">
        <f t="shared" ca="1" si="2"/>
        <v>-18640089.600000001</v>
      </c>
      <c r="AZ17" s="71">
        <f t="shared" ca="1" si="3"/>
        <v>-13248432.550000001</v>
      </c>
      <c r="BA17" s="71">
        <f t="shared" ca="1" si="3"/>
        <v>-6659566.5700000003</v>
      </c>
      <c r="BB17" s="71">
        <f t="shared" ca="1" si="3"/>
        <v>0</v>
      </c>
      <c r="BC17" s="71">
        <f t="shared" ca="1" si="3"/>
        <v>1267909.52</v>
      </c>
      <c r="BD17" s="71">
        <f t="shared" ca="1" si="3"/>
        <v>18296462.049999997</v>
      </c>
      <c r="BE17" s="71">
        <f t="shared" ca="1" si="3"/>
        <v>-5738824.9100000001</v>
      </c>
      <c r="BF17" s="71">
        <f t="shared" ca="1" si="3"/>
        <v>3066161.9099999997</v>
      </c>
      <c r="BG17" s="71">
        <f t="shared" ca="1" si="3"/>
        <v>2808832.8699999996</v>
      </c>
      <c r="BH17" s="71">
        <f t="shared" ca="1" si="3"/>
        <v>317842.89</v>
      </c>
      <c r="BI17" s="71">
        <f t="shared" ca="1" si="3"/>
        <v>0</v>
      </c>
      <c r="BJ17" s="71">
        <f t="shared" ca="1" si="3"/>
        <v>-60513.85</v>
      </c>
      <c r="BK17" s="71">
        <f t="shared" ca="1" si="3"/>
        <v>-8804986.8200000003</v>
      </c>
      <c r="BL17" s="71">
        <f t="shared" ca="1" si="3"/>
        <v>0</v>
      </c>
      <c r="BM17" s="71">
        <f t="shared" ca="1" si="3"/>
        <v>0</v>
      </c>
      <c r="BN17" s="71">
        <f t="shared" ca="1" si="3"/>
        <v>0</v>
      </c>
      <c r="BO17" s="71">
        <f t="shared" ca="1" si="3"/>
        <v>0</v>
      </c>
      <c r="BP17" s="71">
        <f t="shared" ca="1" si="4"/>
        <v>0</v>
      </c>
      <c r="BQ17" s="71">
        <f t="shared" ca="1" si="4"/>
        <v>0</v>
      </c>
      <c r="BR17" s="71">
        <f t="shared" ca="1" si="4"/>
        <v>0</v>
      </c>
      <c r="BS17" s="71">
        <f t="shared" ca="1" si="4"/>
        <v>-12832011.266624</v>
      </c>
      <c r="BT17" s="71">
        <f t="shared" ca="1" si="4"/>
        <v>-9495112.5</v>
      </c>
      <c r="BU17" s="71">
        <f t="shared" ca="1" si="4"/>
        <v>-1343668.0420319997</v>
      </c>
      <c r="BV17" s="71">
        <f t="shared" ca="1" si="4"/>
        <v>-1299263.8463999999</v>
      </c>
      <c r="BW17" s="71">
        <f t="shared" ca="1" si="4"/>
        <v>0</v>
      </c>
      <c r="BX17" s="71">
        <f t="shared" ca="1" si="4"/>
        <v>-28624.844639999996</v>
      </c>
      <c r="BY17" s="71">
        <f t="shared" ca="1" si="4"/>
        <v>-634714.59355200001</v>
      </c>
      <c r="BZ17" s="71">
        <f t="shared" ca="1" si="4"/>
        <v>27555.329999999998</v>
      </c>
      <c r="CA17" s="71">
        <f t="shared" ca="1" si="4"/>
        <v>-58182.770000000004</v>
      </c>
      <c r="CB17" s="71">
        <f t="shared" ca="1" si="4"/>
        <v>0</v>
      </c>
      <c r="CC17" s="71">
        <f t="shared" ca="1" si="4"/>
        <v>0</v>
      </c>
      <c r="CD17" s="71">
        <f t="shared" ca="1" si="4"/>
        <v>0</v>
      </c>
      <c r="CE17" s="71">
        <f t="shared" ca="1" si="4"/>
        <v>0</v>
      </c>
      <c r="CF17" s="71">
        <f t="shared" ca="1" si="5"/>
        <v>0</v>
      </c>
      <c r="CG17" s="71">
        <f t="shared" ca="1" si="5"/>
        <v>0</v>
      </c>
      <c r="CH17" s="71">
        <f t="shared" ca="1" si="5"/>
        <v>0</v>
      </c>
      <c r="CI17" s="71">
        <f t="shared" ca="1" si="5"/>
        <v>0</v>
      </c>
      <c r="CJ17" s="71">
        <f t="shared" ca="1" si="5"/>
        <v>0</v>
      </c>
      <c r="CK17" s="71">
        <f t="shared" ca="1" si="5"/>
        <v>0</v>
      </c>
      <c r="CL17" s="71">
        <f t="shared" ca="1" si="6"/>
        <v>42497244.465847991</v>
      </c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45" t="s">
        <v>262</v>
      </c>
      <c r="HM17" s="45" t="s">
        <v>263</v>
      </c>
      <c r="HT17" s="5"/>
    </row>
    <row r="18" spans="1:228" ht="13.5" customHeight="1">
      <c r="A18" s="54" t="s">
        <v>23</v>
      </c>
      <c r="B18" s="69">
        <v>1013</v>
      </c>
      <c r="C18" s="70" t="s">
        <v>376</v>
      </c>
      <c r="D18" s="71">
        <f t="shared" ca="1" si="0"/>
        <v>14014278.149999999</v>
      </c>
      <c r="E18" s="71">
        <f t="shared" ca="1" si="0"/>
        <v>16772306.25</v>
      </c>
      <c r="F18" s="71">
        <f t="shared" ca="1" si="0"/>
        <v>65147774.640000001</v>
      </c>
      <c r="G18" s="71">
        <f t="shared" ca="1" si="0"/>
        <v>-48375468.390000001</v>
      </c>
      <c r="H18" s="71">
        <f t="shared" ca="1" si="0"/>
        <v>0</v>
      </c>
      <c r="I18" s="71">
        <f t="shared" ca="1" si="0"/>
        <v>-2758028.1000000015</v>
      </c>
      <c r="J18" s="71">
        <f t="shared" ca="1" si="0"/>
        <v>-11519162.039999999</v>
      </c>
      <c r="K18" s="71">
        <f t="shared" ca="1" si="0"/>
        <v>-37491193.109999999</v>
      </c>
      <c r="L18" s="71">
        <f t="shared" ca="1" si="0"/>
        <v>25972031.07</v>
      </c>
      <c r="M18" s="71">
        <f t="shared" ca="1" si="0"/>
        <v>8761133.9399999976</v>
      </c>
      <c r="N18" s="71">
        <f t="shared" ca="1" si="0"/>
        <v>27618590.289999999</v>
      </c>
      <c r="O18" s="71">
        <f t="shared" ca="1" si="0"/>
        <v>-18857456.350000001</v>
      </c>
      <c r="P18" s="71">
        <f t="shared" ca="1" si="0"/>
        <v>0</v>
      </c>
      <c r="Q18" s="71">
        <f t="shared" ca="1" si="0"/>
        <v>0</v>
      </c>
      <c r="R18" s="71">
        <f t="shared" ca="1" si="0"/>
        <v>0</v>
      </c>
      <c r="S18" s="71">
        <f t="shared" ca="1" si="0"/>
        <v>0</v>
      </c>
      <c r="T18" s="71">
        <f t="shared" ca="1" si="1"/>
        <v>0</v>
      </c>
      <c r="U18" s="71">
        <f t="shared" ca="1" si="1"/>
        <v>0</v>
      </c>
      <c r="V18" s="71">
        <f t="shared" ca="1" si="1"/>
        <v>0</v>
      </c>
      <c r="W18" s="71">
        <f t="shared" ca="1" si="1"/>
        <v>0</v>
      </c>
      <c r="X18" s="71">
        <f t="shared" ca="1" si="1"/>
        <v>0</v>
      </c>
      <c r="Y18" s="71">
        <f t="shared" ca="1" si="1"/>
        <v>0</v>
      </c>
      <c r="Z18" s="71">
        <f t="shared" ca="1" si="1"/>
        <v>0</v>
      </c>
      <c r="AA18" s="71">
        <f t="shared" ca="1" si="1"/>
        <v>0</v>
      </c>
      <c r="AB18" s="71">
        <f t="shared" ca="1" si="1"/>
        <v>0</v>
      </c>
      <c r="AC18" s="71">
        <f t="shared" ca="1" si="1"/>
        <v>0</v>
      </c>
      <c r="AD18" s="71">
        <f t="shared" ca="1" si="1"/>
        <v>0</v>
      </c>
      <c r="AE18" s="71">
        <f t="shared" ca="1" si="1"/>
        <v>0</v>
      </c>
      <c r="AF18" s="71">
        <f t="shared" ca="1" si="1"/>
        <v>0</v>
      </c>
      <c r="AG18" s="71">
        <f t="shared" ca="1" si="1"/>
        <v>0</v>
      </c>
      <c r="AH18" s="71">
        <f t="shared" ca="1" si="1"/>
        <v>0</v>
      </c>
      <c r="AI18" s="71">
        <f t="shared" ca="1" si="1"/>
        <v>0</v>
      </c>
      <c r="AJ18" s="71">
        <f t="shared" ca="1" si="2"/>
        <v>0</v>
      </c>
      <c r="AK18" s="71">
        <f t="shared" ca="1" si="2"/>
        <v>0</v>
      </c>
      <c r="AL18" s="71">
        <f t="shared" ca="1" si="2"/>
        <v>0</v>
      </c>
      <c r="AM18" s="71">
        <f t="shared" ca="1" si="2"/>
        <v>0</v>
      </c>
      <c r="AN18" s="71">
        <f t="shared" ca="1" si="2"/>
        <v>0</v>
      </c>
      <c r="AO18" s="71">
        <f t="shared" ca="1" si="2"/>
        <v>0</v>
      </c>
      <c r="AP18" s="71">
        <f t="shared" ca="1" si="2"/>
        <v>0</v>
      </c>
      <c r="AQ18" s="71">
        <f t="shared" ca="1" si="2"/>
        <v>0</v>
      </c>
      <c r="AR18" s="71">
        <f t="shared" ca="1" si="2"/>
        <v>0</v>
      </c>
      <c r="AS18" s="71">
        <f t="shared" ca="1" si="2"/>
        <v>-65290183.589999989</v>
      </c>
      <c r="AT18" s="71">
        <f t="shared" ca="1" si="2"/>
        <v>-3310747.2199999997</v>
      </c>
      <c r="AU18" s="71">
        <f t="shared" ca="1" si="2"/>
        <v>-11276427.5</v>
      </c>
      <c r="AV18" s="71">
        <f t="shared" ca="1" si="2"/>
        <v>7965680.2800000003</v>
      </c>
      <c r="AW18" s="71">
        <f t="shared" ca="1" si="2"/>
        <v>-7354226.4499999993</v>
      </c>
      <c r="AX18" s="71">
        <f t="shared" ca="1" si="2"/>
        <v>-17810283.460000001</v>
      </c>
      <c r="AY18" s="71">
        <f t="shared" ca="1" si="2"/>
        <v>-25408747.030000001</v>
      </c>
      <c r="AZ18" s="71">
        <f t="shared" ca="1" si="3"/>
        <v>-19011740.18</v>
      </c>
      <c r="BA18" s="71">
        <f t="shared" ca="1" si="3"/>
        <v>-11200411.449999999</v>
      </c>
      <c r="BB18" s="71">
        <f t="shared" ca="1" si="3"/>
        <v>0</v>
      </c>
      <c r="BC18" s="71">
        <f t="shared" ca="1" si="3"/>
        <v>4803404.5999999996</v>
      </c>
      <c r="BD18" s="71">
        <f t="shared" ca="1" si="3"/>
        <v>7598463.5700000003</v>
      </c>
      <c r="BE18" s="71">
        <f t="shared" ca="1" si="3"/>
        <v>10456057.010000002</v>
      </c>
      <c r="BF18" s="71">
        <f t="shared" ca="1" si="3"/>
        <v>12709692.630000001</v>
      </c>
      <c r="BG18" s="71">
        <f t="shared" ca="1" si="3"/>
        <v>10739668.720000001</v>
      </c>
      <c r="BH18" s="71">
        <f t="shared" ca="1" si="3"/>
        <v>4372731.74</v>
      </c>
      <c r="BI18" s="71">
        <f t="shared" ca="1" si="3"/>
        <v>0</v>
      </c>
      <c r="BJ18" s="71">
        <f t="shared" ca="1" si="3"/>
        <v>-2402707.83</v>
      </c>
      <c r="BK18" s="71">
        <f t="shared" ca="1" si="3"/>
        <v>-2253635.62</v>
      </c>
      <c r="BL18" s="71">
        <f t="shared" ca="1" si="3"/>
        <v>0</v>
      </c>
      <c r="BM18" s="71">
        <f t="shared" ca="1" si="3"/>
        <v>0</v>
      </c>
      <c r="BN18" s="71">
        <f t="shared" ca="1" si="3"/>
        <v>0</v>
      </c>
      <c r="BO18" s="71">
        <f t="shared" ca="1" si="3"/>
        <v>0</v>
      </c>
      <c r="BP18" s="71">
        <f t="shared" ca="1" si="4"/>
        <v>0</v>
      </c>
      <c r="BQ18" s="71">
        <f t="shared" ca="1" si="4"/>
        <v>0</v>
      </c>
      <c r="BR18" s="71">
        <f t="shared" ca="1" si="4"/>
        <v>0</v>
      </c>
      <c r="BS18" s="71">
        <f t="shared" ca="1" si="4"/>
        <v>-54625209.919999987</v>
      </c>
      <c r="BT18" s="71">
        <f t="shared" ca="1" si="4"/>
        <v>-13622837.34</v>
      </c>
      <c r="BU18" s="71">
        <f t="shared" ca="1" si="4"/>
        <v>-36457049.599999994</v>
      </c>
      <c r="BV18" s="71">
        <f t="shared" ca="1" si="4"/>
        <v>-6917370.9699999997</v>
      </c>
      <c r="BW18" s="71">
        <f t="shared" ca="1" si="4"/>
        <v>0</v>
      </c>
      <c r="BX18" s="71">
        <f t="shared" ca="1" si="4"/>
        <v>-1739361.85</v>
      </c>
      <c r="BY18" s="71">
        <f t="shared" ca="1" si="4"/>
        <v>-9442028.0299999993</v>
      </c>
      <c r="BZ18" s="71">
        <f t="shared" ca="1" si="4"/>
        <v>13609199.350000001</v>
      </c>
      <c r="CA18" s="71">
        <f t="shared" ca="1" si="4"/>
        <v>-55761.48</v>
      </c>
      <c r="CB18" s="71">
        <f t="shared" ca="1" si="4"/>
        <v>0</v>
      </c>
      <c r="CC18" s="71">
        <f t="shared" ca="1" si="4"/>
        <v>0</v>
      </c>
      <c r="CD18" s="71">
        <f t="shared" ca="1" si="4"/>
        <v>0</v>
      </c>
      <c r="CE18" s="71">
        <f t="shared" ca="1" si="4"/>
        <v>0</v>
      </c>
      <c r="CF18" s="71">
        <f t="shared" ca="1" si="5"/>
        <v>0</v>
      </c>
      <c r="CG18" s="71">
        <f t="shared" ca="1" si="5"/>
        <v>0</v>
      </c>
      <c r="CH18" s="71">
        <f t="shared" ca="1" si="5"/>
        <v>0</v>
      </c>
      <c r="CI18" s="71">
        <f t="shared" ca="1" si="5"/>
        <v>0</v>
      </c>
      <c r="CJ18" s="71">
        <f t="shared" ca="1" si="5"/>
        <v>0</v>
      </c>
      <c r="CK18" s="71">
        <f t="shared" ca="1" si="5"/>
        <v>0</v>
      </c>
      <c r="CL18" s="71">
        <f t="shared" ca="1" si="6"/>
        <v>-51275905.43999999</v>
      </c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45" t="s">
        <v>264</v>
      </c>
      <c r="HM18" s="45" t="s">
        <v>265</v>
      </c>
      <c r="HT18" s="5"/>
    </row>
    <row r="19" spans="1:228" ht="13.5" customHeight="1">
      <c r="A19" s="54" t="s">
        <v>25</v>
      </c>
      <c r="B19" s="69">
        <v>1016</v>
      </c>
      <c r="C19" s="70" t="s">
        <v>376</v>
      </c>
      <c r="D19" s="71">
        <f t="shared" ca="1" si="0"/>
        <v>0</v>
      </c>
      <c r="E19" s="71">
        <f t="shared" ca="1" si="0"/>
        <v>0</v>
      </c>
      <c r="F19" s="71">
        <f t="shared" ca="1" si="0"/>
        <v>0</v>
      </c>
      <c r="G19" s="71">
        <f t="shared" ca="1" si="0"/>
        <v>0</v>
      </c>
      <c r="H19" s="71">
        <f t="shared" ca="1" si="0"/>
        <v>0</v>
      </c>
      <c r="I19" s="71">
        <f t="shared" ca="1" si="0"/>
        <v>0</v>
      </c>
      <c r="J19" s="71">
        <f t="shared" ca="1" si="0"/>
        <v>0</v>
      </c>
      <c r="K19" s="71">
        <f t="shared" ca="1" si="0"/>
        <v>0</v>
      </c>
      <c r="L19" s="71">
        <f t="shared" ca="1" si="0"/>
        <v>0</v>
      </c>
      <c r="M19" s="71">
        <f t="shared" ca="1" si="0"/>
        <v>0</v>
      </c>
      <c r="N19" s="71">
        <f t="shared" ca="1" si="0"/>
        <v>0</v>
      </c>
      <c r="O19" s="71">
        <f t="shared" ca="1" si="0"/>
        <v>0</v>
      </c>
      <c r="P19" s="71">
        <f t="shared" ca="1" si="0"/>
        <v>0</v>
      </c>
      <c r="Q19" s="71">
        <f t="shared" ca="1" si="0"/>
        <v>0</v>
      </c>
      <c r="R19" s="71">
        <f t="shared" ca="1" si="0"/>
        <v>0</v>
      </c>
      <c r="S19" s="71">
        <f t="shared" ca="1" si="0"/>
        <v>0</v>
      </c>
      <c r="T19" s="71">
        <f t="shared" ca="1" si="1"/>
        <v>0</v>
      </c>
      <c r="U19" s="71">
        <f t="shared" ca="1" si="1"/>
        <v>0</v>
      </c>
      <c r="V19" s="71">
        <f t="shared" ca="1" si="1"/>
        <v>0</v>
      </c>
      <c r="W19" s="71">
        <f t="shared" ca="1" si="1"/>
        <v>0</v>
      </c>
      <c r="X19" s="71">
        <f t="shared" ca="1" si="1"/>
        <v>0</v>
      </c>
      <c r="Y19" s="71">
        <f t="shared" ca="1" si="1"/>
        <v>0</v>
      </c>
      <c r="Z19" s="71">
        <f t="shared" ca="1" si="1"/>
        <v>0</v>
      </c>
      <c r="AA19" s="71">
        <f t="shared" ca="1" si="1"/>
        <v>0</v>
      </c>
      <c r="AB19" s="71">
        <f t="shared" ca="1" si="1"/>
        <v>0</v>
      </c>
      <c r="AC19" s="71">
        <f t="shared" ca="1" si="1"/>
        <v>0</v>
      </c>
      <c r="AD19" s="71">
        <f t="shared" ca="1" si="1"/>
        <v>0</v>
      </c>
      <c r="AE19" s="71">
        <f t="shared" ca="1" si="1"/>
        <v>0</v>
      </c>
      <c r="AF19" s="71">
        <f t="shared" ca="1" si="1"/>
        <v>0</v>
      </c>
      <c r="AG19" s="71">
        <f t="shared" ca="1" si="1"/>
        <v>0</v>
      </c>
      <c r="AH19" s="71">
        <f t="shared" ca="1" si="1"/>
        <v>0</v>
      </c>
      <c r="AI19" s="71">
        <f t="shared" ca="1" si="1"/>
        <v>0</v>
      </c>
      <c r="AJ19" s="71">
        <f t="shared" ca="1" si="2"/>
        <v>0</v>
      </c>
      <c r="AK19" s="71">
        <f t="shared" ca="1" si="2"/>
        <v>0</v>
      </c>
      <c r="AL19" s="71">
        <f t="shared" ca="1" si="2"/>
        <v>0</v>
      </c>
      <c r="AM19" s="71">
        <f t="shared" ca="1" si="2"/>
        <v>0</v>
      </c>
      <c r="AN19" s="71">
        <f t="shared" ca="1" si="2"/>
        <v>0</v>
      </c>
      <c r="AO19" s="71">
        <f t="shared" ca="1" si="2"/>
        <v>0</v>
      </c>
      <c r="AP19" s="71">
        <f t="shared" ca="1" si="2"/>
        <v>0</v>
      </c>
      <c r="AQ19" s="71">
        <f t="shared" ca="1" si="2"/>
        <v>0</v>
      </c>
      <c r="AR19" s="71">
        <f t="shared" ca="1" si="2"/>
        <v>0</v>
      </c>
      <c r="AS19" s="71">
        <f t="shared" ca="1" si="2"/>
        <v>0</v>
      </c>
      <c r="AT19" s="71">
        <f t="shared" ca="1" si="2"/>
        <v>0</v>
      </c>
      <c r="AU19" s="71">
        <f t="shared" ca="1" si="2"/>
        <v>0</v>
      </c>
      <c r="AV19" s="71">
        <f t="shared" ca="1" si="2"/>
        <v>0</v>
      </c>
      <c r="AW19" s="71">
        <f t="shared" ca="1" si="2"/>
        <v>0</v>
      </c>
      <c r="AX19" s="71">
        <f t="shared" ca="1" si="2"/>
        <v>0</v>
      </c>
      <c r="AY19" s="71">
        <f t="shared" ca="1" si="2"/>
        <v>0</v>
      </c>
      <c r="AZ19" s="71">
        <f t="shared" ca="1" si="3"/>
        <v>0</v>
      </c>
      <c r="BA19" s="71">
        <f t="shared" ca="1" si="3"/>
        <v>0</v>
      </c>
      <c r="BB19" s="71">
        <f t="shared" ca="1" si="3"/>
        <v>0</v>
      </c>
      <c r="BC19" s="71">
        <f t="shared" ca="1" si="3"/>
        <v>0</v>
      </c>
      <c r="BD19" s="71">
        <f t="shared" ca="1" si="3"/>
        <v>0</v>
      </c>
      <c r="BE19" s="71">
        <f t="shared" ca="1" si="3"/>
        <v>0</v>
      </c>
      <c r="BF19" s="71">
        <f t="shared" ca="1" si="3"/>
        <v>0</v>
      </c>
      <c r="BG19" s="71">
        <f t="shared" ca="1" si="3"/>
        <v>0</v>
      </c>
      <c r="BH19" s="71">
        <f t="shared" ca="1" si="3"/>
        <v>0</v>
      </c>
      <c r="BI19" s="71">
        <f t="shared" ca="1" si="3"/>
        <v>0</v>
      </c>
      <c r="BJ19" s="71">
        <f t="shared" ca="1" si="3"/>
        <v>0</v>
      </c>
      <c r="BK19" s="71">
        <f t="shared" ca="1" si="3"/>
        <v>0</v>
      </c>
      <c r="BL19" s="71">
        <f t="shared" ca="1" si="3"/>
        <v>0</v>
      </c>
      <c r="BM19" s="71">
        <f t="shared" ca="1" si="3"/>
        <v>0</v>
      </c>
      <c r="BN19" s="71">
        <f t="shared" ca="1" si="3"/>
        <v>0</v>
      </c>
      <c r="BO19" s="71">
        <f t="shared" ca="1" si="3"/>
        <v>0</v>
      </c>
      <c r="BP19" s="71">
        <f t="shared" ca="1" si="4"/>
        <v>0</v>
      </c>
      <c r="BQ19" s="71">
        <f t="shared" ca="1" si="4"/>
        <v>0</v>
      </c>
      <c r="BR19" s="71">
        <f t="shared" ca="1" si="4"/>
        <v>0</v>
      </c>
      <c r="BS19" s="71">
        <f t="shared" ca="1" si="4"/>
        <v>0</v>
      </c>
      <c r="BT19" s="71">
        <f t="shared" ca="1" si="4"/>
        <v>0</v>
      </c>
      <c r="BU19" s="71">
        <f t="shared" ca="1" si="4"/>
        <v>0</v>
      </c>
      <c r="BV19" s="71">
        <f t="shared" ca="1" si="4"/>
        <v>0</v>
      </c>
      <c r="BW19" s="71">
        <f t="shared" ca="1" si="4"/>
        <v>0</v>
      </c>
      <c r="BX19" s="71">
        <f t="shared" ca="1" si="4"/>
        <v>0</v>
      </c>
      <c r="BY19" s="71">
        <f t="shared" ca="1" si="4"/>
        <v>0</v>
      </c>
      <c r="BZ19" s="71">
        <f t="shared" ca="1" si="4"/>
        <v>0</v>
      </c>
      <c r="CA19" s="71">
        <f t="shared" ca="1" si="4"/>
        <v>0</v>
      </c>
      <c r="CB19" s="71">
        <f t="shared" ca="1" si="4"/>
        <v>0</v>
      </c>
      <c r="CC19" s="71">
        <f t="shared" ca="1" si="4"/>
        <v>0</v>
      </c>
      <c r="CD19" s="71">
        <f t="shared" ca="1" si="4"/>
        <v>0</v>
      </c>
      <c r="CE19" s="71">
        <f t="shared" ca="1" si="4"/>
        <v>0</v>
      </c>
      <c r="CF19" s="71">
        <f t="shared" ca="1" si="5"/>
        <v>0</v>
      </c>
      <c r="CG19" s="71">
        <f t="shared" ca="1" si="5"/>
        <v>0</v>
      </c>
      <c r="CH19" s="71">
        <f t="shared" ca="1" si="5"/>
        <v>0</v>
      </c>
      <c r="CI19" s="71">
        <f t="shared" ca="1" si="5"/>
        <v>0</v>
      </c>
      <c r="CJ19" s="71">
        <f t="shared" ca="1" si="5"/>
        <v>0</v>
      </c>
      <c r="CK19" s="71">
        <f t="shared" ca="1" si="5"/>
        <v>0</v>
      </c>
      <c r="CL19" s="71">
        <f t="shared" ca="1" si="6"/>
        <v>0</v>
      </c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45" t="s">
        <v>266</v>
      </c>
      <c r="HM19" s="45" t="s">
        <v>267</v>
      </c>
      <c r="HT19" s="5"/>
    </row>
    <row r="20" spans="1:228" ht="13.5" customHeight="1">
      <c r="A20" s="54" t="s">
        <v>27</v>
      </c>
      <c r="B20" s="69">
        <v>1017</v>
      </c>
      <c r="C20" s="70" t="s">
        <v>376</v>
      </c>
      <c r="D20" s="71">
        <f t="shared" ca="1" si="0"/>
        <v>1122627555.3499999</v>
      </c>
      <c r="E20" s="71">
        <f t="shared" ca="1" si="0"/>
        <v>828179236.14999998</v>
      </c>
      <c r="F20" s="71">
        <f t="shared" ca="1" si="0"/>
        <v>837835771.56999993</v>
      </c>
      <c r="G20" s="71">
        <f t="shared" ca="1" si="0"/>
        <v>-9596314.8599999994</v>
      </c>
      <c r="H20" s="71">
        <f t="shared" ca="1" si="0"/>
        <v>-60220.56</v>
      </c>
      <c r="I20" s="71">
        <f t="shared" ca="1" si="0"/>
        <v>-86743488.220000029</v>
      </c>
      <c r="J20" s="71">
        <f t="shared" ca="1" si="0"/>
        <v>-80709298.160000026</v>
      </c>
      <c r="K20" s="71">
        <f t="shared" ca="1" si="0"/>
        <v>-449685421.15000004</v>
      </c>
      <c r="L20" s="71">
        <f t="shared" ca="1" si="0"/>
        <v>368976122.99000001</v>
      </c>
      <c r="M20" s="71">
        <f t="shared" ca="1" si="0"/>
        <v>-6054422.2199999997</v>
      </c>
      <c r="N20" s="71">
        <f t="shared" ca="1" si="0"/>
        <v>1908526.82</v>
      </c>
      <c r="O20" s="71">
        <f t="shared" ca="1" si="0"/>
        <v>-7962949.04</v>
      </c>
      <c r="P20" s="71">
        <f t="shared" ca="1" si="0"/>
        <v>20232.160000000003</v>
      </c>
      <c r="Q20" s="71">
        <f t="shared" ca="1" si="0"/>
        <v>35685.4</v>
      </c>
      <c r="R20" s="71">
        <f t="shared" ca="1" si="0"/>
        <v>-15453.24</v>
      </c>
      <c r="S20" s="71">
        <f t="shared" ca="1" si="0"/>
        <v>0</v>
      </c>
      <c r="T20" s="71">
        <f t="shared" ca="1" si="1"/>
        <v>0</v>
      </c>
      <c r="U20" s="71">
        <f t="shared" ca="1" si="1"/>
        <v>0</v>
      </c>
      <c r="V20" s="71">
        <f t="shared" ca="1" si="1"/>
        <v>0</v>
      </c>
      <c r="W20" s="71">
        <f t="shared" ca="1" si="1"/>
        <v>0</v>
      </c>
      <c r="X20" s="71">
        <f t="shared" ca="1" si="1"/>
        <v>0</v>
      </c>
      <c r="Y20" s="71">
        <f t="shared" ca="1" si="1"/>
        <v>0</v>
      </c>
      <c r="Z20" s="71">
        <f t="shared" ca="1" si="1"/>
        <v>381236706.41999996</v>
      </c>
      <c r="AA20" s="71">
        <f t="shared" ca="1" si="1"/>
        <v>364374096.81999999</v>
      </c>
      <c r="AB20" s="71">
        <f t="shared" ca="1" si="1"/>
        <v>0</v>
      </c>
      <c r="AC20" s="71">
        <f t="shared" ca="1" si="1"/>
        <v>5157307.1999999993</v>
      </c>
      <c r="AD20" s="71">
        <f t="shared" ca="1" si="1"/>
        <v>11705302.4</v>
      </c>
      <c r="AE20" s="71">
        <f t="shared" ca="1" si="1"/>
        <v>0</v>
      </c>
      <c r="AF20" s="71">
        <f t="shared" ca="1" si="1"/>
        <v>0</v>
      </c>
      <c r="AG20" s="71">
        <f t="shared" ca="1" si="1"/>
        <v>0</v>
      </c>
      <c r="AH20" s="71">
        <f t="shared" ca="1" si="1"/>
        <v>0</v>
      </c>
      <c r="AI20" s="71">
        <f t="shared" ca="1" si="1"/>
        <v>0</v>
      </c>
      <c r="AJ20" s="71">
        <f t="shared" ca="1" si="2"/>
        <v>0</v>
      </c>
      <c r="AK20" s="71">
        <f t="shared" ca="1" si="2"/>
        <v>0</v>
      </c>
      <c r="AL20" s="71">
        <f t="shared" ca="1" si="2"/>
        <v>0</v>
      </c>
      <c r="AM20" s="71">
        <f t="shared" ca="1" si="2"/>
        <v>-44899</v>
      </c>
      <c r="AN20" s="71">
        <f t="shared" ca="1" si="2"/>
        <v>-130461</v>
      </c>
      <c r="AO20" s="71">
        <f t="shared" ca="1" si="2"/>
        <v>85562</v>
      </c>
      <c r="AP20" s="71">
        <f t="shared" ca="1" si="2"/>
        <v>0</v>
      </c>
      <c r="AQ20" s="71">
        <f t="shared" ca="1" si="2"/>
        <v>0</v>
      </c>
      <c r="AR20" s="71">
        <f t="shared" ca="1" si="2"/>
        <v>0</v>
      </c>
      <c r="AS20" s="71">
        <f t="shared" ca="1" si="2"/>
        <v>-577625883.77999997</v>
      </c>
      <c r="AT20" s="71">
        <f t="shared" ca="1" si="2"/>
        <v>-8021509.4100000039</v>
      </c>
      <c r="AU20" s="71">
        <f t="shared" ca="1" si="2"/>
        <v>-32909388.630000003</v>
      </c>
      <c r="AV20" s="71">
        <f t="shared" ca="1" si="2"/>
        <v>24887879.219999999</v>
      </c>
      <c r="AW20" s="71">
        <f t="shared" ca="1" si="2"/>
        <v>-10404293.369999986</v>
      </c>
      <c r="AX20" s="71">
        <f t="shared" ca="1" si="2"/>
        <v>-23027334.999999985</v>
      </c>
      <c r="AY20" s="71">
        <f t="shared" ca="1" si="2"/>
        <v>-87307338.699999988</v>
      </c>
      <c r="AZ20" s="71">
        <f t="shared" ca="1" si="3"/>
        <v>-65583258.799999997</v>
      </c>
      <c r="BA20" s="71">
        <f t="shared" ca="1" si="3"/>
        <v>-21724079.899999999</v>
      </c>
      <c r="BB20" s="71">
        <f t="shared" ca="1" si="3"/>
        <v>0</v>
      </c>
      <c r="BC20" s="71">
        <f t="shared" ca="1" si="3"/>
        <v>0</v>
      </c>
      <c r="BD20" s="71">
        <f t="shared" ca="1" si="3"/>
        <v>64280003.700000003</v>
      </c>
      <c r="BE20" s="71">
        <f t="shared" ca="1" si="3"/>
        <v>12623041.629999999</v>
      </c>
      <c r="BF20" s="71">
        <f t="shared" ca="1" si="3"/>
        <v>41861915</v>
      </c>
      <c r="BG20" s="71">
        <f t="shared" ca="1" si="3"/>
        <v>33410739.630000003</v>
      </c>
      <c r="BH20" s="71">
        <f t="shared" ca="1" si="3"/>
        <v>8451175.3699999992</v>
      </c>
      <c r="BI20" s="71">
        <f t="shared" ca="1" si="3"/>
        <v>0</v>
      </c>
      <c r="BJ20" s="71">
        <f t="shared" ca="1" si="3"/>
        <v>0</v>
      </c>
      <c r="BK20" s="71">
        <f t="shared" ca="1" si="3"/>
        <v>-29238873.370000001</v>
      </c>
      <c r="BL20" s="71">
        <f t="shared" ca="1" si="3"/>
        <v>0</v>
      </c>
      <c r="BM20" s="71">
        <f t="shared" ca="1" si="3"/>
        <v>0</v>
      </c>
      <c r="BN20" s="71">
        <f t="shared" ca="1" si="3"/>
        <v>0</v>
      </c>
      <c r="BO20" s="71">
        <f t="shared" ca="1" si="3"/>
        <v>-260523.22999999998</v>
      </c>
      <c r="BP20" s="71">
        <f t="shared" ca="1" si="4"/>
        <v>-260523.22999999998</v>
      </c>
      <c r="BQ20" s="71">
        <f t="shared" ca="1" si="4"/>
        <v>0</v>
      </c>
      <c r="BR20" s="71">
        <f t="shared" ca="1" si="4"/>
        <v>0</v>
      </c>
      <c r="BS20" s="71">
        <f t="shared" ca="1" si="4"/>
        <v>-553827658.10000002</v>
      </c>
      <c r="BT20" s="71">
        <f t="shared" ca="1" si="4"/>
        <v>-317370523.84000003</v>
      </c>
      <c r="BU20" s="71">
        <f t="shared" ca="1" si="4"/>
        <v>-157421429.97</v>
      </c>
      <c r="BV20" s="71">
        <f t="shared" ca="1" si="4"/>
        <v>-30301691.32</v>
      </c>
      <c r="BW20" s="71">
        <f t="shared" ca="1" si="4"/>
        <v>-251472.74</v>
      </c>
      <c r="BX20" s="71">
        <f t="shared" ca="1" si="4"/>
        <v>-13417972.32</v>
      </c>
      <c r="BY20" s="71">
        <f t="shared" ca="1" si="4"/>
        <v>-37940869.369999997</v>
      </c>
      <c r="BZ20" s="71">
        <f t="shared" ca="1" si="4"/>
        <v>2912384.47</v>
      </c>
      <c r="CA20" s="71">
        <f t="shared" ca="1" si="4"/>
        <v>-36083.01</v>
      </c>
      <c r="CB20" s="71">
        <f t="shared" ca="1" si="4"/>
        <v>0</v>
      </c>
      <c r="CC20" s="71">
        <f t="shared" ca="1" si="4"/>
        <v>0</v>
      </c>
      <c r="CD20" s="71">
        <f t="shared" ca="1" si="4"/>
        <v>0</v>
      </c>
      <c r="CE20" s="71">
        <f t="shared" ca="1" si="4"/>
        <v>0</v>
      </c>
      <c r="CF20" s="71">
        <f t="shared" ca="1" si="5"/>
        <v>0</v>
      </c>
      <c r="CG20" s="71">
        <f t="shared" ca="1" si="5"/>
        <v>0</v>
      </c>
      <c r="CH20" s="71">
        <f t="shared" ca="1" si="5"/>
        <v>0</v>
      </c>
      <c r="CI20" s="71">
        <f t="shared" ca="1" si="5"/>
        <v>-5111899.67</v>
      </c>
      <c r="CJ20" s="71">
        <f t="shared" ca="1" si="5"/>
        <v>-5111899.67</v>
      </c>
      <c r="CK20" s="71">
        <f t="shared" ca="1" si="5"/>
        <v>0</v>
      </c>
      <c r="CL20" s="71">
        <f t="shared" ca="1" si="6"/>
        <v>545001671.56999993</v>
      </c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45" t="s">
        <v>268</v>
      </c>
      <c r="HM20" s="45" t="s">
        <v>269</v>
      </c>
      <c r="HT20" s="5"/>
    </row>
    <row r="21" spans="1:228" ht="13.5" customHeight="1">
      <c r="A21" s="54" t="s">
        <v>29</v>
      </c>
      <c r="B21" s="69">
        <v>1018</v>
      </c>
      <c r="C21" s="70" t="s">
        <v>376</v>
      </c>
      <c r="D21" s="71">
        <f t="shared" ca="1" si="0"/>
        <v>34166825.930000007</v>
      </c>
      <c r="E21" s="71">
        <f t="shared" ca="1" si="0"/>
        <v>54619597.660000004</v>
      </c>
      <c r="F21" s="71">
        <f t="shared" ca="1" si="0"/>
        <v>55403696.880000003</v>
      </c>
      <c r="G21" s="71">
        <f t="shared" ca="1" si="0"/>
        <v>-784099.22</v>
      </c>
      <c r="H21" s="71">
        <f t="shared" ca="1" si="0"/>
        <v>0</v>
      </c>
      <c r="I21" s="71">
        <f t="shared" ca="1" si="0"/>
        <v>-30143443.039999999</v>
      </c>
      <c r="J21" s="71">
        <f t="shared" ca="1" si="0"/>
        <v>-28789394.739999998</v>
      </c>
      <c r="K21" s="71">
        <f t="shared" ca="1" si="0"/>
        <v>-33422327.739999998</v>
      </c>
      <c r="L21" s="71">
        <f t="shared" ca="1" si="0"/>
        <v>4632933</v>
      </c>
      <c r="M21" s="71">
        <f t="shared" ca="1" si="0"/>
        <v>-1354048.3</v>
      </c>
      <c r="N21" s="71">
        <f t="shared" ca="1" si="0"/>
        <v>39996.699999999997</v>
      </c>
      <c r="O21" s="71">
        <f t="shared" ca="1" si="0"/>
        <v>-1394045</v>
      </c>
      <c r="P21" s="71">
        <f t="shared" ca="1" si="0"/>
        <v>0</v>
      </c>
      <c r="Q21" s="71">
        <f t="shared" ca="1" si="0"/>
        <v>0</v>
      </c>
      <c r="R21" s="71">
        <f t="shared" ca="1" si="0"/>
        <v>0</v>
      </c>
      <c r="S21" s="71">
        <f t="shared" ca="1" si="0"/>
        <v>0</v>
      </c>
      <c r="T21" s="71">
        <f t="shared" ca="1" si="1"/>
        <v>0</v>
      </c>
      <c r="U21" s="71">
        <f t="shared" ca="1" si="1"/>
        <v>0</v>
      </c>
      <c r="V21" s="71">
        <f t="shared" ca="1" si="1"/>
        <v>0</v>
      </c>
      <c r="W21" s="71">
        <f t="shared" ca="1" si="1"/>
        <v>0</v>
      </c>
      <c r="X21" s="71">
        <f t="shared" ca="1" si="1"/>
        <v>0</v>
      </c>
      <c r="Y21" s="71">
        <f t="shared" ca="1" si="1"/>
        <v>0</v>
      </c>
      <c r="Z21" s="71">
        <f t="shared" ca="1" si="1"/>
        <v>6861970.9300000006</v>
      </c>
      <c r="AA21" s="71">
        <f t="shared" ca="1" si="1"/>
        <v>4360807.1500000004</v>
      </c>
      <c r="AB21" s="71">
        <f t="shared" ca="1" si="1"/>
        <v>0</v>
      </c>
      <c r="AC21" s="71">
        <f t="shared" ca="1" si="1"/>
        <v>1544661.7000000002</v>
      </c>
      <c r="AD21" s="71">
        <f t="shared" ca="1" si="1"/>
        <v>900026.01</v>
      </c>
      <c r="AE21" s="71">
        <f t="shared" ca="1" si="1"/>
        <v>0</v>
      </c>
      <c r="AF21" s="71">
        <f t="shared" ca="1" si="1"/>
        <v>31133.66</v>
      </c>
      <c r="AG21" s="71">
        <f t="shared" ca="1" si="1"/>
        <v>25342.41</v>
      </c>
      <c r="AH21" s="71">
        <f t="shared" ca="1" si="1"/>
        <v>0</v>
      </c>
      <c r="AI21" s="71">
        <f t="shared" ca="1" si="1"/>
        <v>0</v>
      </c>
      <c r="AJ21" s="71">
        <f t="shared" ca="1" si="2"/>
        <v>2828700.38</v>
      </c>
      <c r="AK21" s="71">
        <f t="shared" ca="1" si="2"/>
        <v>2828700.38</v>
      </c>
      <c r="AL21" s="71">
        <f t="shared" ca="1" si="2"/>
        <v>0</v>
      </c>
      <c r="AM21" s="71">
        <f t="shared" ca="1" si="2"/>
        <v>0</v>
      </c>
      <c r="AN21" s="71">
        <f t="shared" ca="1" si="2"/>
        <v>0</v>
      </c>
      <c r="AO21" s="71">
        <f t="shared" ca="1" si="2"/>
        <v>0</v>
      </c>
      <c r="AP21" s="71">
        <f t="shared" ca="1" si="2"/>
        <v>0</v>
      </c>
      <c r="AQ21" s="71">
        <f t="shared" ca="1" si="2"/>
        <v>0</v>
      </c>
      <c r="AR21" s="71">
        <f t="shared" ca="1" si="2"/>
        <v>0</v>
      </c>
      <c r="AS21" s="71">
        <f t="shared" ca="1" si="2"/>
        <v>-28866011.059999995</v>
      </c>
      <c r="AT21" s="71">
        <f t="shared" ca="1" si="2"/>
        <v>-2712593.92</v>
      </c>
      <c r="AU21" s="71">
        <f t="shared" ca="1" si="2"/>
        <v>-2808392</v>
      </c>
      <c r="AV21" s="71">
        <f t="shared" ca="1" si="2"/>
        <v>95798.079999999987</v>
      </c>
      <c r="AW21" s="71">
        <f t="shared" ca="1" si="2"/>
        <v>2213813.2399999998</v>
      </c>
      <c r="AX21" s="71">
        <f t="shared" ca="1" si="2"/>
        <v>3570459.13</v>
      </c>
      <c r="AY21" s="71">
        <f t="shared" ca="1" si="2"/>
        <v>924221.08000000007</v>
      </c>
      <c r="AZ21" s="71">
        <f t="shared" ca="1" si="3"/>
        <v>-1808520.79</v>
      </c>
      <c r="BA21" s="71">
        <f t="shared" ca="1" si="3"/>
        <v>2795607.91</v>
      </c>
      <c r="BB21" s="71">
        <f t="shared" ca="1" si="3"/>
        <v>0</v>
      </c>
      <c r="BC21" s="71">
        <f t="shared" ca="1" si="3"/>
        <v>-62866.04</v>
      </c>
      <c r="BD21" s="71">
        <f t="shared" ca="1" si="3"/>
        <v>2646238.0499999998</v>
      </c>
      <c r="BE21" s="71">
        <f t="shared" ca="1" si="3"/>
        <v>-1356645.8900000001</v>
      </c>
      <c r="BF21" s="71">
        <f t="shared" ca="1" si="3"/>
        <v>-296115.12</v>
      </c>
      <c r="BG21" s="71">
        <f t="shared" ca="1" si="3"/>
        <v>0</v>
      </c>
      <c r="BH21" s="71">
        <f t="shared" ca="1" si="3"/>
        <v>-302927.18</v>
      </c>
      <c r="BI21" s="71">
        <f t="shared" ca="1" si="3"/>
        <v>0</v>
      </c>
      <c r="BJ21" s="71">
        <f t="shared" ca="1" si="3"/>
        <v>6812.06</v>
      </c>
      <c r="BK21" s="71">
        <f t="shared" ca="1" si="3"/>
        <v>-1060530.77</v>
      </c>
      <c r="BL21" s="71">
        <f t="shared" ca="1" si="3"/>
        <v>0</v>
      </c>
      <c r="BM21" s="71">
        <f t="shared" ca="1" si="3"/>
        <v>0</v>
      </c>
      <c r="BN21" s="71">
        <f t="shared" ca="1" si="3"/>
        <v>0</v>
      </c>
      <c r="BO21" s="71">
        <f t="shared" ca="1" si="3"/>
        <v>0</v>
      </c>
      <c r="BP21" s="71">
        <f t="shared" ca="1" si="4"/>
        <v>0</v>
      </c>
      <c r="BQ21" s="71">
        <f t="shared" ca="1" si="4"/>
        <v>0</v>
      </c>
      <c r="BR21" s="71">
        <f t="shared" ca="1" si="4"/>
        <v>0</v>
      </c>
      <c r="BS21" s="71">
        <f t="shared" ca="1" si="4"/>
        <v>-28053524.589999996</v>
      </c>
      <c r="BT21" s="71">
        <f t="shared" ca="1" si="4"/>
        <v>-4378442.08</v>
      </c>
      <c r="BU21" s="71">
        <f t="shared" ca="1" si="4"/>
        <v>-16677479.6</v>
      </c>
      <c r="BV21" s="71">
        <f t="shared" ca="1" si="4"/>
        <v>-5451807.5900000008</v>
      </c>
      <c r="BW21" s="71">
        <f t="shared" ca="1" si="4"/>
        <v>0</v>
      </c>
      <c r="BX21" s="71">
        <f t="shared" ca="1" si="4"/>
        <v>-946178.30999999994</v>
      </c>
      <c r="BY21" s="71">
        <f t="shared" ca="1" si="4"/>
        <v>-1161351.99</v>
      </c>
      <c r="BZ21" s="71">
        <f t="shared" ca="1" si="4"/>
        <v>561734.98</v>
      </c>
      <c r="CA21" s="71">
        <f t="shared" ca="1" si="4"/>
        <v>0</v>
      </c>
      <c r="CB21" s="71">
        <f t="shared" ca="1" si="4"/>
        <v>0</v>
      </c>
      <c r="CC21" s="71">
        <f t="shared" ca="1" si="4"/>
        <v>0</v>
      </c>
      <c r="CD21" s="71">
        <f t="shared" ca="1" si="4"/>
        <v>0</v>
      </c>
      <c r="CE21" s="71">
        <f t="shared" ca="1" si="4"/>
        <v>0</v>
      </c>
      <c r="CF21" s="71">
        <f t="shared" ca="1" si="5"/>
        <v>0</v>
      </c>
      <c r="CG21" s="71">
        <f t="shared" ca="1" si="5"/>
        <v>0</v>
      </c>
      <c r="CH21" s="71">
        <f t="shared" ca="1" si="5"/>
        <v>0</v>
      </c>
      <c r="CI21" s="71">
        <f t="shared" ca="1" si="5"/>
        <v>-313705.78999999998</v>
      </c>
      <c r="CJ21" s="71">
        <f t="shared" ca="1" si="5"/>
        <v>-313705.78999999998</v>
      </c>
      <c r="CK21" s="71">
        <f t="shared" ca="1" si="5"/>
        <v>0</v>
      </c>
      <c r="CL21" s="71">
        <f t="shared" ca="1" si="6"/>
        <v>5300814.8700000122</v>
      </c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45" t="s">
        <v>270</v>
      </c>
      <c r="HM21" s="45" t="s">
        <v>271</v>
      </c>
      <c r="HT21" s="5"/>
    </row>
    <row r="22" spans="1:228" ht="13.5" customHeight="1">
      <c r="A22" s="54" t="s">
        <v>31</v>
      </c>
      <c r="B22" s="69">
        <v>1020</v>
      </c>
      <c r="C22" s="70" t="s">
        <v>376</v>
      </c>
      <c r="D22" s="71">
        <f t="shared" ca="1" si="0"/>
        <v>8476094441.6342468</v>
      </c>
      <c r="E22" s="71">
        <f t="shared" ca="1" si="0"/>
        <v>5631080770.7199993</v>
      </c>
      <c r="F22" s="71">
        <f t="shared" ca="1" si="0"/>
        <v>5974614533.4099989</v>
      </c>
      <c r="G22" s="71">
        <f t="shared" ca="1" si="0"/>
        <v>-343311162.90000004</v>
      </c>
      <c r="H22" s="71">
        <f t="shared" ca="1" si="0"/>
        <v>-222599.79</v>
      </c>
      <c r="I22" s="71">
        <f t="shared" ca="1" si="0"/>
        <v>-210841904.27000007</v>
      </c>
      <c r="J22" s="71">
        <f t="shared" ca="1" si="0"/>
        <v>-265229895.96000004</v>
      </c>
      <c r="K22" s="71">
        <f t="shared" ca="1" si="0"/>
        <v>-3165335568.9500003</v>
      </c>
      <c r="L22" s="71">
        <f t="shared" ca="1" si="0"/>
        <v>2900105672.9900002</v>
      </c>
      <c r="M22" s="71">
        <f t="shared" ca="1" si="0"/>
        <v>53717807.209999993</v>
      </c>
      <c r="N22" s="71">
        <f t="shared" ca="1" si="0"/>
        <v>124851260.95999999</v>
      </c>
      <c r="O22" s="71">
        <f t="shared" ca="1" si="0"/>
        <v>-71133453.75</v>
      </c>
      <c r="P22" s="71">
        <f t="shared" ca="1" si="0"/>
        <v>670184.4800000001</v>
      </c>
      <c r="Q22" s="71">
        <f t="shared" ca="1" si="0"/>
        <v>890760.95000000007</v>
      </c>
      <c r="R22" s="71">
        <f t="shared" ca="1" si="0"/>
        <v>-220576.47</v>
      </c>
      <c r="S22" s="71">
        <f t="shared" ref="N22:AC37" ca="1" si="7">INDIRECT("'"&amp;VLOOKUP($A$2,$HL$1:$HM$80,2,0)&amp;"'!"&amp;ADDRESS(IFERROR(MATCH($B22,INDIRECT("'"&amp;VLOOKUP($A$2,$HL$1:$HM$80,2,0)&amp;"'!B:B"),0),MATCH($A$82,INDIRECT("'"&amp;VLOOKUP($A$2,$HL$1:$HM$80,2,0)&amp;"'!A:A"),0)),MATCH(S$5,INDIRECT("'"&amp;VLOOKUP($A$2,$HL$1:$HM$80,2,0)&amp;"'!5:5"),0)))</f>
        <v>0</v>
      </c>
      <c r="T22" s="71">
        <f t="shared" ca="1" si="7"/>
        <v>0</v>
      </c>
      <c r="U22" s="71">
        <f t="shared" ca="1" si="7"/>
        <v>0</v>
      </c>
      <c r="V22" s="71">
        <f t="shared" ca="1" si="7"/>
        <v>0</v>
      </c>
      <c r="W22" s="71">
        <f t="shared" ca="1" si="7"/>
        <v>0</v>
      </c>
      <c r="X22" s="71">
        <f t="shared" ca="1" si="1"/>
        <v>0</v>
      </c>
      <c r="Y22" s="71">
        <f t="shared" ca="1" si="1"/>
        <v>0</v>
      </c>
      <c r="Z22" s="71">
        <f t="shared" ca="1" si="1"/>
        <v>3055809467.3042479</v>
      </c>
      <c r="AA22" s="71">
        <f t="shared" ca="1" si="1"/>
        <v>2198876398.7052732</v>
      </c>
      <c r="AB22" s="71">
        <f t="shared" ca="1" si="1"/>
        <v>0</v>
      </c>
      <c r="AC22" s="71">
        <f t="shared" ca="1" si="1"/>
        <v>747256059.50443625</v>
      </c>
      <c r="AD22" s="71">
        <f t="shared" ca="1" si="1"/>
        <v>82751802.09160243</v>
      </c>
      <c r="AE22" s="71">
        <f t="shared" ca="1" si="1"/>
        <v>17957965.790575895</v>
      </c>
      <c r="AF22" s="71">
        <f t="shared" ca="1" si="1"/>
        <v>0</v>
      </c>
      <c r="AG22" s="71">
        <f t="shared" ca="1" si="1"/>
        <v>8939026.3621000145</v>
      </c>
      <c r="AH22" s="71">
        <f t="shared" ca="1" si="1"/>
        <v>0</v>
      </c>
      <c r="AI22" s="71">
        <f t="shared" ca="1" si="1"/>
        <v>28214.850260309355</v>
      </c>
      <c r="AJ22" s="71">
        <f t="shared" ca="1" si="2"/>
        <v>0</v>
      </c>
      <c r="AK22" s="71">
        <f t="shared" ca="1" si="2"/>
        <v>0</v>
      </c>
      <c r="AL22" s="71">
        <f t="shared" ca="1" si="2"/>
        <v>0</v>
      </c>
      <c r="AM22" s="71">
        <f t="shared" ca="1" si="2"/>
        <v>46107.88</v>
      </c>
      <c r="AN22" s="71">
        <f t="shared" ca="1" si="2"/>
        <v>0</v>
      </c>
      <c r="AO22" s="71">
        <f t="shared" ca="1" si="2"/>
        <v>0</v>
      </c>
      <c r="AP22" s="71">
        <f t="shared" ca="1" si="2"/>
        <v>0</v>
      </c>
      <c r="AQ22" s="71">
        <f t="shared" ca="1" si="2"/>
        <v>0</v>
      </c>
      <c r="AR22" s="71">
        <f t="shared" ca="1" si="2"/>
        <v>46107.88</v>
      </c>
      <c r="AS22" s="71">
        <f t="shared" ca="1" si="2"/>
        <v>-3395434575.3978224</v>
      </c>
      <c r="AT22" s="71">
        <f t="shared" ca="1" si="2"/>
        <v>-20329440.240000002</v>
      </c>
      <c r="AU22" s="71">
        <f t="shared" ca="1" si="2"/>
        <v>-62252604.960000001</v>
      </c>
      <c r="AV22" s="71">
        <f t="shared" ca="1" si="2"/>
        <v>41923164.719999999</v>
      </c>
      <c r="AW22" s="71">
        <f t="shared" ca="1" si="2"/>
        <v>-5344033.9299999774</v>
      </c>
      <c r="AX22" s="71">
        <f t="shared" ca="1" si="2"/>
        <v>-100268136.55999999</v>
      </c>
      <c r="AY22" s="71">
        <f t="shared" ref="AY22:BH31" ca="1" si="8">INDIRECT("'"&amp;VLOOKUP($A$2,$HL$1:$HM$80,2,0)&amp;"'!"&amp;ADDRESS(IFERROR(MATCH($B22,INDIRECT("'"&amp;VLOOKUP($A$2,$HL$1:$HM$80,2,0)&amp;"'!B:B"),0),MATCH($A$82,INDIRECT("'"&amp;VLOOKUP($A$2,$HL$1:$HM$80,2,0)&amp;"'!A:A"),0)),MATCH(AY$5,INDIRECT("'"&amp;VLOOKUP($A$2,$HL$1:$HM$80,2,0)&amp;"'!5:5"),0)))</f>
        <v>-186225653.44</v>
      </c>
      <c r="AZ22" s="71">
        <f t="shared" ca="1" si="8"/>
        <v>-196350114.96000001</v>
      </c>
      <c r="BA22" s="71">
        <f t="shared" ca="1" si="8"/>
        <v>-85726124.219999999</v>
      </c>
      <c r="BB22" s="71">
        <f t="shared" ca="1" si="3"/>
        <v>0</v>
      </c>
      <c r="BC22" s="71">
        <f t="shared" ca="1" si="3"/>
        <v>95850585.739999995</v>
      </c>
      <c r="BD22" s="71">
        <f t="shared" ca="1" si="3"/>
        <v>85957516.88000001</v>
      </c>
      <c r="BE22" s="71">
        <f t="shared" ca="1" si="3"/>
        <v>94924102.63000001</v>
      </c>
      <c r="BF22" s="71">
        <f t="shared" ca="1" si="3"/>
        <v>138005439.71000001</v>
      </c>
      <c r="BG22" s="71">
        <f t="shared" ca="1" si="3"/>
        <v>155223662.39000002</v>
      </c>
      <c r="BH22" s="71">
        <f t="shared" ca="1" si="3"/>
        <v>53813356.409999996</v>
      </c>
      <c r="BI22" s="71">
        <f t="shared" ca="1" si="3"/>
        <v>0</v>
      </c>
      <c r="BJ22" s="71">
        <f t="shared" ca="1" si="3"/>
        <v>-71031579.090000004</v>
      </c>
      <c r="BK22" s="71">
        <f t="shared" ca="1" si="3"/>
        <v>-43081337.079999998</v>
      </c>
      <c r="BL22" s="71">
        <f t="shared" ca="1" si="3"/>
        <v>0</v>
      </c>
      <c r="BM22" s="71">
        <f t="shared" ca="1" si="3"/>
        <v>0</v>
      </c>
      <c r="BN22" s="71">
        <f t="shared" ca="1" si="3"/>
        <v>0</v>
      </c>
      <c r="BO22" s="71">
        <f t="shared" ca="1" si="3"/>
        <v>-13924357.619999999</v>
      </c>
      <c r="BP22" s="71">
        <f t="shared" ca="1" si="4"/>
        <v>-13924357.619999999</v>
      </c>
      <c r="BQ22" s="71">
        <f t="shared" ca="1" si="4"/>
        <v>0</v>
      </c>
      <c r="BR22" s="71">
        <f t="shared" ca="1" si="4"/>
        <v>0</v>
      </c>
      <c r="BS22" s="71">
        <f t="shared" ca="1" si="4"/>
        <v>-3355836743.6078224</v>
      </c>
      <c r="BT22" s="71">
        <f t="shared" ca="1" si="4"/>
        <v>-2407394870.1600022</v>
      </c>
      <c r="BU22" s="71">
        <f t="shared" ca="1" si="4"/>
        <v>-379662943.79299313</v>
      </c>
      <c r="BV22" s="71">
        <f t="shared" ca="1" si="4"/>
        <v>-27556757.500841912</v>
      </c>
      <c r="BW22" s="71">
        <f t="shared" ca="1" si="4"/>
        <v>0</v>
      </c>
      <c r="BX22" s="71">
        <f t="shared" ca="1" si="4"/>
        <v>-32636330.279351272</v>
      </c>
      <c r="BY22" s="71">
        <f t="shared" ca="1" si="4"/>
        <v>-21790171.294634089</v>
      </c>
      <c r="BZ22" s="71">
        <f t="shared" ca="1" si="4"/>
        <v>51376165.890000001</v>
      </c>
      <c r="CA22" s="71">
        <f t="shared" ca="1" si="4"/>
        <v>-538171836.47000003</v>
      </c>
      <c r="CB22" s="71">
        <f t="shared" ca="1" si="4"/>
        <v>0</v>
      </c>
      <c r="CC22" s="71">
        <f t="shared" ca="1" si="4"/>
        <v>0</v>
      </c>
      <c r="CD22" s="71">
        <f t="shared" ca="1" si="4"/>
        <v>0</v>
      </c>
      <c r="CE22" s="71">
        <f t="shared" ref="CE22:CN31" ca="1" si="9">INDIRECT("'"&amp;VLOOKUP($A$2,$HL$1:$HM$80,2,0)&amp;"'!"&amp;ADDRESS(IFERROR(MATCH($B22,INDIRECT("'"&amp;VLOOKUP($A$2,$HL$1:$HM$80,2,0)&amp;"'!B:B"),0),MATCH($A$82,INDIRECT("'"&amp;VLOOKUP($A$2,$HL$1:$HM$80,2,0)&amp;"'!A:A"),0)),MATCH(CE$5,INDIRECT("'"&amp;VLOOKUP($A$2,$HL$1:$HM$80,2,0)&amp;"'!5:5"),0)))</f>
        <v>0</v>
      </c>
      <c r="CF22" s="71">
        <f t="shared" ca="1" si="5"/>
        <v>0</v>
      </c>
      <c r="CG22" s="71">
        <f t="shared" ca="1" si="5"/>
        <v>0</v>
      </c>
      <c r="CH22" s="71">
        <f t="shared" ca="1" si="5"/>
        <v>0</v>
      </c>
      <c r="CI22" s="71">
        <f t="shared" ca="1" si="5"/>
        <v>0</v>
      </c>
      <c r="CJ22" s="71">
        <f t="shared" ca="1" si="5"/>
        <v>0</v>
      </c>
      <c r="CK22" s="71">
        <f t="shared" ca="1" si="5"/>
        <v>0</v>
      </c>
      <c r="CL22" s="71">
        <f t="shared" ca="1" si="6"/>
        <v>5080659866.2364244</v>
      </c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45" t="s">
        <v>274</v>
      </c>
      <c r="HM22" s="45" t="s">
        <v>275</v>
      </c>
      <c r="HT22" s="5"/>
    </row>
    <row r="23" spans="1:228" ht="13.5" customHeight="1">
      <c r="A23" s="54" t="s">
        <v>33</v>
      </c>
      <c r="B23" s="69">
        <v>1022</v>
      </c>
      <c r="C23" s="70" t="s">
        <v>376</v>
      </c>
      <c r="D23" s="71">
        <f t="shared" ref="D23:S38" ca="1" si="10">INDIRECT("'"&amp;VLOOKUP($A$2,$HL$1:$HM$80,2,0)&amp;"'!"&amp;ADDRESS(IFERROR(MATCH($B23,INDIRECT("'"&amp;VLOOKUP($A$2,$HL$1:$HM$80,2,0)&amp;"'!B:B"),0),MATCH($A$82,INDIRECT("'"&amp;VLOOKUP($A$2,$HL$1:$HM$80,2,0)&amp;"'!A:A"),0)),MATCH(D$5,INDIRECT("'"&amp;VLOOKUP($A$2,$HL$1:$HM$80,2,0)&amp;"'!5:5"),0)))</f>
        <v>109797108.81000003</v>
      </c>
      <c r="E23" s="71">
        <f t="shared" ca="1" si="10"/>
        <v>79589302.770000026</v>
      </c>
      <c r="F23" s="71">
        <f t="shared" ca="1" si="10"/>
        <v>198236883.15000004</v>
      </c>
      <c r="G23" s="71">
        <f t="shared" ca="1" si="10"/>
        <v>-117000089.27000001</v>
      </c>
      <c r="H23" s="71">
        <f t="shared" ca="1" si="10"/>
        <v>-1647491.11</v>
      </c>
      <c r="I23" s="71">
        <f t="shared" ca="1" si="10"/>
        <v>-7001777.5099999961</v>
      </c>
      <c r="J23" s="71">
        <f t="shared" ca="1" si="10"/>
        <v>-39639983.359999999</v>
      </c>
      <c r="K23" s="71">
        <f t="shared" ca="1" si="10"/>
        <v>-118312272.12</v>
      </c>
      <c r="L23" s="71">
        <f t="shared" ca="1" si="10"/>
        <v>78672288.760000005</v>
      </c>
      <c r="M23" s="71">
        <f t="shared" ca="1" si="10"/>
        <v>32455744.110000003</v>
      </c>
      <c r="N23" s="71">
        <f t="shared" ca="1" si="7"/>
        <v>54953135.380000003</v>
      </c>
      <c r="O23" s="71">
        <f t="shared" ca="1" si="7"/>
        <v>-22497391.27</v>
      </c>
      <c r="P23" s="71">
        <f t="shared" ca="1" si="7"/>
        <v>182461.74</v>
      </c>
      <c r="Q23" s="71">
        <f t="shared" ca="1" si="7"/>
        <v>912422.37</v>
      </c>
      <c r="R23" s="71">
        <f t="shared" ca="1" si="7"/>
        <v>-729960.63</v>
      </c>
      <c r="S23" s="71">
        <f t="shared" ca="1" si="7"/>
        <v>0</v>
      </c>
      <c r="T23" s="71">
        <f t="shared" ca="1" si="7"/>
        <v>0</v>
      </c>
      <c r="U23" s="71">
        <f t="shared" ca="1" si="7"/>
        <v>0</v>
      </c>
      <c r="V23" s="71">
        <f t="shared" ca="1" si="7"/>
        <v>0</v>
      </c>
      <c r="W23" s="71">
        <f t="shared" ca="1" si="7"/>
        <v>0</v>
      </c>
      <c r="X23" s="71">
        <f t="shared" ca="1" si="7"/>
        <v>0</v>
      </c>
      <c r="Y23" s="71">
        <f t="shared" ca="1" si="7"/>
        <v>0</v>
      </c>
      <c r="Z23" s="71">
        <f t="shared" ca="1" si="7"/>
        <v>37806048.149999999</v>
      </c>
      <c r="AA23" s="71">
        <f t="shared" ca="1" si="7"/>
        <v>25861604.740000002</v>
      </c>
      <c r="AB23" s="71">
        <f t="shared" ca="1" si="7"/>
        <v>4323838.37</v>
      </c>
      <c r="AC23" s="71">
        <f t="shared" ca="1" si="7"/>
        <v>999240.09</v>
      </c>
      <c r="AD23" s="71">
        <f t="shared" ref="AD23:AS38" ca="1" si="11">INDIRECT("'"&amp;VLOOKUP($A$2,$HL$1:$HM$80,2,0)&amp;"'!"&amp;ADDRESS(IFERROR(MATCH($B23,INDIRECT("'"&amp;VLOOKUP($A$2,$HL$1:$HM$80,2,0)&amp;"'!B:B"),0),MATCH($A$82,INDIRECT("'"&amp;VLOOKUP($A$2,$HL$1:$HM$80,2,0)&amp;"'!A:A"),0)),MATCH(AD$5,INDIRECT("'"&amp;VLOOKUP($A$2,$HL$1:$HM$80,2,0)&amp;"'!5:5"),0)))</f>
        <v>5896010.8700000001</v>
      </c>
      <c r="AE23" s="71">
        <f t="shared" ca="1" si="11"/>
        <v>0</v>
      </c>
      <c r="AF23" s="71">
        <f t="shared" ca="1" si="11"/>
        <v>532211.94000000006</v>
      </c>
      <c r="AG23" s="71">
        <f t="shared" ca="1" si="11"/>
        <v>193142.13999999998</v>
      </c>
      <c r="AH23" s="71">
        <f t="shared" ca="1" si="11"/>
        <v>0</v>
      </c>
      <c r="AI23" s="71">
        <f t="shared" ca="1" si="11"/>
        <v>0</v>
      </c>
      <c r="AJ23" s="71">
        <f t="shared" ca="1" si="11"/>
        <v>0</v>
      </c>
      <c r="AK23" s="71">
        <f t="shared" ca="1" si="11"/>
        <v>0</v>
      </c>
      <c r="AL23" s="71">
        <f t="shared" ca="1" si="11"/>
        <v>0</v>
      </c>
      <c r="AM23" s="71">
        <f t="shared" ca="1" si="11"/>
        <v>-596464.6</v>
      </c>
      <c r="AN23" s="71">
        <f t="shared" ca="1" si="11"/>
        <v>-610464.6</v>
      </c>
      <c r="AO23" s="71">
        <f t="shared" ca="1" si="11"/>
        <v>14000</v>
      </c>
      <c r="AP23" s="71">
        <f t="shared" ca="1" si="11"/>
        <v>0</v>
      </c>
      <c r="AQ23" s="71">
        <f t="shared" ca="1" si="11"/>
        <v>0</v>
      </c>
      <c r="AR23" s="71">
        <f t="shared" ca="1" si="11"/>
        <v>0</v>
      </c>
      <c r="AS23" s="71">
        <f t="shared" ca="1" si="11"/>
        <v>-132148713.40000002</v>
      </c>
      <c r="AT23" s="71">
        <f t="shared" ref="AT23:BI38" ca="1" si="12">INDIRECT("'"&amp;VLOOKUP($A$2,$HL$1:$HM$80,2,0)&amp;"'!"&amp;ADDRESS(IFERROR(MATCH($B23,INDIRECT("'"&amp;VLOOKUP($A$2,$HL$1:$HM$80,2,0)&amp;"'!B:B"),0),MATCH($A$82,INDIRECT("'"&amp;VLOOKUP($A$2,$HL$1:$HM$80,2,0)&amp;"'!A:A"),0)),MATCH(AT$5,INDIRECT("'"&amp;VLOOKUP($A$2,$HL$1:$HM$80,2,0)&amp;"'!5:5"),0)))</f>
        <v>-4536669.8099999987</v>
      </c>
      <c r="AU23" s="71">
        <f t="shared" ca="1" si="12"/>
        <v>-18855135.23</v>
      </c>
      <c r="AV23" s="71">
        <f t="shared" ca="1" si="12"/>
        <v>14318465.420000002</v>
      </c>
      <c r="AW23" s="71">
        <f t="shared" ca="1" si="12"/>
        <v>30087836.349999987</v>
      </c>
      <c r="AX23" s="71">
        <f t="shared" ca="1" si="12"/>
        <v>55992199.539999992</v>
      </c>
      <c r="AY23" s="71">
        <f t="shared" ca="1" si="12"/>
        <v>-79968938.49000001</v>
      </c>
      <c r="AZ23" s="71">
        <f t="shared" ca="1" si="12"/>
        <v>-37683100.75</v>
      </c>
      <c r="BA23" s="71">
        <f t="shared" ca="1" si="12"/>
        <v>-42285837.740000002</v>
      </c>
      <c r="BB23" s="71">
        <f t="shared" ca="1" si="12"/>
        <v>0</v>
      </c>
      <c r="BC23" s="71">
        <f t="shared" ca="1" si="12"/>
        <v>0</v>
      </c>
      <c r="BD23" s="71">
        <f t="shared" ca="1" si="12"/>
        <v>135961138.03</v>
      </c>
      <c r="BE23" s="71">
        <f t="shared" ca="1" si="12"/>
        <v>-25904363.190000005</v>
      </c>
      <c r="BF23" s="71">
        <f t="shared" ca="1" si="12"/>
        <v>40509605.649999999</v>
      </c>
      <c r="BG23" s="71">
        <f t="shared" ca="1" si="12"/>
        <v>17113581.66</v>
      </c>
      <c r="BH23" s="71">
        <f t="shared" ca="1" si="12"/>
        <v>23396023.989999998</v>
      </c>
      <c r="BI23" s="71">
        <f t="shared" ca="1" si="12"/>
        <v>0</v>
      </c>
      <c r="BJ23" s="71">
        <f t="shared" ref="BJ23:BY38" ca="1" si="13">INDIRECT("'"&amp;VLOOKUP($A$2,$HL$1:$HM$80,2,0)&amp;"'!"&amp;ADDRESS(IFERROR(MATCH($B23,INDIRECT("'"&amp;VLOOKUP($A$2,$HL$1:$HM$80,2,0)&amp;"'!B:B"),0),MATCH($A$82,INDIRECT("'"&amp;VLOOKUP($A$2,$HL$1:$HM$80,2,0)&amp;"'!A:A"),0)),MATCH(BJ$5,INDIRECT("'"&amp;VLOOKUP($A$2,$HL$1:$HM$80,2,0)&amp;"'!5:5"),0)))</f>
        <v>0</v>
      </c>
      <c r="BK23" s="71">
        <f t="shared" ca="1" si="13"/>
        <v>-66413968.840000004</v>
      </c>
      <c r="BL23" s="71">
        <f t="shared" ca="1" si="13"/>
        <v>0</v>
      </c>
      <c r="BM23" s="71">
        <f t="shared" ca="1" si="13"/>
        <v>0</v>
      </c>
      <c r="BN23" s="71">
        <f t="shared" ca="1" si="13"/>
        <v>0</v>
      </c>
      <c r="BO23" s="71">
        <f t="shared" ca="1" si="13"/>
        <v>0</v>
      </c>
      <c r="BP23" s="71">
        <f t="shared" ca="1" si="13"/>
        <v>0</v>
      </c>
      <c r="BQ23" s="71">
        <f t="shared" ca="1" si="13"/>
        <v>0</v>
      </c>
      <c r="BR23" s="71">
        <f t="shared" ca="1" si="13"/>
        <v>0</v>
      </c>
      <c r="BS23" s="71">
        <f t="shared" ca="1" si="13"/>
        <v>-157489803.98000002</v>
      </c>
      <c r="BT23" s="71">
        <f t="shared" ca="1" si="13"/>
        <v>-34998715.519999996</v>
      </c>
      <c r="BU23" s="71">
        <f t="shared" ca="1" si="13"/>
        <v>-78019568.670000002</v>
      </c>
      <c r="BV23" s="71">
        <f t="shared" ca="1" si="13"/>
        <v>-1806998.18</v>
      </c>
      <c r="BW23" s="71">
        <f t="shared" ca="1" si="13"/>
        <v>0</v>
      </c>
      <c r="BX23" s="71">
        <f t="shared" ca="1" si="13"/>
        <v>-15636824.65</v>
      </c>
      <c r="BY23" s="71">
        <f t="shared" ca="1" si="13"/>
        <v>-30621080.379999999</v>
      </c>
      <c r="BZ23" s="71">
        <f t="shared" ref="BV23:CK38" ca="1" si="14">INDIRECT("'"&amp;VLOOKUP($A$2,$HL$1:$HM$80,2,0)&amp;"'!"&amp;ADDRESS(IFERROR(MATCH($B23,INDIRECT("'"&amp;VLOOKUP($A$2,$HL$1:$HM$80,2,0)&amp;"'!B:B"),0),MATCH($A$82,INDIRECT("'"&amp;VLOOKUP($A$2,$HL$1:$HM$80,2,0)&amp;"'!A:A"),0)),MATCH(BZ$5,INDIRECT("'"&amp;VLOOKUP($A$2,$HL$1:$HM$80,2,0)&amp;"'!5:5"),0)))</f>
        <v>5296735.29</v>
      </c>
      <c r="CA23" s="71">
        <f t="shared" ca="1" si="14"/>
        <v>-1703351.8699999999</v>
      </c>
      <c r="CB23" s="71">
        <f t="shared" ca="1" si="14"/>
        <v>99154</v>
      </c>
      <c r="CC23" s="71">
        <f t="shared" ca="1" si="14"/>
        <v>99925</v>
      </c>
      <c r="CD23" s="71">
        <f t="shared" ca="1" si="14"/>
        <v>-119043</v>
      </c>
      <c r="CE23" s="71">
        <f t="shared" ca="1" si="14"/>
        <v>218968</v>
      </c>
      <c r="CF23" s="71">
        <f t="shared" ca="1" si="14"/>
        <v>-771</v>
      </c>
      <c r="CG23" s="71">
        <f t="shared" ca="1" si="14"/>
        <v>170</v>
      </c>
      <c r="CH23" s="71">
        <f t="shared" ca="1" si="14"/>
        <v>-941</v>
      </c>
      <c r="CI23" s="71">
        <f t="shared" ca="1" si="14"/>
        <v>-309229.95999999996</v>
      </c>
      <c r="CJ23" s="71">
        <f t="shared" ca="1" si="14"/>
        <v>-309229.95999999996</v>
      </c>
      <c r="CK23" s="71">
        <f t="shared" ca="1" si="14"/>
        <v>0</v>
      </c>
      <c r="CL23" s="71">
        <f t="shared" ca="1" si="6"/>
        <v>-22351604.589999989</v>
      </c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T23" s="5"/>
    </row>
    <row r="24" spans="1:228" ht="13.5" customHeight="1">
      <c r="A24" s="54" t="s">
        <v>35</v>
      </c>
      <c r="B24" s="69">
        <v>1025</v>
      </c>
      <c r="C24" s="70" t="s">
        <v>376</v>
      </c>
      <c r="D24" s="71">
        <f t="shared" ca="1" si="10"/>
        <v>352062778.93999994</v>
      </c>
      <c r="E24" s="71">
        <f t="shared" ca="1" si="10"/>
        <v>291146189.97999996</v>
      </c>
      <c r="F24" s="71">
        <f t="shared" ca="1" si="10"/>
        <v>331335692.51999998</v>
      </c>
      <c r="G24" s="71">
        <f t="shared" ca="1" si="10"/>
        <v>-40189502.539999999</v>
      </c>
      <c r="H24" s="71">
        <f t="shared" ca="1" si="10"/>
        <v>0</v>
      </c>
      <c r="I24" s="71">
        <f t="shared" ca="1" si="10"/>
        <v>-72548667.170000017</v>
      </c>
      <c r="J24" s="71">
        <f t="shared" ca="1" si="10"/>
        <v>-74875913.950000018</v>
      </c>
      <c r="K24" s="71">
        <f t="shared" ca="1" si="10"/>
        <v>-157141969.98000002</v>
      </c>
      <c r="L24" s="71">
        <f t="shared" ca="1" si="10"/>
        <v>82266056.030000001</v>
      </c>
      <c r="M24" s="71">
        <f t="shared" ca="1" si="10"/>
        <v>2327246.7800000003</v>
      </c>
      <c r="N24" s="71">
        <f t="shared" ca="1" si="7"/>
        <v>10029086.59</v>
      </c>
      <c r="O24" s="71">
        <f t="shared" ca="1" si="7"/>
        <v>-7701839.8099999996</v>
      </c>
      <c r="P24" s="71">
        <f t="shared" ca="1" si="7"/>
        <v>0</v>
      </c>
      <c r="Q24" s="71">
        <f t="shared" ca="1" si="7"/>
        <v>0</v>
      </c>
      <c r="R24" s="71">
        <f t="shared" ca="1" si="7"/>
        <v>0</v>
      </c>
      <c r="S24" s="71">
        <f t="shared" ca="1" si="7"/>
        <v>0</v>
      </c>
      <c r="T24" s="71">
        <f t="shared" ca="1" si="7"/>
        <v>0</v>
      </c>
      <c r="U24" s="71">
        <f t="shared" ca="1" si="7"/>
        <v>0</v>
      </c>
      <c r="V24" s="71">
        <f t="shared" ca="1" si="7"/>
        <v>0</v>
      </c>
      <c r="W24" s="71">
        <f t="shared" ca="1" si="7"/>
        <v>0</v>
      </c>
      <c r="X24" s="71">
        <f t="shared" ca="1" si="7"/>
        <v>0</v>
      </c>
      <c r="Y24" s="71">
        <f t="shared" ca="1" si="7"/>
        <v>0</v>
      </c>
      <c r="Z24" s="71">
        <f t="shared" ca="1" si="7"/>
        <v>133465256.13000001</v>
      </c>
      <c r="AA24" s="71">
        <f t="shared" ca="1" si="7"/>
        <v>131069502.54000001</v>
      </c>
      <c r="AB24" s="71">
        <f t="shared" ca="1" si="7"/>
        <v>0</v>
      </c>
      <c r="AC24" s="71">
        <f t="shared" ca="1" si="7"/>
        <v>2395753.5900000003</v>
      </c>
      <c r="AD24" s="71">
        <f t="shared" ca="1" si="11"/>
        <v>0</v>
      </c>
      <c r="AE24" s="71">
        <f t="shared" ca="1" si="11"/>
        <v>0</v>
      </c>
      <c r="AF24" s="71">
        <f t="shared" ca="1" si="11"/>
        <v>0</v>
      </c>
      <c r="AG24" s="71">
        <f t="shared" ca="1" si="11"/>
        <v>0</v>
      </c>
      <c r="AH24" s="71">
        <f t="shared" ca="1" si="11"/>
        <v>0</v>
      </c>
      <c r="AI24" s="71">
        <f t="shared" ca="1" si="11"/>
        <v>0</v>
      </c>
      <c r="AJ24" s="71">
        <f t="shared" ca="1" si="11"/>
        <v>0</v>
      </c>
      <c r="AK24" s="71">
        <f t="shared" ca="1" si="11"/>
        <v>0</v>
      </c>
      <c r="AL24" s="71">
        <f t="shared" ca="1" si="11"/>
        <v>0</v>
      </c>
      <c r="AM24" s="71">
        <f t="shared" ca="1" si="11"/>
        <v>0</v>
      </c>
      <c r="AN24" s="71">
        <f t="shared" ca="1" si="11"/>
        <v>0</v>
      </c>
      <c r="AO24" s="71">
        <f t="shared" ca="1" si="11"/>
        <v>0</v>
      </c>
      <c r="AP24" s="71">
        <f t="shared" ca="1" si="11"/>
        <v>0</v>
      </c>
      <c r="AQ24" s="71">
        <f t="shared" ca="1" si="11"/>
        <v>0</v>
      </c>
      <c r="AR24" s="71">
        <f t="shared" ca="1" si="11"/>
        <v>0</v>
      </c>
      <c r="AS24" s="71">
        <f t="shared" ca="1" si="11"/>
        <v>-213124857.51999995</v>
      </c>
      <c r="AT24" s="71">
        <f t="shared" ca="1" si="12"/>
        <v>-2343598.39</v>
      </c>
      <c r="AU24" s="71">
        <f t="shared" ca="1" si="12"/>
        <v>-3024435.39</v>
      </c>
      <c r="AV24" s="71">
        <f t="shared" ca="1" si="12"/>
        <v>680837</v>
      </c>
      <c r="AW24" s="71">
        <f t="shared" ca="1" si="12"/>
        <v>-5206990.28</v>
      </c>
      <c r="AX24" s="71">
        <f t="shared" ca="1" si="12"/>
        <v>-6301787.3499999996</v>
      </c>
      <c r="AY24" s="71">
        <f t="shared" ca="1" si="12"/>
        <v>-8216128.8300000001</v>
      </c>
      <c r="AZ24" s="71">
        <f t="shared" ca="1" si="12"/>
        <v>-7600800.8099999996</v>
      </c>
      <c r="BA24" s="71">
        <f t="shared" ca="1" si="12"/>
        <v>-1174193.7899999998</v>
      </c>
      <c r="BB24" s="71">
        <f t="shared" ca="1" si="12"/>
        <v>0</v>
      </c>
      <c r="BC24" s="71">
        <f t="shared" ca="1" si="12"/>
        <v>558865.77</v>
      </c>
      <c r="BD24" s="71">
        <f t="shared" ca="1" si="12"/>
        <v>1914341.4800000007</v>
      </c>
      <c r="BE24" s="71">
        <f t="shared" ca="1" si="12"/>
        <v>1094797.0699999991</v>
      </c>
      <c r="BF24" s="71">
        <f t="shared" ca="1" si="12"/>
        <v>2639902.9399999995</v>
      </c>
      <c r="BG24" s="71">
        <f t="shared" ca="1" si="12"/>
        <v>2360585.9299999997</v>
      </c>
      <c r="BH24" s="71">
        <f t="shared" ca="1" si="12"/>
        <v>427300.5</v>
      </c>
      <c r="BI24" s="71">
        <f t="shared" ca="1" si="12"/>
        <v>0</v>
      </c>
      <c r="BJ24" s="71">
        <f t="shared" ca="1" si="13"/>
        <v>-147983.49</v>
      </c>
      <c r="BK24" s="71">
        <f t="shared" ca="1" si="13"/>
        <v>-1545105.8700000003</v>
      </c>
      <c r="BL24" s="71">
        <f t="shared" ca="1" si="13"/>
        <v>0</v>
      </c>
      <c r="BM24" s="71">
        <f t="shared" ca="1" si="13"/>
        <v>0</v>
      </c>
      <c r="BN24" s="71">
        <f t="shared" ca="1" si="13"/>
        <v>0</v>
      </c>
      <c r="BO24" s="71">
        <f t="shared" ca="1" si="13"/>
        <v>-6314.31</v>
      </c>
      <c r="BP24" s="71">
        <f t="shared" ca="1" si="13"/>
        <v>-6314.31</v>
      </c>
      <c r="BQ24" s="71">
        <f t="shared" ca="1" si="13"/>
        <v>0</v>
      </c>
      <c r="BR24" s="71">
        <f t="shared" ca="1" si="13"/>
        <v>0</v>
      </c>
      <c r="BS24" s="71">
        <f t="shared" ca="1" si="13"/>
        <v>-205731462.83999997</v>
      </c>
      <c r="BT24" s="71">
        <f t="shared" ca="1" si="13"/>
        <v>-197469072.32999998</v>
      </c>
      <c r="BU24" s="71">
        <f t="shared" ca="1" si="13"/>
        <v>-10945159.98</v>
      </c>
      <c r="BV24" s="71">
        <f t="shared" ca="1" si="14"/>
        <v>-2358715.6799999997</v>
      </c>
      <c r="BW24" s="71">
        <f t="shared" ca="1" si="14"/>
        <v>0</v>
      </c>
      <c r="BX24" s="71">
        <f t="shared" ca="1" si="14"/>
        <v>-1571342.24</v>
      </c>
      <c r="BY24" s="71">
        <f t="shared" ca="1" si="14"/>
        <v>-2956836.42</v>
      </c>
      <c r="BZ24" s="71">
        <f t="shared" ca="1" si="14"/>
        <v>9947653.7599999998</v>
      </c>
      <c r="CA24" s="71">
        <f t="shared" ca="1" si="14"/>
        <v>-377989.95000000007</v>
      </c>
      <c r="CB24" s="71">
        <f t="shared" ca="1" si="14"/>
        <v>163508.29999999999</v>
      </c>
      <c r="CC24" s="71">
        <f t="shared" ca="1" si="14"/>
        <v>163508.29999999999</v>
      </c>
      <c r="CD24" s="71">
        <f t="shared" ca="1" si="14"/>
        <v>-113521.7</v>
      </c>
      <c r="CE24" s="71">
        <f t="shared" ca="1" si="14"/>
        <v>277030</v>
      </c>
      <c r="CF24" s="71">
        <f t="shared" ca="1" si="14"/>
        <v>0</v>
      </c>
      <c r="CG24" s="71">
        <f t="shared" ca="1" si="14"/>
        <v>0</v>
      </c>
      <c r="CH24" s="71">
        <f t="shared" ca="1" si="14"/>
        <v>0</v>
      </c>
      <c r="CI24" s="71">
        <f t="shared" ca="1" si="14"/>
        <v>0</v>
      </c>
      <c r="CJ24" s="71">
        <f t="shared" ca="1" si="14"/>
        <v>0</v>
      </c>
      <c r="CK24" s="71">
        <f t="shared" ca="1" si="14"/>
        <v>0</v>
      </c>
      <c r="CL24" s="71">
        <f t="shared" ca="1" si="6"/>
        <v>138937921.41999999</v>
      </c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T24" s="5"/>
    </row>
    <row r="25" spans="1:228" ht="13.5" customHeight="1">
      <c r="A25" s="54" t="s">
        <v>37</v>
      </c>
      <c r="B25" s="69">
        <v>1027</v>
      </c>
      <c r="C25" s="70" t="s">
        <v>376</v>
      </c>
      <c r="D25" s="71">
        <f t="shared" ca="1" si="10"/>
        <v>22468482.652926382</v>
      </c>
      <c r="E25" s="71">
        <f t="shared" ca="1" si="10"/>
        <v>13512361.770000003</v>
      </c>
      <c r="F25" s="71">
        <f t="shared" ca="1" si="10"/>
        <v>31127202.190000005</v>
      </c>
      <c r="G25" s="71">
        <f t="shared" ca="1" si="10"/>
        <v>-17614840.420000002</v>
      </c>
      <c r="H25" s="71">
        <f t="shared" ca="1" si="10"/>
        <v>0</v>
      </c>
      <c r="I25" s="71">
        <f t="shared" ca="1" si="10"/>
        <v>3362151.5800000057</v>
      </c>
      <c r="J25" s="71">
        <f t="shared" ca="1" si="10"/>
        <v>5863708.1200000048</v>
      </c>
      <c r="K25" s="71">
        <f t="shared" ca="1" si="10"/>
        <v>-12795653.909999996</v>
      </c>
      <c r="L25" s="71">
        <f t="shared" ca="1" si="10"/>
        <v>18659362.030000001</v>
      </c>
      <c r="M25" s="71">
        <f t="shared" ca="1" si="10"/>
        <v>-2501556.5399999991</v>
      </c>
      <c r="N25" s="71">
        <f t="shared" ca="1" si="7"/>
        <v>6735747.2800000012</v>
      </c>
      <c r="O25" s="71">
        <f t="shared" ca="1" si="7"/>
        <v>-9237303.8200000003</v>
      </c>
      <c r="P25" s="71">
        <f t="shared" ca="1" si="7"/>
        <v>0</v>
      </c>
      <c r="Q25" s="71">
        <f t="shared" ca="1" si="7"/>
        <v>0</v>
      </c>
      <c r="R25" s="71">
        <f t="shared" ca="1" si="7"/>
        <v>0</v>
      </c>
      <c r="S25" s="71">
        <f t="shared" ca="1" si="7"/>
        <v>0</v>
      </c>
      <c r="T25" s="71">
        <f t="shared" ca="1" si="7"/>
        <v>0</v>
      </c>
      <c r="U25" s="71">
        <f t="shared" ca="1" si="7"/>
        <v>0</v>
      </c>
      <c r="V25" s="71">
        <f t="shared" ca="1" si="7"/>
        <v>0</v>
      </c>
      <c r="W25" s="71">
        <f t="shared" ca="1" si="7"/>
        <v>0</v>
      </c>
      <c r="X25" s="71">
        <f t="shared" ca="1" si="7"/>
        <v>0</v>
      </c>
      <c r="Y25" s="71">
        <f t="shared" ca="1" si="7"/>
        <v>0</v>
      </c>
      <c r="Z25" s="71">
        <f t="shared" ca="1" si="7"/>
        <v>5594769.3029263737</v>
      </c>
      <c r="AA25" s="71">
        <f t="shared" ca="1" si="7"/>
        <v>4759558.6231497191</v>
      </c>
      <c r="AB25" s="71">
        <f t="shared" ca="1" si="7"/>
        <v>0</v>
      </c>
      <c r="AC25" s="71">
        <f t="shared" ca="1" si="7"/>
        <v>326063.13806288544</v>
      </c>
      <c r="AD25" s="71">
        <f t="shared" ca="1" si="11"/>
        <v>493879.78403994977</v>
      </c>
      <c r="AE25" s="71">
        <f t="shared" ca="1" si="11"/>
        <v>0</v>
      </c>
      <c r="AF25" s="71">
        <f t="shared" ca="1" si="11"/>
        <v>15267.757673820013</v>
      </c>
      <c r="AG25" s="71">
        <f t="shared" ca="1" si="11"/>
        <v>0</v>
      </c>
      <c r="AH25" s="71">
        <f t="shared" ca="1" si="11"/>
        <v>0</v>
      </c>
      <c r="AI25" s="71">
        <f t="shared" ca="1" si="11"/>
        <v>0</v>
      </c>
      <c r="AJ25" s="71">
        <f t="shared" ca="1" si="11"/>
        <v>0</v>
      </c>
      <c r="AK25" s="71">
        <f t="shared" ca="1" si="11"/>
        <v>0</v>
      </c>
      <c r="AL25" s="71">
        <f t="shared" ca="1" si="11"/>
        <v>0</v>
      </c>
      <c r="AM25" s="71">
        <f t="shared" ca="1" si="11"/>
        <v>-800</v>
      </c>
      <c r="AN25" s="71">
        <f t="shared" ca="1" si="11"/>
        <v>-2000</v>
      </c>
      <c r="AO25" s="71">
        <f t="shared" ca="1" si="11"/>
        <v>1200</v>
      </c>
      <c r="AP25" s="71">
        <f t="shared" ca="1" si="11"/>
        <v>0</v>
      </c>
      <c r="AQ25" s="71">
        <f t="shared" ca="1" si="11"/>
        <v>0</v>
      </c>
      <c r="AR25" s="71">
        <f t="shared" ca="1" si="11"/>
        <v>0</v>
      </c>
      <c r="AS25" s="71">
        <f t="shared" ca="1" si="11"/>
        <v>-61262370.097053014</v>
      </c>
      <c r="AT25" s="71">
        <f t="shared" ca="1" si="12"/>
        <v>-780948.12800000014</v>
      </c>
      <c r="AU25" s="71">
        <f t="shared" ca="1" si="12"/>
        <v>-1062810.4100000001</v>
      </c>
      <c r="AV25" s="71">
        <f t="shared" ca="1" si="12"/>
        <v>281862.28200000001</v>
      </c>
      <c r="AW25" s="71">
        <f t="shared" ca="1" si="12"/>
        <v>240120.78800000052</v>
      </c>
      <c r="AX25" s="71">
        <f t="shared" ca="1" si="12"/>
        <v>1131430.8250000007</v>
      </c>
      <c r="AY25" s="71">
        <f t="shared" ca="1" si="12"/>
        <v>-382027.65499999945</v>
      </c>
      <c r="AZ25" s="71">
        <f t="shared" ca="1" si="12"/>
        <v>-165755.52500000002</v>
      </c>
      <c r="BA25" s="71">
        <f t="shared" ca="1" si="12"/>
        <v>-304301.02999999933</v>
      </c>
      <c r="BB25" s="71">
        <f t="shared" ca="1" si="12"/>
        <v>0</v>
      </c>
      <c r="BC25" s="71">
        <f t="shared" ca="1" si="12"/>
        <v>88028.899999999907</v>
      </c>
      <c r="BD25" s="71">
        <f t="shared" ca="1" si="12"/>
        <v>1513458.48</v>
      </c>
      <c r="BE25" s="71">
        <f t="shared" ca="1" si="12"/>
        <v>-891310.03700000013</v>
      </c>
      <c r="BF25" s="71">
        <f t="shared" ca="1" si="12"/>
        <v>44898.852999999843</v>
      </c>
      <c r="BG25" s="71">
        <f t="shared" ca="1" si="12"/>
        <v>47566.773000000001</v>
      </c>
      <c r="BH25" s="71">
        <f t="shared" ca="1" si="12"/>
        <v>7677.9199999999255</v>
      </c>
      <c r="BI25" s="71">
        <f t="shared" ca="1" si="12"/>
        <v>0</v>
      </c>
      <c r="BJ25" s="71">
        <f t="shared" ca="1" si="13"/>
        <v>-10345.840000000084</v>
      </c>
      <c r="BK25" s="71">
        <f t="shared" ca="1" si="13"/>
        <v>-936208.89</v>
      </c>
      <c r="BL25" s="71">
        <f t="shared" ca="1" si="13"/>
        <v>0</v>
      </c>
      <c r="BM25" s="71">
        <f t="shared" ca="1" si="13"/>
        <v>0</v>
      </c>
      <c r="BN25" s="71">
        <f t="shared" ca="1" si="13"/>
        <v>0</v>
      </c>
      <c r="BO25" s="71">
        <f t="shared" ca="1" si="13"/>
        <v>-16966.450000000012</v>
      </c>
      <c r="BP25" s="71">
        <f t="shared" ca="1" si="13"/>
        <v>-16966.450000000012</v>
      </c>
      <c r="BQ25" s="71">
        <f t="shared" ca="1" si="13"/>
        <v>0</v>
      </c>
      <c r="BR25" s="71">
        <f t="shared" ca="1" si="13"/>
        <v>0</v>
      </c>
      <c r="BS25" s="71">
        <f t="shared" ca="1" si="13"/>
        <v>-60467215.137053013</v>
      </c>
      <c r="BT25" s="71">
        <f t="shared" ca="1" si="13"/>
        <v>-7596336.2599999979</v>
      </c>
      <c r="BU25" s="71">
        <f t="shared" ca="1" si="13"/>
        <v>-22908770.340242244</v>
      </c>
      <c r="BV25" s="71">
        <f t="shared" ca="1" si="14"/>
        <v>-8411105.427924525</v>
      </c>
      <c r="BW25" s="71">
        <f t="shared" ca="1" si="14"/>
        <v>0</v>
      </c>
      <c r="BX25" s="71">
        <f t="shared" ca="1" si="14"/>
        <v>-26269260.755163468</v>
      </c>
      <c r="BY25" s="71">
        <f t="shared" ca="1" si="14"/>
        <v>-1480237.9037227686</v>
      </c>
      <c r="BZ25" s="71">
        <f t="shared" ca="1" si="14"/>
        <v>6265618.9299999997</v>
      </c>
      <c r="CA25" s="71">
        <f t="shared" ca="1" si="14"/>
        <v>-67123.38</v>
      </c>
      <c r="CB25" s="71">
        <f t="shared" ca="1" si="14"/>
        <v>0</v>
      </c>
      <c r="CC25" s="71">
        <f t="shared" ca="1" si="14"/>
        <v>0</v>
      </c>
      <c r="CD25" s="71">
        <f t="shared" ca="1" si="14"/>
        <v>0</v>
      </c>
      <c r="CE25" s="71">
        <f t="shared" ca="1" si="14"/>
        <v>0</v>
      </c>
      <c r="CF25" s="71">
        <f t="shared" ca="1" si="14"/>
        <v>0</v>
      </c>
      <c r="CG25" s="71">
        <f t="shared" ca="1" si="14"/>
        <v>0</v>
      </c>
      <c r="CH25" s="71">
        <f t="shared" ca="1" si="14"/>
        <v>0</v>
      </c>
      <c r="CI25" s="71">
        <f t="shared" ca="1" si="14"/>
        <v>-237361.17000000007</v>
      </c>
      <c r="CJ25" s="71">
        <f t="shared" ca="1" si="14"/>
        <v>-237361.17000000007</v>
      </c>
      <c r="CK25" s="71">
        <f t="shared" ca="1" si="14"/>
        <v>0</v>
      </c>
      <c r="CL25" s="71">
        <f t="shared" ca="1" si="6"/>
        <v>-38793887.444126636</v>
      </c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T25" s="5"/>
    </row>
    <row r="26" spans="1:228" ht="13.5" customHeight="1">
      <c r="A26" s="54" t="s">
        <v>39</v>
      </c>
      <c r="B26" s="69">
        <v>1028</v>
      </c>
      <c r="C26" s="70" t="s">
        <v>376</v>
      </c>
      <c r="D26" s="71">
        <f t="shared" ca="1" si="10"/>
        <v>325880271.95000005</v>
      </c>
      <c r="E26" s="71">
        <f t="shared" ca="1" si="10"/>
        <v>164165644.16000003</v>
      </c>
      <c r="F26" s="71">
        <f t="shared" ca="1" si="10"/>
        <v>167310205.42000002</v>
      </c>
      <c r="G26" s="71">
        <f t="shared" ca="1" si="10"/>
        <v>-3144561.26</v>
      </c>
      <c r="H26" s="71">
        <f t="shared" ca="1" si="10"/>
        <v>0</v>
      </c>
      <c r="I26" s="71">
        <f t="shared" ca="1" si="10"/>
        <v>89088986.440000013</v>
      </c>
      <c r="J26" s="71">
        <f t="shared" ca="1" si="10"/>
        <v>89521230.680000007</v>
      </c>
      <c r="K26" s="71">
        <f t="shared" ca="1" si="10"/>
        <v>-71897390.930000007</v>
      </c>
      <c r="L26" s="71">
        <f t="shared" ca="1" si="10"/>
        <v>161418621.61000001</v>
      </c>
      <c r="M26" s="71">
        <f t="shared" ca="1" si="10"/>
        <v>-431969.68999999994</v>
      </c>
      <c r="N26" s="71">
        <f t="shared" ca="1" si="7"/>
        <v>1617082.29</v>
      </c>
      <c r="O26" s="71">
        <f t="shared" ca="1" si="7"/>
        <v>-2049051.98</v>
      </c>
      <c r="P26" s="71">
        <f t="shared" ca="1" si="7"/>
        <v>-274.55</v>
      </c>
      <c r="Q26" s="71">
        <f t="shared" ca="1" si="7"/>
        <v>0</v>
      </c>
      <c r="R26" s="71">
        <f t="shared" ca="1" si="7"/>
        <v>-274.55</v>
      </c>
      <c r="S26" s="71">
        <f t="shared" ca="1" si="7"/>
        <v>0</v>
      </c>
      <c r="T26" s="71">
        <f t="shared" ca="1" si="7"/>
        <v>0</v>
      </c>
      <c r="U26" s="71">
        <f t="shared" ca="1" si="7"/>
        <v>0</v>
      </c>
      <c r="V26" s="71">
        <f t="shared" ca="1" si="7"/>
        <v>0</v>
      </c>
      <c r="W26" s="71">
        <f t="shared" ca="1" si="7"/>
        <v>0</v>
      </c>
      <c r="X26" s="71">
        <f t="shared" ca="1" si="7"/>
        <v>0</v>
      </c>
      <c r="Y26" s="71">
        <f t="shared" ca="1" si="7"/>
        <v>0</v>
      </c>
      <c r="Z26" s="71">
        <f t="shared" ca="1" si="7"/>
        <v>72625641.350000009</v>
      </c>
      <c r="AA26" s="71">
        <f t="shared" ca="1" si="7"/>
        <v>69926991.909999996</v>
      </c>
      <c r="AB26" s="71">
        <f t="shared" ca="1" si="7"/>
        <v>0</v>
      </c>
      <c r="AC26" s="71">
        <f t="shared" ca="1" si="7"/>
        <v>2325182.7900000005</v>
      </c>
      <c r="AD26" s="71">
        <f t="shared" ca="1" si="11"/>
        <v>0</v>
      </c>
      <c r="AE26" s="71">
        <f t="shared" ca="1" si="11"/>
        <v>0</v>
      </c>
      <c r="AF26" s="71">
        <f t="shared" ca="1" si="11"/>
        <v>0</v>
      </c>
      <c r="AG26" s="71">
        <f t="shared" ca="1" si="11"/>
        <v>373466.64999999997</v>
      </c>
      <c r="AH26" s="71">
        <f t="shared" ca="1" si="11"/>
        <v>0</v>
      </c>
      <c r="AI26" s="71">
        <f t="shared" ca="1" si="11"/>
        <v>0</v>
      </c>
      <c r="AJ26" s="71">
        <f t="shared" ca="1" si="11"/>
        <v>0</v>
      </c>
      <c r="AK26" s="71">
        <f t="shared" ca="1" si="11"/>
        <v>0</v>
      </c>
      <c r="AL26" s="71">
        <f t="shared" ca="1" si="11"/>
        <v>0</v>
      </c>
      <c r="AM26" s="71">
        <f t="shared" ca="1" si="11"/>
        <v>0</v>
      </c>
      <c r="AN26" s="71">
        <f t="shared" ca="1" si="11"/>
        <v>0</v>
      </c>
      <c r="AO26" s="71">
        <f t="shared" ca="1" si="11"/>
        <v>0</v>
      </c>
      <c r="AP26" s="71">
        <f t="shared" ca="1" si="11"/>
        <v>0</v>
      </c>
      <c r="AQ26" s="71">
        <f t="shared" ca="1" si="11"/>
        <v>0</v>
      </c>
      <c r="AR26" s="71">
        <f t="shared" ca="1" si="11"/>
        <v>0</v>
      </c>
      <c r="AS26" s="71">
        <f t="shared" ca="1" si="11"/>
        <v>-43691575.229999997</v>
      </c>
      <c r="AT26" s="71">
        <f t="shared" ca="1" si="12"/>
        <v>-570318.69999999995</v>
      </c>
      <c r="AU26" s="71">
        <f t="shared" ca="1" si="12"/>
        <v>-801619.95</v>
      </c>
      <c r="AV26" s="71">
        <f t="shared" ca="1" si="12"/>
        <v>231301.25</v>
      </c>
      <c r="AW26" s="71">
        <f t="shared" ca="1" si="12"/>
        <v>526419.75000000279</v>
      </c>
      <c r="AX26" s="71">
        <f t="shared" ca="1" si="12"/>
        <v>1103787.2400000021</v>
      </c>
      <c r="AY26" s="71">
        <f t="shared" ca="1" si="12"/>
        <v>-8804033.9699999988</v>
      </c>
      <c r="AZ26" s="71">
        <f t="shared" ca="1" si="12"/>
        <v>-6789794.6799999997</v>
      </c>
      <c r="BA26" s="71">
        <f t="shared" ca="1" si="12"/>
        <v>-2014239.29</v>
      </c>
      <c r="BB26" s="71">
        <f t="shared" ca="1" si="12"/>
        <v>0</v>
      </c>
      <c r="BC26" s="71">
        <f t="shared" ca="1" si="12"/>
        <v>0</v>
      </c>
      <c r="BD26" s="71">
        <f t="shared" ca="1" si="12"/>
        <v>9907821.2100000009</v>
      </c>
      <c r="BE26" s="71">
        <f t="shared" ca="1" si="12"/>
        <v>-577367.48999999929</v>
      </c>
      <c r="BF26" s="71">
        <f t="shared" ca="1" si="12"/>
        <v>4005840.4699999997</v>
      </c>
      <c r="BG26" s="71">
        <f t="shared" ca="1" si="12"/>
        <v>3798931.71</v>
      </c>
      <c r="BH26" s="71">
        <f t="shared" ca="1" si="12"/>
        <v>206908.76</v>
      </c>
      <c r="BI26" s="71">
        <f t="shared" ca="1" si="12"/>
        <v>0</v>
      </c>
      <c r="BJ26" s="71">
        <f t="shared" ca="1" si="13"/>
        <v>0</v>
      </c>
      <c r="BK26" s="71">
        <f t="shared" ca="1" si="13"/>
        <v>-4583207.959999999</v>
      </c>
      <c r="BL26" s="71">
        <f t="shared" ca="1" si="13"/>
        <v>0</v>
      </c>
      <c r="BM26" s="71">
        <f t="shared" ca="1" si="13"/>
        <v>0</v>
      </c>
      <c r="BN26" s="71">
        <f t="shared" ca="1" si="13"/>
        <v>0</v>
      </c>
      <c r="BO26" s="71">
        <f t="shared" ca="1" si="13"/>
        <v>-287046.80999999994</v>
      </c>
      <c r="BP26" s="71">
        <f t="shared" ca="1" si="13"/>
        <v>-287046.80999999994</v>
      </c>
      <c r="BQ26" s="71">
        <f t="shared" ca="1" si="13"/>
        <v>0</v>
      </c>
      <c r="BR26" s="71">
        <f t="shared" ca="1" si="13"/>
        <v>0</v>
      </c>
      <c r="BS26" s="71">
        <f t="shared" ca="1" si="13"/>
        <v>-43269083.969999999</v>
      </c>
      <c r="BT26" s="71">
        <f t="shared" ca="1" si="13"/>
        <v>-31305995.27</v>
      </c>
      <c r="BU26" s="71">
        <f t="shared" ca="1" si="13"/>
        <v>-8354660.5099999998</v>
      </c>
      <c r="BV26" s="71">
        <f t="shared" ca="1" si="14"/>
        <v>-1619215.18</v>
      </c>
      <c r="BW26" s="71">
        <f t="shared" ca="1" si="14"/>
        <v>0</v>
      </c>
      <c r="BX26" s="71">
        <f t="shared" ca="1" si="14"/>
        <v>-648807.37</v>
      </c>
      <c r="BY26" s="71">
        <f t="shared" ca="1" si="14"/>
        <v>-1695218.75</v>
      </c>
      <c r="BZ26" s="71">
        <f t="shared" ca="1" si="14"/>
        <v>672771.15000000014</v>
      </c>
      <c r="CA26" s="71">
        <f t="shared" ca="1" si="14"/>
        <v>-317958.04000000004</v>
      </c>
      <c r="CB26" s="71">
        <f t="shared" ca="1" si="14"/>
        <v>0</v>
      </c>
      <c r="CC26" s="71">
        <f t="shared" ca="1" si="14"/>
        <v>0</v>
      </c>
      <c r="CD26" s="71">
        <f t="shared" ca="1" si="14"/>
        <v>0</v>
      </c>
      <c r="CE26" s="71">
        <f t="shared" ca="1" si="14"/>
        <v>0</v>
      </c>
      <c r="CF26" s="71">
        <f t="shared" ca="1" si="14"/>
        <v>0</v>
      </c>
      <c r="CG26" s="71">
        <f t="shared" ca="1" si="14"/>
        <v>0</v>
      </c>
      <c r="CH26" s="71">
        <f t="shared" ca="1" si="14"/>
        <v>0</v>
      </c>
      <c r="CI26" s="71">
        <f t="shared" ca="1" si="14"/>
        <v>-91545.5</v>
      </c>
      <c r="CJ26" s="71">
        <f t="shared" ca="1" si="14"/>
        <v>-91545.5</v>
      </c>
      <c r="CK26" s="71">
        <f t="shared" ca="1" si="14"/>
        <v>0</v>
      </c>
      <c r="CL26" s="71">
        <f t="shared" ca="1" si="6"/>
        <v>282188696.72000003</v>
      </c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T26" s="5"/>
    </row>
    <row r="27" spans="1:228" ht="13.5" customHeight="1">
      <c r="A27" s="54" t="s">
        <v>41</v>
      </c>
      <c r="B27" s="69">
        <v>1030</v>
      </c>
      <c r="C27" s="70" t="s">
        <v>376</v>
      </c>
      <c r="D27" s="71">
        <f t="shared" ca="1" si="10"/>
        <v>2564482838.1199999</v>
      </c>
      <c r="E27" s="71">
        <f t="shared" ca="1" si="10"/>
        <v>1933708907.73</v>
      </c>
      <c r="F27" s="71">
        <f t="shared" ca="1" si="10"/>
        <v>1940723098.4100001</v>
      </c>
      <c r="G27" s="71">
        <f t="shared" ca="1" si="10"/>
        <v>-7014190.6799999997</v>
      </c>
      <c r="H27" s="71">
        <f t="shared" ca="1" si="10"/>
        <v>0</v>
      </c>
      <c r="I27" s="71">
        <f t="shared" ca="1" si="10"/>
        <v>-357733116.2700001</v>
      </c>
      <c r="J27" s="71">
        <f t="shared" ca="1" si="10"/>
        <v>-357733116.2700001</v>
      </c>
      <c r="K27" s="71">
        <f t="shared" ca="1" si="10"/>
        <v>-1077854723.1400001</v>
      </c>
      <c r="L27" s="71">
        <f t="shared" ca="1" si="10"/>
        <v>720121606.87</v>
      </c>
      <c r="M27" s="71">
        <f t="shared" ca="1" si="10"/>
        <v>0</v>
      </c>
      <c r="N27" s="71">
        <f t="shared" ca="1" si="7"/>
        <v>0</v>
      </c>
      <c r="O27" s="71">
        <f t="shared" ca="1" si="7"/>
        <v>0</v>
      </c>
      <c r="P27" s="71">
        <f t="shared" ca="1" si="7"/>
        <v>0</v>
      </c>
      <c r="Q27" s="71">
        <f t="shared" ca="1" si="7"/>
        <v>0</v>
      </c>
      <c r="R27" s="71">
        <f t="shared" ca="1" si="7"/>
        <v>0</v>
      </c>
      <c r="S27" s="71">
        <f t="shared" ca="1" si="7"/>
        <v>0</v>
      </c>
      <c r="T27" s="71">
        <f t="shared" ca="1" si="7"/>
        <v>0</v>
      </c>
      <c r="U27" s="71">
        <f t="shared" ca="1" si="7"/>
        <v>0</v>
      </c>
      <c r="V27" s="71">
        <f t="shared" ca="1" si="7"/>
        <v>0</v>
      </c>
      <c r="W27" s="71">
        <f t="shared" ca="1" si="7"/>
        <v>0</v>
      </c>
      <c r="X27" s="71">
        <f t="shared" ca="1" si="7"/>
        <v>0</v>
      </c>
      <c r="Y27" s="71">
        <f t="shared" ca="1" si="7"/>
        <v>0</v>
      </c>
      <c r="Z27" s="71">
        <f t="shared" ca="1" si="7"/>
        <v>988507046.65999997</v>
      </c>
      <c r="AA27" s="71">
        <f t="shared" ca="1" si="7"/>
        <v>353582591.88999993</v>
      </c>
      <c r="AB27" s="71">
        <f t="shared" ca="1" si="7"/>
        <v>92258107.530000001</v>
      </c>
      <c r="AC27" s="71">
        <f t="shared" ca="1" si="7"/>
        <v>542666347.24000001</v>
      </c>
      <c r="AD27" s="71">
        <f t="shared" ca="1" si="11"/>
        <v>0</v>
      </c>
      <c r="AE27" s="71">
        <f t="shared" ca="1" si="11"/>
        <v>0</v>
      </c>
      <c r="AF27" s="71">
        <f t="shared" ca="1" si="11"/>
        <v>0</v>
      </c>
      <c r="AG27" s="71">
        <f t="shared" ca="1" si="11"/>
        <v>0</v>
      </c>
      <c r="AH27" s="71">
        <f t="shared" ca="1" si="11"/>
        <v>0</v>
      </c>
      <c r="AI27" s="71">
        <f t="shared" ca="1" si="11"/>
        <v>0</v>
      </c>
      <c r="AJ27" s="71">
        <f t="shared" ca="1" si="11"/>
        <v>0</v>
      </c>
      <c r="AK27" s="71">
        <f t="shared" ca="1" si="11"/>
        <v>0</v>
      </c>
      <c r="AL27" s="71">
        <f t="shared" ca="1" si="11"/>
        <v>0</v>
      </c>
      <c r="AM27" s="71">
        <f t="shared" ca="1" si="11"/>
        <v>0</v>
      </c>
      <c r="AN27" s="71">
        <f t="shared" ca="1" si="11"/>
        <v>0</v>
      </c>
      <c r="AO27" s="71">
        <f t="shared" ca="1" si="11"/>
        <v>0</v>
      </c>
      <c r="AP27" s="71">
        <f t="shared" ca="1" si="11"/>
        <v>0</v>
      </c>
      <c r="AQ27" s="71">
        <f t="shared" ca="1" si="11"/>
        <v>0</v>
      </c>
      <c r="AR27" s="71">
        <f t="shared" ca="1" si="11"/>
        <v>0</v>
      </c>
      <c r="AS27" s="71">
        <f t="shared" ca="1" si="11"/>
        <v>-680040188.43000007</v>
      </c>
      <c r="AT27" s="71">
        <f t="shared" ca="1" si="12"/>
        <v>-7417906.6299999999</v>
      </c>
      <c r="AU27" s="71">
        <f t="shared" ca="1" si="12"/>
        <v>-7417906.6299999999</v>
      </c>
      <c r="AV27" s="71">
        <f t="shared" ca="1" si="12"/>
        <v>0</v>
      </c>
      <c r="AW27" s="71">
        <f t="shared" ca="1" si="12"/>
        <v>4364183.8900000006</v>
      </c>
      <c r="AX27" s="71">
        <f t="shared" ca="1" si="12"/>
        <v>3257666.9400000004</v>
      </c>
      <c r="AY27" s="71">
        <f t="shared" ca="1" si="12"/>
        <v>-4283299.3599999994</v>
      </c>
      <c r="AZ27" s="71">
        <f t="shared" ca="1" si="12"/>
        <v>-6029557.459999999</v>
      </c>
      <c r="BA27" s="71">
        <f t="shared" ca="1" si="12"/>
        <v>1746258.1</v>
      </c>
      <c r="BB27" s="71">
        <f t="shared" ca="1" si="12"/>
        <v>0</v>
      </c>
      <c r="BC27" s="71">
        <f t="shared" ca="1" si="12"/>
        <v>0</v>
      </c>
      <c r="BD27" s="71">
        <f t="shared" ca="1" si="12"/>
        <v>7540966.2999999998</v>
      </c>
      <c r="BE27" s="71">
        <f t="shared" ca="1" si="12"/>
        <v>1106516.9500000002</v>
      </c>
      <c r="BF27" s="71">
        <f t="shared" ca="1" si="12"/>
        <v>1722088.31</v>
      </c>
      <c r="BG27" s="71">
        <f t="shared" ca="1" si="12"/>
        <v>2126909.48</v>
      </c>
      <c r="BH27" s="71">
        <f t="shared" ca="1" si="12"/>
        <v>-404821.17</v>
      </c>
      <c r="BI27" s="71">
        <f t="shared" ca="1" si="12"/>
        <v>0</v>
      </c>
      <c r="BJ27" s="71">
        <f t="shared" ca="1" si="13"/>
        <v>0</v>
      </c>
      <c r="BK27" s="71">
        <f t="shared" ca="1" si="13"/>
        <v>-615571.36</v>
      </c>
      <c r="BL27" s="71">
        <f t="shared" ca="1" si="13"/>
        <v>3752846.15</v>
      </c>
      <c r="BM27" s="71">
        <f t="shared" ca="1" si="13"/>
        <v>3752846.15</v>
      </c>
      <c r="BN27" s="71">
        <f t="shared" ca="1" si="13"/>
        <v>0</v>
      </c>
      <c r="BO27" s="71">
        <f t="shared" ca="1" si="13"/>
        <v>-7093993.1500000004</v>
      </c>
      <c r="BP27" s="71">
        <f t="shared" ca="1" si="13"/>
        <v>-7093993.1500000004</v>
      </c>
      <c r="BQ27" s="71">
        <f t="shared" ca="1" si="13"/>
        <v>0</v>
      </c>
      <c r="BR27" s="71">
        <f t="shared" ca="1" si="13"/>
        <v>0</v>
      </c>
      <c r="BS27" s="71">
        <f t="shared" ca="1" si="13"/>
        <v>-670054136.82000005</v>
      </c>
      <c r="BT27" s="71">
        <f t="shared" ca="1" si="13"/>
        <v>-457729481.74000007</v>
      </c>
      <c r="BU27" s="71">
        <f t="shared" ca="1" si="13"/>
        <v>-138628380.84999999</v>
      </c>
      <c r="BV27" s="71">
        <f t="shared" ca="1" si="14"/>
        <v>-31027063.93</v>
      </c>
      <c r="BW27" s="71">
        <f t="shared" ca="1" si="14"/>
        <v>0</v>
      </c>
      <c r="BX27" s="71">
        <f t="shared" ca="1" si="14"/>
        <v>-24922825.329999998</v>
      </c>
      <c r="BY27" s="71">
        <f t="shared" ca="1" si="14"/>
        <v>-17746384.969999999</v>
      </c>
      <c r="BZ27" s="71">
        <f t="shared" ca="1" si="14"/>
        <v>0</v>
      </c>
      <c r="CA27" s="71">
        <f t="shared" ca="1" si="14"/>
        <v>0</v>
      </c>
      <c r="CB27" s="71">
        <f t="shared" ca="1" si="14"/>
        <v>8336</v>
      </c>
      <c r="CC27" s="71">
        <f t="shared" ca="1" si="14"/>
        <v>8336</v>
      </c>
      <c r="CD27" s="71">
        <f t="shared" ca="1" si="14"/>
        <v>-235</v>
      </c>
      <c r="CE27" s="71">
        <f t="shared" ca="1" si="14"/>
        <v>8571</v>
      </c>
      <c r="CF27" s="71">
        <f t="shared" ca="1" si="14"/>
        <v>0</v>
      </c>
      <c r="CG27" s="71">
        <f t="shared" ca="1" si="14"/>
        <v>0</v>
      </c>
      <c r="CH27" s="71">
        <f t="shared" ca="1" si="14"/>
        <v>0</v>
      </c>
      <c r="CI27" s="71">
        <f t="shared" ca="1" si="14"/>
        <v>-3599517.87</v>
      </c>
      <c r="CJ27" s="71">
        <f t="shared" ca="1" si="14"/>
        <v>-3599517.87</v>
      </c>
      <c r="CK27" s="71">
        <f t="shared" ca="1" si="14"/>
        <v>0</v>
      </c>
      <c r="CL27" s="71">
        <f t="shared" ca="1" si="6"/>
        <v>1884442649.6899998</v>
      </c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T27" s="5"/>
    </row>
    <row r="28" spans="1:228" ht="13.5" customHeight="1">
      <c r="A28" s="54" t="s">
        <v>43</v>
      </c>
      <c r="B28" s="69">
        <v>1031</v>
      </c>
      <c r="C28" s="70" t="s">
        <v>376</v>
      </c>
      <c r="D28" s="71">
        <f t="shared" ca="1" si="10"/>
        <v>578186.30000000005</v>
      </c>
      <c r="E28" s="71">
        <f t="shared" ca="1" si="10"/>
        <v>382408.25</v>
      </c>
      <c r="F28" s="71">
        <f t="shared" ca="1" si="10"/>
        <v>871691.83</v>
      </c>
      <c r="G28" s="71">
        <f t="shared" ca="1" si="10"/>
        <v>-489283.57999999996</v>
      </c>
      <c r="H28" s="71">
        <f t="shared" ca="1" si="10"/>
        <v>0</v>
      </c>
      <c r="I28" s="71">
        <f t="shared" ca="1" si="10"/>
        <v>44718.780000000028</v>
      </c>
      <c r="J28" s="71">
        <f t="shared" ca="1" si="10"/>
        <v>226715.32</v>
      </c>
      <c r="K28" s="71">
        <f t="shared" ca="1" si="10"/>
        <v>-406672.19</v>
      </c>
      <c r="L28" s="71">
        <f t="shared" ca="1" si="10"/>
        <v>633387.51</v>
      </c>
      <c r="M28" s="71">
        <f t="shared" ca="1" si="10"/>
        <v>-181996.53999999998</v>
      </c>
      <c r="N28" s="71">
        <f t="shared" ca="1" si="7"/>
        <v>242036.08000000002</v>
      </c>
      <c r="O28" s="71">
        <f t="shared" ca="1" si="7"/>
        <v>-424032.62</v>
      </c>
      <c r="P28" s="71">
        <f t="shared" ca="1" si="7"/>
        <v>0</v>
      </c>
      <c r="Q28" s="71">
        <f t="shared" ca="1" si="7"/>
        <v>0</v>
      </c>
      <c r="R28" s="71">
        <f t="shared" ca="1" si="7"/>
        <v>0</v>
      </c>
      <c r="S28" s="71">
        <f t="shared" ca="1" si="7"/>
        <v>-109184.47</v>
      </c>
      <c r="T28" s="71">
        <f t="shared" ca="1" si="7"/>
        <v>-269699.56</v>
      </c>
      <c r="U28" s="71">
        <f t="shared" ca="1" si="7"/>
        <v>-269699.56</v>
      </c>
      <c r="V28" s="71">
        <f t="shared" ca="1" si="7"/>
        <v>0</v>
      </c>
      <c r="W28" s="71">
        <f t="shared" ca="1" si="7"/>
        <v>160515.09</v>
      </c>
      <c r="X28" s="71">
        <f t="shared" ca="1" si="7"/>
        <v>160515.09</v>
      </c>
      <c r="Y28" s="71">
        <f t="shared" ca="1" si="7"/>
        <v>0</v>
      </c>
      <c r="Z28" s="71">
        <f t="shared" ca="1" si="7"/>
        <v>260243.74</v>
      </c>
      <c r="AA28" s="71">
        <f t="shared" ca="1" si="7"/>
        <v>122049.18</v>
      </c>
      <c r="AB28" s="71">
        <f t="shared" ca="1" si="7"/>
        <v>0</v>
      </c>
      <c r="AC28" s="71">
        <f t="shared" ca="1" si="7"/>
        <v>0</v>
      </c>
      <c r="AD28" s="71">
        <f t="shared" ca="1" si="11"/>
        <v>138194.56</v>
      </c>
      <c r="AE28" s="71">
        <f t="shared" ca="1" si="11"/>
        <v>0</v>
      </c>
      <c r="AF28" s="71">
        <f t="shared" ca="1" si="11"/>
        <v>0</v>
      </c>
      <c r="AG28" s="71">
        <f t="shared" ca="1" si="11"/>
        <v>0</v>
      </c>
      <c r="AH28" s="71">
        <f t="shared" ca="1" si="11"/>
        <v>0</v>
      </c>
      <c r="AI28" s="71">
        <f t="shared" ca="1" si="11"/>
        <v>0</v>
      </c>
      <c r="AJ28" s="71">
        <f t="shared" ca="1" si="11"/>
        <v>0</v>
      </c>
      <c r="AK28" s="71">
        <f t="shared" ca="1" si="11"/>
        <v>0</v>
      </c>
      <c r="AL28" s="71">
        <f t="shared" ca="1" si="11"/>
        <v>0</v>
      </c>
      <c r="AM28" s="71">
        <f t="shared" ca="1" si="11"/>
        <v>0</v>
      </c>
      <c r="AN28" s="71">
        <f t="shared" ca="1" si="11"/>
        <v>0</v>
      </c>
      <c r="AO28" s="71">
        <f t="shared" ca="1" si="11"/>
        <v>0</v>
      </c>
      <c r="AP28" s="71">
        <f t="shared" ca="1" si="11"/>
        <v>0</v>
      </c>
      <c r="AQ28" s="71">
        <f t="shared" ca="1" si="11"/>
        <v>0</v>
      </c>
      <c r="AR28" s="71">
        <f t="shared" ca="1" si="11"/>
        <v>0</v>
      </c>
      <c r="AS28" s="71">
        <f t="shared" ca="1" si="11"/>
        <v>-11431216.26</v>
      </c>
      <c r="AT28" s="71">
        <f t="shared" ca="1" si="12"/>
        <v>-37352.03</v>
      </c>
      <c r="AU28" s="71">
        <f t="shared" ca="1" si="12"/>
        <v>-81202.03</v>
      </c>
      <c r="AV28" s="71">
        <f t="shared" ca="1" si="12"/>
        <v>43850</v>
      </c>
      <c r="AW28" s="71">
        <f t="shared" ca="1" si="12"/>
        <v>-651683.60000000009</v>
      </c>
      <c r="AX28" s="71">
        <f t="shared" ca="1" si="12"/>
        <v>-1161634.3999999999</v>
      </c>
      <c r="AY28" s="71">
        <f t="shared" ca="1" si="12"/>
        <v>-5315997.18</v>
      </c>
      <c r="AZ28" s="71">
        <f t="shared" ca="1" si="12"/>
        <v>-3476190.5300000003</v>
      </c>
      <c r="BA28" s="71">
        <f t="shared" ca="1" si="12"/>
        <v>-2201403.7999999998</v>
      </c>
      <c r="BB28" s="71">
        <f t="shared" ca="1" si="12"/>
        <v>0</v>
      </c>
      <c r="BC28" s="71">
        <f t="shared" ca="1" si="12"/>
        <v>361597.14999999997</v>
      </c>
      <c r="BD28" s="71">
        <f t="shared" ca="1" si="12"/>
        <v>4154362.78</v>
      </c>
      <c r="BE28" s="71">
        <f t="shared" ca="1" si="12"/>
        <v>509950.79999999981</v>
      </c>
      <c r="BF28" s="71">
        <f t="shared" ca="1" si="12"/>
        <v>2730339.66</v>
      </c>
      <c r="BG28" s="71">
        <f t="shared" ca="1" si="12"/>
        <v>2020834.12</v>
      </c>
      <c r="BH28" s="71">
        <f t="shared" ca="1" si="12"/>
        <v>895224.8</v>
      </c>
      <c r="BI28" s="71">
        <f t="shared" ca="1" si="12"/>
        <v>0</v>
      </c>
      <c r="BJ28" s="71">
        <f t="shared" ca="1" si="13"/>
        <v>-185719.25999999998</v>
      </c>
      <c r="BK28" s="71">
        <f t="shared" ca="1" si="13"/>
        <v>-2220388.8600000003</v>
      </c>
      <c r="BL28" s="71">
        <f t="shared" ca="1" si="13"/>
        <v>0</v>
      </c>
      <c r="BM28" s="71">
        <f t="shared" ca="1" si="13"/>
        <v>0</v>
      </c>
      <c r="BN28" s="71">
        <f t="shared" ca="1" si="13"/>
        <v>0</v>
      </c>
      <c r="BO28" s="71">
        <f t="shared" ca="1" si="13"/>
        <v>0</v>
      </c>
      <c r="BP28" s="71">
        <f t="shared" ca="1" si="13"/>
        <v>0</v>
      </c>
      <c r="BQ28" s="71">
        <f t="shared" ca="1" si="13"/>
        <v>0</v>
      </c>
      <c r="BR28" s="71">
        <f t="shared" ca="1" si="13"/>
        <v>0</v>
      </c>
      <c r="BS28" s="71">
        <f t="shared" ca="1" si="13"/>
        <v>-10695462.85</v>
      </c>
      <c r="BT28" s="71">
        <f t="shared" ca="1" si="13"/>
        <v>-235657.26999999993</v>
      </c>
      <c r="BU28" s="71">
        <f t="shared" ca="1" si="13"/>
        <v>-7244632.9100000001</v>
      </c>
      <c r="BV28" s="71">
        <f t="shared" ca="1" si="14"/>
        <v>-2520112.87</v>
      </c>
      <c r="BW28" s="71">
        <f t="shared" ca="1" si="14"/>
        <v>0</v>
      </c>
      <c r="BX28" s="71">
        <f t="shared" ca="1" si="14"/>
        <v>-34258.69</v>
      </c>
      <c r="BY28" s="71">
        <f t="shared" ca="1" si="14"/>
        <v>-862073.99</v>
      </c>
      <c r="BZ28" s="71">
        <f t="shared" ca="1" si="14"/>
        <v>201272.87999999998</v>
      </c>
      <c r="CA28" s="71">
        <f t="shared" ca="1" si="14"/>
        <v>0</v>
      </c>
      <c r="CB28" s="71">
        <f t="shared" ca="1" si="14"/>
        <v>0</v>
      </c>
      <c r="CC28" s="71">
        <f t="shared" ca="1" si="14"/>
        <v>0</v>
      </c>
      <c r="CD28" s="71">
        <f t="shared" ca="1" si="14"/>
        <v>0</v>
      </c>
      <c r="CE28" s="71">
        <f t="shared" ca="1" si="14"/>
        <v>0</v>
      </c>
      <c r="CF28" s="71">
        <f t="shared" ca="1" si="14"/>
        <v>0</v>
      </c>
      <c r="CG28" s="71">
        <f t="shared" ca="1" si="14"/>
        <v>0</v>
      </c>
      <c r="CH28" s="71">
        <f t="shared" ca="1" si="14"/>
        <v>0</v>
      </c>
      <c r="CI28" s="71">
        <f t="shared" ca="1" si="14"/>
        <v>-46717.78</v>
      </c>
      <c r="CJ28" s="71">
        <f t="shared" ca="1" si="14"/>
        <v>-46717.78</v>
      </c>
      <c r="CK28" s="71">
        <f t="shared" ca="1" si="14"/>
        <v>0</v>
      </c>
      <c r="CL28" s="71">
        <f t="shared" ca="1" si="6"/>
        <v>-10853029.959999999</v>
      </c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T28" s="5"/>
    </row>
    <row r="29" spans="1:228" ht="13.5" customHeight="1">
      <c r="A29" s="54" t="s">
        <v>45</v>
      </c>
      <c r="B29" s="69">
        <v>1032</v>
      </c>
      <c r="C29" s="70" t="s">
        <v>376</v>
      </c>
      <c r="D29" s="71">
        <f t="shared" ca="1" si="10"/>
        <v>121662219.17530042</v>
      </c>
      <c r="E29" s="71">
        <f t="shared" ca="1" si="10"/>
        <v>95117580.140000075</v>
      </c>
      <c r="F29" s="71">
        <f t="shared" ca="1" si="10"/>
        <v>126853334.50000007</v>
      </c>
      <c r="G29" s="71">
        <f t="shared" ca="1" si="10"/>
        <v>-31706909.810000002</v>
      </c>
      <c r="H29" s="71">
        <f t="shared" ca="1" si="10"/>
        <v>-28844.55</v>
      </c>
      <c r="I29" s="71">
        <f t="shared" ca="1" si="10"/>
        <v>-9195206.0399999823</v>
      </c>
      <c r="J29" s="71">
        <f t="shared" ca="1" si="10"/>
        <v>-13102420.49999997</v>
      </c>
      <c r="K29" s="71">
        <f t="shared" ca="1" si="10"/>
        <v>-69887527.339999974</v>
      </c>
      <c r="L29" s="71">
        <f t="shared" ca="1" si="10"/>
        <v>56785106.840000004</v>
      </c>
      <c r="M29" s="71">
        <f t="shared" ca="1" si="10"/>
        <v>3913919.869999988</v>
      </c>
      <c r="N29" s="71">
        <f t="shared" ca="1" si="7"/>
        <v>16602586.749999987</v>
      </c>
      <c r="O29" s="71">
        <f t="shared" ca="1" si="7"/>
        <v>-12688666.879999999</v>
      </c>
      <c r="P29" s="71">
        <f t="shared" ca="1" si="7"/>
        <v>-6705.409999999998</v>
      </c>
      <c r="Q29" s="71">
        <f t="shared" ca="1" si="7"/>
        <v>10410.950000000003</v>
      </c>
      <c r="R29" s="71">
        <f t="shared" ca="1" si="7"/>
        <v>-17116.36</v>
      </c>
      <c r="S29" s="71">
        <f t="shared" ca="1" si="7"/>
        <v>0</v>
      </c>
      <c r="T29" s="71">
        <f t="shared" ca="1" si="7"/>
        <v>0</v>
      </c>
      <c r="U29" s="71">
        <f t="shared" ca="1" si="7"/>
        <v>0</v>
      </c>
      <c r="V29" s="71">
        <f t="shared" ca="1" si="7"/>
        <v>0</v>
      </c>
      <c r="W29" s="71">
        <f t="shared" ca="1" si="7"/>
        <v>0</v>
      </c>
      <c r="X29" s="71">
        <f t="shared" ca="1" si="7"/>
        <v>0</v>
      </c>
      <c r="Y29" s="71">
        <f t="shared" ca="1" si="7"/>
        <v>0</v>
      </c>
      <c r="Z29" s="71">
        <f t="shared" ca="1" si="7"/>
        <v>35739845.075300321</v>
      </c>
      <c r="AA29" s="71">
        <f t="shared" ca="1" si="7"/>
        <v>35739845.075300321</v>
      </c>
      <c r="AB29" s="71">
        <f t="shared" ca="1" si="7"/>
        <v>0</v>
      </c>
      <c r="AC29" s="71">
        <f t="shared" ca="1" si="7"/>
        <v>0</v>
      </c>
      <c r="AD29" s="71">
        <f t="shared" ca="1" si="11"/>
        <v>0</v>
      </c>
      <c r="AE29" s="71">
        <f t="shared" ca="1" si="11"/>
        <v>0</v>
      </c>
      <c r="AF29" s="71">
        <f t="shared" ca="1" si="11"/>
        <v>0</v>
      </c>
      <c r="AG29" s="71">
        <f t="shared" ca="1" si="11"/>
        <v>0</v>
      </c>
      <c r="AH29" s="71">
        <f t="shared" ca="1" si="11"/>
        <v>0</v>
      </c>
      <c r="AI29" s="71">
        <f t="shared" ca="1" si="11"/>
        <v>0</v>
      </c>
      <c r="AJ29" s="71">
        <f t="shared" ca="1" si="11"/>
        <v>0</v>
      </c>
      <c r="AK29" s="71">
        <f t="shared" ca="1" si="11"/>
        <v>0</v>
      </c>
      <c r="AL29" s="71">
        <f t="shared" ca="1" si="11"/>
        <v>0</v>
      </c>
      <c r="AM29" s="71">
        <f t="shared" ca="1" si="11"/>
        <v>0</v>
      </c>
      <c r="AN29" s="71">
        <f t="shared" ca="1" si="11"/>
        <v>0</v>
      </c>
      <c r="AO29" s="71">
        <f t="shared" ca="1" si="11"/>
        <v>0</v>
      </c>
      <c r="AP29" s="71">
        <f t="shared" ca="1" si="11"/>
        <v>0</v>
      </c>
      <c r="AQ29" s="71">
        <f t="shared" ca="1" si="11"/>
        <v>0</v>
      </c>
      <c r="AR29" s="71">
        <f t="shared" ca="1" si="11"/>
        <v>0</v>
      </c>
      <c r="AS29" s="71">
        <f t="shared" ca="1" si="11"/>
        <v>-112850364.75148727</v>
      </c>
      <c r="AT29" s="71">
        <f t="shared" ca="1" si="12"/>
        <v>-5600258.669999999</v>
      </c>
      <c r="AU29" s="71">
        <f t="shared" ca="1" si="12"/>
        <v>-11155579.489999996</v>
      </c>
      <c r="AV29" s="71">
        <f t="shared" ca="1" si="12"/>
        <v>5555320.8199999975</v>
      </c>
      <c r="AW29" s="71">
        <f t="shared" ca="1" si="12"/>
        <v>1462432.7499999953</v>
      </c>
      <c r="AX29" s="71">
        <f t="shared" ca="1" si="12"/>
        <v>2471339</v>
      </c>
      <c r="AY29" s="71">
        <f t="shared" ca="1" si="12"/>
        <v>-11144130.52</v>
      </c>
      <c r="AZ29" s="71">
        <f t="shared" ca="1" si="12"/>
        <v>-10080259.029999999</v>
      </c>
      <c r="BA29" s="71">
        <f t="shared" ca="1" si="12"/>
        <v>-4056613.4899999998</v>
      </c>
      <c r="BB29" s="71">
        <f t="shared" ca="1" si="12"/>
        <v>0</v>
      </c>
      <c r="BC29" s="71">
        <f t="shared" ca="1" si="12"/>
        <v>2992742</v>
      </c>
      <c r="BD29" s="71">
        <f t="shared" ca="1" si="12"/>
        <v>13615469.52</v>
      </c>
      <c r="BE29" s="71">
        <f t="shared" ca="1" si="12"/>
        <v>-1008906.2500000047</v>
      </c>
      <c r="BF29" s="71">
        <f t="shared" ca="1" si="12"/>
        <v>5347337.6299999952</v>
      </c>
      <c r="BG29" s="71">
        <f t="shared" ca="1" si="12"/>
        <v>4799512.0499999952</v>
      </c>
      <c r="BH29" s="71">
        <f t="shared" ca="1" si="12"/>
        <v>1983833.36</v>
      </c>
      <c r="BI29" s="71">
        <f t="shared" ca="1" si="12"/>
        <v>0</v>
      </c>
      <c r="BJ29" s="71">
        <f t="shared" ca="1" si="13"/>
        <v>-1436007.78</v>
      </c>
      <c r="BK29" s="71">
        <f t="shared" ca="1" si="13"/>
        <v>-6356243.8799999999</v>
      </c>
      <c r="BL29" s="71">
        <f t="shared" ca="1" si="13"/>
        <v>0</v>
      </c>
      <c r="BM29" s="71">
        <f t="shared" ca="1" si="13"/>
        <v>0</v>
      </c>
      <c r="BN29" s="71">
        <f t="shared" ca="1" si="13"/>
        <v>0</v>
      </c>
      <c r="BO29" s="71">
        <f t="shared" ca="1" si="13"/>
        <v>-3000</v>
      </c>
      <c r="BP29" s="71">
        <f t="shared" ca="1" si="13"/>
        <v>-3000</v>
      </c>
      <c r="BQ29" s="71">
        <f t="shared" ca="1" si="13"/>
        <v>0</v>
      </c>
      <c r="BR29" s="71">
        <f t="shared" ca="1" si="13"/>
        <v>0</v>
      </c>
      <c r="BS29" s="71">
        <f t="shared" ca="1" si="13"/>
        <v>-77200987.221487269</v>
      </c>
      <c r="BT29" s="71">
        <f t="shared" ca="1" si="13"/>
        <v>-32294577.77</v>
      </c>
      <c r="BU29" s="71">
        <f t="shared" ca="1" si="13"/>
        <v>-31316033.496347073</v>
      </c>
      <c r="BV29" s="71">
        <f t="shared" ca="1" si="14"/>
        <v>-4952274.6861591842</v>
      </c>
      <c r="BW29" s="71">
        <f t="shared" ca="1" si="14"/>
        <v>0</v>
      </c>
      <c r="BX29" s="71">
        <f t="shared" ca="1" si="14"/>
        <v>-15958673.820326552</v>
      </c>
      <c r="BY29" s="71">
        <f t="shared" ca="1" si="14"/>
        <v>-10813727.553233122</v>
      </c>
      <c r="BZ29" s="71">
        <f t="shared" ca="1" si="14"/>
        <v>18025076.389999989</v>
      </c>
      <c r="CA29" s="71">
        <f t="shared" ca="1" si="14"/>
        <v>109223.71457866656</v>
      </c>
      <c r="CB29" s="71">
        <f t="shared" ca="1" si="14"/>
        <v>0</v>
      </c>
      <c r="CC29" s="71">
        <f t="shared" ca="1" si="14"/>
        <v>0</v>
      </c>
      <c r="CD29" s="71">
        <f t="shared" ca="1" si="14"/>
        <v>0</v>
      </c>
      <c r="CE29" s="71">
        <f t="shared" ca="1" si="14"/>
        <v>0</v>
      </c>
      <c r="CF29" s="71">
        <f t="shared" ca="1" si="14"/>
        <v>0</v>
      </c>
      <c r="CG29" s="71">
        <f t="shared" ca="1" si="14"/>
        <v>0</v>
      </c>
      <c r="CH29" s="71">
        <f t="shared" ca="1" si="14"/>
        <v>0</v>
      </c>
      <c r="CI29" s="71">
        <f t="shared" ca="1" si="14"/>
        <v>-31508551.609999999</v>
      </c>
      <c r="CJ29" s="71">
        <f t="shared" ca="1" si="14"/>
        <v>-31508551.609999999</v>
      </c>
      <c r="CK29" s="71">
        <f t="shared" ca="1" si="14"/>
        <v>0</v>
      </c>
      <c r="CL29" s="71">
        <f t="shared" ca="1" si="6"/>
        <v>8811854.4238131493</v>
      </c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T29" s="5"/>
    </row>
    <row r="30" spans="1:228" ht="13.5" customHeight="1">
      <c r="A30" s="54" t="s">
        <v>47</v>
      </c>
      <c r="B30" s="69">
        <v>1034</v>
      </c>
      <c r="C30" s="70" t="s">
        <v>376</v>
      </c>
      <c r="D30" s="71">
        <f t="shared" ca="1" si="10"/>
        <v>467075420.21971488</v>
      </c>
      <c r="E30" s="71">
        <f t="shared" ca="1" si="10"/>
        <v>380539182.60000002</v>
      </c>
      <c r="F30" s="71">
        <f t="shared" ca="1" si="10"/>
        <v>394374066.41000003</v>
      </c>
      <c r="G30" s="71">
        <f t="shared" ca="1" si="10"/>
        <v>-13834883.810000001</v>
      </c>
      <c r="H30" s="71">
        <f t="shared" ca="1" si="10"/>
        <v>0</v>
      </c>
      <c r="I30" s="71">
        <f t="shared" ca="1" si="10"/>
        <v>-90016539.890000015</v>
      </c>
      <c r="J30" s="71">
        <f t="shared" ca="1" si="10"/>
        <v>-84336267.300000012</v>
      </c>
      <c r="K30" s="71">
        <f t="shared" ca="1" si="10"/>
        <v>-208234461.87</v>
      </c>
      <c r="L30" s="71">
        <f t="shared" ca="1" si="10"/>
        <v>123898194.56999999</v>
      </c>
      <c r="M30" s="71">
        <f t="shared" ca="1" si="10"/>
        <v>-5680272.5900000008</v>
      </c>
      <c r="N30" s="71">
        <f t="shared" ca="1" si="7"/>
        <v>7265849.4699999997</v>
      </c>
      <c r="O30" s="71">
        <f t="shared" ca="1" si="7"/>
        <v>-12946122.060000001</v>
      </c>
      <c r="P30" s="71">
        <f t="shared" ca="1" si="7"/>
        <v>0</v>
      </c>
      <c r="Q30" s="71">
        <f t="shared" ca="1" si="7"/>
        <v>0</v>
      </c>
      <c r="R30" s="71">
        <f t="shared" ca="1" si="7"/>
        <v>0</v>
      </c>
      <c r="S30" s="71">
        <f t="shared" ca="1" si="7"/>
        <v>0</v>
      </c>
      <c r="T30" s="71">
        <f t="shared" ca="1" si="7"/>
        <v>0</v>
      </c>
      <c r="U30" s="71">
        <f t="shared" ca="1" si="7"/>
        <v>0</v>
      </c>
      <c r="V30" s="71">
        <f t="shared" ca="1" si="7"/>
        <v>0</v>
      </c>
      <c r="W30" s="71">
        <f t="shared" ca="1" si="7"/>
        <v>0</v>
      </c>
      <c r="X30" s="71">
        <f t="shared" ca="1" si="7"/>
        <v>0</v>
      </c>
      <c r="Y30" s="71">
        <f t="shared" ca="1" si="7"/>
        <v>0</v>
      </c>
      <c r="Z30" s="71">
        <f t="shared" ca="1" si="7"/>
        <v>158228950.86971489</v>
      </c>
      <c r="AA30" s="71">
        <f t="shared" ca="1" si="7"/>
        <v>77031218.20012328</v>
      </c>
      <c r="AB30" s="71">
        <f t="shared" ca="1" si="7"/>
        <v>81197732.669591606</v>
      </c>
      <c r="AC30" s="71">
        <f t="shared" ca="1" si="7"/>
        <v>0</v>
      </c>
      <c r="AD30" s="71">
        <f t="shared" ca="1" si="11"/>
        <v>0</v>
      </c>
      <c r="AE30" s="71">
        <f t="shared" ca="1" si="11"/>
        <v>0</v>
      </c>
      <c r="AF30" s="71">
        <f t="shared" ca="1" si="11"/>
        <v>0</v>
      </c>
      <c r="AG30" s="71">
        <f t="shared" ca="1" si="11"/>
        <v>0</v>
      </c>
      <c r="AH30" s="71">
        <f t="shared" ca="1" si="11"/>
        <v>0</v>
      </c>
      <c r="AI30" s="71">
        <f t="shared" ca="1" si="11"/>
        <v>0</v>
      </c>
      <c r="AJ30" s="71">
        <f t="shared" ca="1" si="11"/>
        <v>18323826.640000001</v>
      </c>
      <c r="AK30" s="71">
        <f t="shared" ca="1" si="11"/>
        <v>18323826.640000001</v>
      </c>
      <c r="AL30" s="71">
        <f t="shared" ca="1" si="11"/>
        <v>0</v>
      </c>
      <c r="AM30" s="71">
        <f t="shared" ca="1" si="11"/>
        <v>0</v>
      </c>
      <c r="AN30" s="71">
        <f t="shared" ca="1" si="11"/>
        <v>0</v>
      </c>
      <c r="AO30" s="71">
        <f t="shared" ca="1" si="11"/>
        <v>0</v>
      </c>
      <c r="AP30" s="71">
        <f t="shared" ca="1" si="11"/>
        <v>0</v>
      </c>
      <c r="AQ30" s="71">
        <f t="shared" ca="1" si="11"/>
        <v>0</v>
      </c>
      <c r="AR30" s="71">
        <f t="shared" ca="1" si="11"/>
        <v>0</v>
      </c>
      <c r="AS30" s="71">
        <f t="shared" ca="1" si="11"/>
        <v>-149306230.6059176</v>
      </c>
      <c r="AT30" s="71">
        <f t="shared" ca="1" si="12"/>
        <v>-115029.18000000001</v>
      </c>
      <c r="AU30" s="71">
        <f t="shared" ca="1" si="12"/>
        <v>-116200.11</v>
      </c>
      <c r="AV30" s="71">
        <f t="shared" ca="1" si="12"/>
        <v>1170.9299999999998</v>
      </c>
      <c r="AW30" s="71">
        <f t="shared" ca="1" si="12"/>
        <v>133817.90000000011</v>
      </c>
      <c r="AX30" s="71">
        <f t="shared" ca="1" si="12"/>
        <v>152974.75000000012</v>
      </c>
      <c r="AY30" s="71">
        <f t="shared" ca="1" si="12"/>
        <v>-883953.24999999988</v>
      </c>
      <c r="AZ30" s="71">
        <f t="shared" ca="1" si="12"/>
        <v>-1023092.07</v>
      </c>
      <c r="BA30" s="71">
        <f t="shared" ca="1" si="12"/>
        <v>53337.67</v>
      </c>
      <c r="BB30" s="71">
        <f t="shared" ca="1" si="12"/>
        <v>0</v>
      </c>
      <c r="BC30" s="71">
        <f t="shared" ca="1" si="12"/>
        <v>85801.15</v>
      </c>
      <c r="BD30" s="71">
        <f t="shared" ca="1" si="12"/>
        <v>1036928</v>
      </c>
      <c r="BE30" s="71">
        <f t="shared" ca="1" si="12"/>
        <v>-19156.850000000006</v>
      </c>
      <c r="BF30" s="71">
        <f t="shared" ca="1" si="12"/>
        <v>218943.13</v>
      </c>
      <c r="BG30" s="71">
        <f t="shared" ca="1" si="12"/>
        <v>268198.43</v>
      </c>
      <c r="BH30" s="71">
        <f t="shared" ca="1" si="12"/>
        <v>-28003.53</v>
      </c>
      <c r="BI30" s="71">
        <f t="shared" ca="1" si="12"/>
        <v>0</v>
      </c>
      <c r="BJ30" s="71">
        <f t="shared" ca="1" si="13"/>
        <v>-21251.77</v>
      </c>
      <c r="BK30" s="71">
        <f t="shared" ca="1" si="13"/>
        <v>-238099.98</v>
      </c>
      <c r="BL30" s="71">
        <f t="shared" ca="1" si="13"/>
        <v>0</v>
      </c>
      <c r="BM30" s="71">
        <f t="shared" ca="1" si="13"/>
        <v>0</v>
      </c>
      <c r="BN30" s="71">
        <f t="shared" ca="1" si="13"/>
        <v>0</v>
      </c>
      <c r="BO30" s="71">
        <f t="shared" ca="1" si="13"/>
        <v>0</v>
      </c>
      <c r="BP30" s="71">
        <f t="shared" ca="1" si="13"/>
        <v>0</v>
      </c>
      <c r="BQ30" s="71">
        <f t="shared" ca="1" si="13"/>
        <v>0</v>
      </c>
      <c r="BR30" s="71">
        <f t="shared" ca="1" si="13"/>
        <v>0</v>
      </c>
      <c r="BS30" s="71">
        <f t="shared" ca="1" si="13"/>
        <v>-137586409.53591761</v>
      </c>
      <c r="BT30" s="71">
        <f t="shared" ca="1" si="13"/>
        <v>-108139616.61999997</v>
      </c>
      <c r="BU30" s="71">
        <f t="shared" ca="1" si="13"/>
        <v>-21446990.270731393</v>
      </c>
      <c r="BV30" s="71">
        <f t="shared" ca="1" si="14"/>
        <v>-8874709.187237924</v>
      </c>
      <c r="BW30" s="71">
        <f t="shared" ca="1" si="14"/>
        <v>0</v>
      </c>
      <c r="BX30" s="71">
        <f t="shared" ca="1" si="14"/>
        <v>-336452.87283894885</v>
      </c>
      <c r="BY30" s="71">
        <f t="shared" ca="1" si="14"/>
        <v>-1659830.1651094086</v>
      </c>
      <c r="BZ30" s="71">
        <f t="shared" ca="1" si="14"/>
        <v>6439699.6500000004</v>
      </c>
      <c r="CA30" s="71">
        <f t="shared" ca="1" si="14"/>
        <v>-3568510.07</v>
      </c>
      <c r="CB30" s="71">
        <f t="shared" ca="1" si="14"/>
        <v>-11738609.790000001</v>
      </c>
      <c r="CC30" s="71">
        <f t="shared" ca="1" si="14"/>
        <v>-11738609.790000001</v>
      </c>
      <c r="CD30" s="71">
        <f t="shared" ca="1" si="14"/>
        <v>-18178281.800000001</v>
      </c>
      <c r="CE30" s="71">
        <f t="shared" ca="1" si="14"/>
        <v>6439672.0099999998</v>
      </c>
      <c r="CF30" s="71">
        <f t="shared" ca="1" si="14"/>
        <v>0</v>
      </c>
      <c r="CG30" s="71">
        <f t="shared" ca="1" si="14"/>
        <v>0</v>
      </c>
      <c r="CH30" s="71">
        <f t="shared" ca="1" si="14"/>
        <v>0</v>
      </c>
      <c r="CI30" s="71">
        <f t="shared" ca="1" si="14"/>
        <v>0</v>
      </c>
      <c r="CJ30" s="71">
        <f t="shared" ca="1" si="14"/>
        <v>0</v>
      </c>
      <c r="CK30" s="71">
        <f t="shared" ca="1" si="14"/>
        <v>0</v>
      </c>
      <c r="CL30" s="71">
        <f t="shared" ca="1" si="6"/>
        <v>317769189.61379731</v>
      </c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T30" s="5"/>
    </row>
    <row r="31" spans="1:228" ht="13.5" customHeight="1">
      <c r="A31" s="54" t="s">
        <v>49</v>
      </c>
      <c r="B31" s="69">
        <v>1035</v>
      </c>
      <c r="C31" s="70" t="s">
        <v>376</v>
      </c>
      <c r="D31" s="71">
        <f t="shared" ca="1" si="10"/>
        <v>223095998.46177354</v>
      </c>
      <c r="E31" s="71">
        <f t="shared" ca="1" si="10"/>
        <v>181490620.00999999</v>
      </c>
      <c r="F31" s="71">
        <f t="shared" ca="1" si="10"/>
        <v>214185820.19999999</v>
      </c>
      <c r="G31" s="71">
        <f t="shared" ca="1" si="10"/>
        <v>-31737581.93</v>
      </c>
      <c r="H31" s="71">
        <f t="shared" ca="1" si="10"/>
        <v>-957618.26</v>
      </c>
      <c r="I31" s="71">
        <f t="shared" ca="1" si="10"/>
        <v>-51923644.179999992</v>
      </c>
      <c r="J31" s="71">
        <f t="shared" ca="1" si="10"/>
        <v>-60762242.779999994</v>
      </c>
      <c r="K31" s="71">
        <f t="shared" ca="1" si="10"/>
        <v>-118348293.67999999</v>
      </c>
      <c r="L31" s="71">
        <f t="shared" ca="1" si="10"/>
        <v>57586050.899999999</v>
      </c>
      <c r="M31" s="71">
        <f t="shared" ca="1" si="10"/>
        <v>8669425.4900000021</v>
      </c>
      <c r="N31" s="71">
        <f t="shared" ca="1" si="7"/>
        <v>18288790.830000002</v>
      </c>
      <c r="O31" s="71">
        <f t="shared" ca="1" si="7"/>
        <v>-9619365.3399999999</v>
      </c>
      <c r="P31" s="71">
        <f t="shared" ca="1" si="7"/>
        <v>169173.11000000004</v>
      </c>
      <c r="Q31" s="71">
        <f t="shared" ca="1" si="7"/>
        <v>454442.27</v>
      </c>
      <c r="R31" s="71">
        <f t="shared" ca="1" si="7"/>
        <v>-285269.15999999997</v>
      </c>
      <c r="S31" s="71">
        <f t="shared" ca="1" si="7"/>
        <v>0</v>
      </c>
      <c r="T31" s="71">
        <f t="shared" ca="1" si="7"/>
        <v>0</v>
      </c>
      <c r="U31" s="71">
        <f t="shared" ca="1" si="7"/>
        <v>0</v>
      </c>
      <c r="V31" s="71">
        <f t="shared" ca="1" si="7"/>
        <v>0</v>
      </c>
      <c r="W31" s="71">
        <f t="shared" ca="1" si="7"/>
        <v>0</v>
      </c>
      <c r="X31" s="71">
        <f t="shared" ca="1" si="7"/>
        <v>0</v>
      </c>
      <c r="Y31" s="71">
        <f t="shared" ca="1" si="7"/>
        <v>0</v>
      </c>
      <c r="Z31" s="71">
        <f t="shared" ca="1" si="7"/>
        <v>93560362.481773525</v>
      </c>
      <c r="AA31" s="71">
        <f t="shared" ca="1" si="7"/>
        <v>93560362.481773525</v>
      </c>
      <c r="AB31" s="71">
        <f t="shared" ca="1" si="7"/>
        <v>0</v>
      </c>
      <c r="AC31" s="71">
        <f t="shared" ca="1" si="7"/>
        <v>0</v>
      </c>
      <c r="AD31" s="71">
        <f t="shared" ca="1" si="11"/>
        <v>0</v>
      </c>
      <c r="AE31" s="71">
        <f t="shared" ca="1" si="11"/>
        <v>0</v>
      </c>
      <c r="AF31" s="71">
        <f t="shared" ca="1" si="11"/>
        <v>0</v>
      </c>
      <c r="AG31" s="71">
        <f t="shared" ca="1" si="11"/>
        <v>0</v>
      </c>
      <c r="AH31" s="71">
        <f t="shared" ca="1" si="11"/>
        <v>0</v>
      </c>
      <c r="AI31" s="71">
        <f t="shared" ca="1" si="11"/>
        <v>0</v>
      </c>
      <c r="AJ31" s="71">
        <f t="shared" ca="1" si="11"/>
        <v>0</v>
      </c>
      <c r="AK31" s="71">
        <f t="shared" ca="1" si="11"/>
        <v>0</v>
      </c>
      <c r="AL31" s="71">
        <f t="shared" ca="1" si="11"/>
        <v>0</v>
      </c>
      <c r="AM31" s="71">
        <f t="shared" ca="1" si="11"/>
        <v>-31339.850000000006</v>
      </c>
      <c r="AN31" s="71">
        <f t="shared" ca="1" si="11"/>
        <v>-235774.46</v>
      </c>
      <c r="AO31" s="71">
        <f t="shared" ca="1" si="11"/>
        <v>204434.61</v>
      </c>
      <c r="AP31" s="71">
        <f t="shared" ca="1" si="11"/>
        <v>0</v>
      </c>
      <c r="AQ31" s="71">
        <f t="shared" ca="1" si="11"/>
        <v>0</v>
      </c>
      <c r="AR31" s="71">
        <f t="shared" ca="1" si="11"/>
        <v>0</v>
      </c>
      <c r="AS31" s="71">
        <f t="shared" ca="1" si="11"/>
        <v>-107047922.3116366</v>
      </c>
      <c r="AT31" s="71">
        <f t="shared" ca="1" si="12"/>
        <v>-4112007.99</v>
      </c>
      <c r="AU31" s="71">
        <f t="shared" ca="1" si="12"/>
        <v>-7551396.3500000006</v>
      </c>
      <c r="AV31" s="71">
        <f t="shared" ca="1" si="12"/>
        <v>3439388.3600000003</v>
      </c>
      <c r="AW31" s="71">
        <f t="shared" ca="1" si="12"/>
        <v>-10943312.330000002</v>
      </c>
      <c r="AX31" s="71">
        <f t="shared" ca="1" si="12"/>
        <v>-13779522.710000001</v>
      </c>
      <c r="AY31" s="71">
        <f t="shared" ca="1" si="12"/>
        <v>-29970191.370000001</v>
      </c>
      <c r="AZ31" s="71">
        <f t="shared" ca="1" si="12"/>
        <v>-18879974.780000001</v>
      </c>
      <c r="BA31" s="71">
        <f t="shared" ca="1" si="12"/>
        <v>-11090216.59</v>
      </c>
      <c r="BB31" s="71">
        <f t="shared" ca="1" si="12"/>
        <v>0</v>
      </c>
      <c r="BC31" s="71">
        <f t="shared" ca="1" si="12"/>
        <v>0</v>
      </c>
      <c r="BD31" s="71">
        <f t="shared" ca="1" si="12"/>
        <v>16190668.66</v>
      </c>
      <c r="BE31" s="71">
        <f t="shared" ca="1" si="12"/>
        <v>2836210.379999999</v>
      </c>
      <c r="BF31" s="71">
        <f t="shared" ca="1" si="12"/>
        <v>12056417.959999999</v>
      </c>
      <c r="BG31" s="71">
        <f t="shared" ca="1" si="12"/>
        <v>8470369.7799999993</v>
      </c>
      <c r="BH31" s="71">
        <f t="shared" ca="1" si="12"/>
        <v>3586048.18</v>
      </c>
      <c r="BI31" s="71">
        <f t="shared" ca="1" si="12"/>
        <v>0</v>
      </c>
      <c r="BJ31" s="71">
        <f t="shared" ca="1" si="13"/>
        <v>0</v>
      </c>
      <c r="BK31" s="71">
        <f t="shared" ca="1" si="13"/>
        <v>-9220207.5800000001</v>
      </c>
      <c r="BL31" s="71">
        <f t="shared" ca="1" si="13"/>
        <v>0</v>
      </c>
      <c r="BM31" s="71">
        <f t="shared" ca="1" si="13"/>
        <v>0</v>
      </c>
      <c r="BN31" s="71">
        <f t="shared" ca="1" si="13"/>
        <v>0</v>
      </c>
      <c r="BO31" s="71">
        <f t="shared" ca="1" si="13"/>
        <v>0</v>
      </c>
      <c r="BP31" s="71">
        <f t="shared" ca="1" si="13"/>
        <v>0</v>
      </c>
      <c r="BQ31" s="71">
        <f t="shared" ca="1" si="13"/>
        <v>0</v>
      </c>
      <c r="BR31" s="71">
        <f t="shared" ca="1" si="13"/>
        <v>0</v>
      </c>
      <c r="BS31" s="71">
        <f t="shared" ca="1" si="13"/>
        <v>-66962846.921636581</v>
      </c>
      <c r="BT31" s="71">
        <f t="shared" ca="1" si="13"/>
        <v>-36906029.399999999</v>
      </c>
      <c r="BU31" s="71">
        <f t="shared" ca="1" si="13"/>
        <v>-25903877.593953472</v>
      </c>
      <c r="BV31" s="71">
        <f t="shared" ca="1" si="14"/>
        <v>-8913339.8835387714</v>
      </c>
      <c r="BW31" s="71">
        <f t="shared" ca="1" si="14"/>
        <v>0</v>
      </c>
      <c r="BX31" s="71">
        <f t="shared" ca="1" si="14"/>
        <v>-1995963.2941443461</v>
      </c>
      <c r="BY31" s="71">
        <f t="shared" ca="1" si="14"/>
        <v>0</v>
      </c>
      <c r="BZ31" s="71">
        <f t="shared" ca="1" si="14"/>
        <v>6820205.4299999997</v>
      </c>
      <c r="CA31" s="71">
        <f t="shared" ca="1" si="14"/>
        <v>-63842.18</v>
      </c>
      <c r="CB31" s="71">
        <f t="shared" ca="1" si="14"/>
        <v>0</v>
      </c>
      <c r="CC31" s="71">
        <f t="shared" ca="1" si="14"/>
        <v>0</v>
      </c>
      <c r="CD31" s="71">
        <f t="shared" ca="1" si="14"/>
        <v>0</v>
      </c>
      <c r="CE31" s="71">
        <f t="shared" ca="1" si="14"/>
        <v>0</v>
      </c>
      <c r="CF31" s="71">
        <f t="shared" ca="1" si="14"/>
        <v>0</v>
      </c>
      <c r="CG31" s="71">
        <f t="shared" ca="1" si="14"/>
        <v>0</v>
      </c>
      <c r="CH31" s="71">
        <f t="shared" ca="1" si="14"/>
        <v>0</v>
      </c>
      <c r="CI31" s="71">
        <f t="shared" ca="1" si="14"/>
        <v>-25029755.07</v>
      </c>
      <c r="CJ31" s="71">
        <f t="shared" ca="1" si="14"/>
        <v>-25029755.07</v>
      </c>
      <c r="CK31" s="71">
        <f t="shared" ca="1" si="14"/>
        <v>0</v>
      </c>
      <c r="CL31" s="71">
        <f t="shared" ca="1" si="6"/>
        <v>116048076.15013695</v>
      </c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T31" s="5"/>
    </row>
    <row r="32" spans="1:228" ht="13.5" customHeight="1">
      <c r="A32" s="54" t="s">
        <v>51</v>
      </c>
      <c r="B32" s="69">
        <v>1036</v>
      </c>
      <c r="C32" s="70" t="s">
        <v>376</v>
      </c>
      <c r="D32" s="71">
        <f t="shared" ca="1" si="10"/>
        <v>107798940.0506379</v>
      </c>
      <c r="E32" s="71">
        <f t="shared" ca="1" si="10"/>
        <v>76141455.760000005</v>
      </c>
      <c r="F32" s="71">
        <f t="shared" ca="1" si="10"/>
        <v>146969467.12</v>
      </c>
      <c r="G32" s="71">
        <f t="shared" ca="1" si="10"/>
        <v>-67897264.730000004</v>
      </c>
      <c r="H32" s="71">
        <f t="shared" ca="1" si="10"/>
        <v>-2930746.63</v>
      </c>
      <c r="I32" s="71">
        <f t="shared" ca="1" si="10"/>
        <v>-5401672.2899999991</v>
      </c>
      <c r="J32" s="71">
        <f t="shared" ca="1" si="10"/>
        <v>-4996962.07</v>
      </c>
      <c r="K32" s="71">
        <f t="shared" ca="1" si="10"/>
        <v>-55486434.710000001</v>
      </c>
      <c r="L32" s="71">
        <f t="shared" ca="1" si="10"/>
        <v>50489472.640000001</v>
      </c>
      <c r="M32" s="71">
        <f t="shared" ca="1" si="10"/>
        <v>-747855.96999999881</v>
      </c>
      <c r="N32" s="71">
        <f t="shared" ca="1" si="7"/>
        <v>22160850.060000002</v>
      </c>
      <c r="O32" s="71">
        <f t="shared" ca="1" si="7"/>
        <v>-22908706.030000001</v>
      </c>
      <c r="P32" s="71">
        <f t="shared" ca="1" si="7"/>
        <v>343145.75</v>
      </c>
      <c r="Q32" s="71">
        <f t="shared" ca="1" si="7"/>
        <v>1485117.94</v>
      </c>
      <c r="R32" s="71">
        <f t="shared" ca="1" si="7"/>
        <v>-1141972.19</v>
      </c>
      <c r="S32" s="71">
        <f t="shared" ca="1" si="7"/>
        <v>0</v>
      </c>
      <c r="T32" s="71">
        <f t="shared" ca="1" si="7"/>
        <v>0</v>
      </c>
      <c r="U32" s="71">
        <f t="shared" ca="1" si="7"/>
        <v>0</v>
      </c>
      <c r="V32" s="71">
        <f t="shared" ca="1" si="7"/>
        <v>0</v>
      </c>
      <c r="W32" s="71">
        <f t="shared" ca="1" si="7"/>
        <v>0</v>
      </c>
      <c r="X32" s="71">
        <f t="shared" ca="1" si="7"/>
        <v>0</v>
      </c>
      <c r="Y32" s="71">
        <f t="shared" ca="1" si="7"/>
        <v>0</v>
      </c>
      <c r="Z32" s="71">
        <f t="shared" ca="1" si="7"/>
        <v>37047828.610637896</v>
      </c>
      <c r="AA32" s="71">
        <f t="shared" ca="1" si="7"/>
        <v>30069891.156205915</v>
      </c>
      <c r="AB32" s="71">
        <f t="shared" ca="1" si="7"/>
        <v>0</v>
      </c>
      <c r="AC32" s="71">
        <f t="shared" ca="1" si="7"/>
        <v>168673.06425198843</v>
      </c>
      <c r="AD32" s="71">
        <f t="shared" ca="1" si="11"/>
        <v>4865391.1525110854</v>
      </c>
      <c r="AE32" s="71">
        <f t="shared" ca="1" si="11"/>
        <v>27125.940411850635</v>
      </c>
      <c r="AF32" s="71">
        <f t="shared" ca="1" si="11"/>
        <v>0</v>
      </c>
      <c r="AG32" s="71">
        <f t="shared" ca="1" si="11"/>
        <v>1916747.2972570588</v>
      </c>
      <c r="AH32" s="71">
        <f t="shared" ca="1" si="11"/>
        <v>0</v>
      </c>
      <c r="AI32" s="71">
        <f t="shared" ca="1" si="11"/>
        <v>0</v>
      </c>
      <c r="AJ32" s="71">
        <f t="shared" ca="1" si="11"/>
        <v>0</v>
      </c>
      <c r="AK32" s="71">
        <f t="shared" ca="1" si="11"/>
        <v>0</v>
      </c>
      <c r="AL32" s="71">
        <f t="shared" ca="1" si="11"/>
        <v>0</v>
      </c>
      <c r="AM32" s="71">
        <f t="shared" ca="1" si="11"/>
        <v>11327.970000000001</v>
      </c>
      <c r="AN32" s="71">
        <f t="shared" ca="1" si="11"/>
        <v>226559.4</v>
      </c>
      <c r="AO32" s="71">
        <f t="shared" ca="1" si="11"/>
        <v>-215231.43</v>
      </c>
      <c r="AP32" s="71">
        <f t="shared" ca="1" si="11"/>
        <v>0</v>
      </c>
      <c r="AQ32" s="71">
        <f t="shared" ca="1" si="11"/>
        <v>0</v>
      </c>
      <c r="AR32" s="71">
        <f t="shared" ca="1" si="11"/>
        <v>0</v>
      </c>
      <c r="AS32" s="71">
        <f t="shared" ca="1" si="11"/>
        <v>-67647963.239103675</v>
      </c>
      <c r="AT32" s="71">
        <f t="shared" ca="1" si="12"/>
        <v>-1762758.2200000016</v>
      </c>
      <c r="AU32" s="71">
        <f t="shared" ca="1" si="12"/>
        <v>-9635204.6900000013</v>
      </c>
      <c r="AV32" s="71">
        <f t="shared" ca="1" si="12"/>
        <v>7872446.4699999997</v>
      </c>
      <c r="AW32" s="71">
        <f t="shared" ca="1" si="12"/>
        <v>-2654785.4699999839</v>
      </c>
      <c r="AX32" s="71">
        <f t="shared" ca="1" si="12"/>
        <v>-11831322.899999991</v>
      </c>
      <c r="AY32" s="71">
        <f t="shared" ca="1" si="12"/>
        <v>-50900667.729999989</v>
      </c>
      <c r="AZ32" s="71">
        <f t="shared" ca="1" si="12"/>
        <v>-38159306.959999993</v>
      </c>
      <c r="BA32" s="71">
        <f t="shared" ca="1" si="12"/>
        <v>-32359767.210000001</v>
      </c>
      <c r="BB32" s="71">
        <f t="shared" ca="1" si="12"/>
        <v>0</v>
      </c>
      <c r="BC32" s="71">
        <f t="shared" ca="1" si="12"/>
        <v>19618406.440000001</v>
      </c>
      <c r="BD32" s="71">
        <f t="shared" ca="1" si="12"/>
        <v>39069344.829999998</v>
      </c>
      <c r="BE32" s="71">
        <f t="shared" ca="1" si="12"/>
        <v>9176537.4300000072</v>
      </c>
      <c r="BF32" s="71">
        <f t="shared" ca="1" si="12"/>
        <v>41488228.960000008</v>
      </c>
      <c r="BG32" s="71">
        <f t="shared" ca="1" si="12"/>
        <v>31492558.09</v>
      </c>
      <c r="BH32" s="71">
        <f t="shared" ca="1" si="12"/>
        <v>25986285.030000001</v>
      </c>
      <c r="BI32" s="71">
        <f t="shared" ca="1" si="12"/>
        <v>0</v>
      </c>
      <c r="BJ32" s="71">
        <f t="shared" ca="1" si="13"/>
        <v>-15990614.16</v>
      </c>
      <c r="BK32" s="71">
        <f t="shared" ca="1" si="13"/>
        <v>-32311691.530000001</v>
      </c>
      <c r="BL32" s="71">
        <f t="shared" ca="1" si="13"/>
        <v>0</v>
      </c>
      <c r="BM32" s="71">
        <f t="shared" ca="1" si="13"/>
        <v>0</v>
      </c>
      <c r="BN32" s="71">
        <f t="shared" ca="1" si="13"/>
        <v>0</v>
      </c>
      <c r="BO32" s="71">
        <f t="shared" ca="1" si="13"/>
        <v>0</v>
      </c>
      <c r="BP32" s="71">
        <f t="shared" ca="1" si="13"/>
        <v>0</v>
      </c>
      <c r="BQ32" s="71">
        <f t="shared" ca="1" si="13"/>
        <v>0</v>
      </c>
      <c r="BR32" s="71">
        <f t="shared" ca="1" si="13"/>
        <v>0</v>
      </c>
      <c r="BS32" s="71">
        <f t="shared" ca="1" si="13"/>
        <v>-48704796.406854667</v>
      </c>
      <c r="BT32" s="71">
        <f t="shared" ca="1" si="13"/>
        <v>-32172483.490000002</v>
      </c>
      <c r="BU32" s="71">
        <f t="shared" ca="1" si="13"/>
        <v>-11029732.583311215</v>
      </c>
      <c r="BV32" s="71">
        <f t="shared" ca="1" si="14"/>
        <v>-17165270.095995419</v>
      </c>
      <c r="BW32" s="71">
        <f t="shared" ca="1" si="14"/>
        <v>0</v>
      </c>
      <c r="BX32" s="71">
        <f t="shared" ca="1" si="14"/>
        <v>-2718438.68710359</v>
      </c>
      <c r="BY32" s="71">
        <f t="shared" ca="1" si="14"/>
        <v>-1782737.7604444374</v>
      </c>
      <c r="BZ32" s="71">
        <f t="shared" ca="1" si="14"/>
        <v>19423031.390000001</v>
      </c>
      <c r="CA32" s="71">
        <f t="shared" ca="1" si="14"/>
        <v>-3259165.1799999997</v>
      </c>
      <c r="CB32" s="71">
        <f t="shared" ca="1" si="14"/>
        <v>0</v>
      </c>
      <c r="CC32" s="71">
        <f t="shared" ca="1" si="14"/>
        <v>0</v>
      </c>
      <c r="CD32" s="71">
        <f t="shared" ca="1" si="14"/>
        <v>0</v>
      </c>
      <c r="CE32" s="71">
        <f t="shared" ca="1" si="14"/>
        <v>0</v>
      </c>
      <c r="CF32" s="71">
        <f t="shared" ca="1" si="14"/>
        <v>0</v>
      </c>
      <c r="CG32" s="71">
        <f t="shared" ca="1" si="14"/>
        <v>0</v>
      </c>
      <c r="CH32" s="71">
        <f t="shared" ca="1" si="14"/>
        <v>0</v>
      </c>
      <c r="CI32" s="71">
        <f t="shared" ca="1" si="14"/>
        <v>-14525623.14224902</v>
      </c>
      <c r="CJ32" s="71">
        <f t="shared" ca="1" si="14"/>
        <v>-14525623.14224902</v>
      </c>
      <c r="CK32" s="71">
        <f t="shared" ca="1" si="14"/>
        <v>0</v>
      </c>
      <c r="CL32" s="71">
        <f t="shared" ca="1" si="6"/>
        <v>40150976.811534226</v>
      </c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T32" s="5"/>
    </row>
    <row r="33" spans="1:228" ht="13.5" customHeight="1">
      <c r="A33" s="54" t="s">
        <v>53</v>
      </c>
      <c r="B33" s="69">
        <v>1037</v>
      </c>
      <c r="C33" s="70" t="s">
        <v>376</v>
      </c>
      <c r="D33" s="71">
        <f t="shared" ca="1" si="10"/>
        <v>46287000.7471589</v>
      </c>
      <c r="E33" s="71">
        <f t="shared" ca="1" si="10"/>
        <v>23547874.060000002</v>
      </c>
      <c r="F33" s="71">
        <f t="shared" ca="1" si="10"/>
        <v>43560054.420000002</v>
      </c>
      <c r="G33" s="71">
        <f t="shared" ca="1" si="10"/>
        <v>-20012180.359999999</v>
      </c>
      <c r="H33" s="71">
        <f t="shared" ca="1" si="10"/>
        <v>0</v>
      </c>
      <c r="I33" s="71">
        <f t="shared" ca="1" si="10"/>
        <v>1511973.1400000001</v>
      </c>
      <c r="J33" s="71">
        <f t="shared" ca="1" si="10"/>
        <v>1752455.2800000003</v>
      </c>
      <c r="K33" s="71">
        <f t="shared" ca="1" si="10"/>
        <v>-4526394.17</v>
      </c>
      <c r="L33" s="71">
        <f t="shared" ca="1" si="10"/>
        <v>6278849.4500000002</v>
      </c>
      <c r="M33" s="71">
        <f t="shared" ca="1" si="10"/>
        <v>-240482.14000000013</v>
      </c>
      <c r="N33" s="71">
        <f t="shared" ca="1" si="7"/>
        <v>1135370.3799999999</v>
      </c>
      <c r="O33" s="71">
        <f t="shared" ca="1" si="7"/>
        <v>-1375852.52</v>
      </c>
      <c r="P33" s="71">
        <f t="shared" ca="1" si="7"/>
        <v>0</v>
      </c>
      <c r="Q33" s="71">
        <f t="shared" ca="1" si="7"/>
        <v>0</v>
      </c>
      <c r="R33" s="71">
        <f t="shared" ca="1" si="7"/>
        <v>0</v>
      </c>
      <c r="S33" s="71">
        <f t="shared" ca="1" si="7"/>
        <v>0</v>
      </c>
      <c r="T33" s="71">
        <f t="shared" ca="1" si="7"/>
        <v>0</v>
      </c>
      <c r="U33" s="71">
        <f t="shared" ca="1" si="7"/>
        <v>0</v>
      </c>
      <c r="V33" s="71">
        <f t="shared" ca="1" si="7"/>
        <v>0</v>
      </c>
      <c r="W33" s="71">
        <f t="shared" ca="1" si="7"/>
        <v>0</v>
      </c>
      <c r="X33" s="71">
        <f t="shared" ca="1" si="7"/>
        <v>0</v>
      </c>
      <c r="Y33" s="71">
        <f t="shared" ca="1" si="7"/>
        <v>0</v>
      </c>
      <c r="Z33" s="71">
        <f t="shared" ca="1" si="7"/>
        <v>21232897.587158896</v>
      </c>
      <c r="AA33" s="71">
        <f t="shared" ca="1" si="7"/>
        <v>21232897.587158896</v>
      </c>
      <c r="AB33" s="71">
        <f t="shared" ca="1" si="7"/>
        <v>0</v>
      </c>
      <c r="AC33" s="71">
        <f t="shared" ca="1" si="7"/>
        <v>0</v>
      </c>
      <c r="AD33" s="71">
        <f t="shared" ca="1" si="11"/>
        <v>0</v>
      </c>
      <c r="AE33" s="71">
        <f t="shared" ca="1" si="11"/>
        <v>0</v>
      </c>
      <c r="AF33" s="71">
        <f t="shared" ca="1" si="11"/>
        <v>0</v>
      </c>
      <c r="AG33" s="71">
        <f t="shared" ca="1" si="11"/>
        <v>0</v>
      </c>
      <c r="AH33" s="71">
        <f t="shared" ca="1" si="11"/>
        <v>0</v>
      </c>
      <c r="AI33" s="71">
        <f t="shared" ca="1" si="11"/>
        <v>0</v>
      </c>
      <c r="AJ33" s="71">
        <f t="shared" ca="1" si="11"/>
        <v>0</v>
      </c>
      <c r="AK33" s="71">
        <f t="shared" ca="1" si="11"/>
        <v>0</v>
      </c>
      <c r="AL33" s="71">
        <f t="shared" ca="1" si="11"/>
        <v>0</v>
      </c>
      <c r="AM33" s="71">
        <f t="shared" ca="1" si="11"/>
        <v>-5744.0400000000009</v>
      </c>
      <c r="AN33" s="71">
        <f t="shared" ca="1" si="11"/>
        <v>-10478.790000000001</v>
      </c>
      <c r="AO33" s="71">
        <f t="shared" ca="1" si="11"/>
        <v>4734.75</v>
      </c>
      <c r="AP33" s="71">
        <f t="shared" ca="1" si="11"/>
        <v>0</v>
      </c>
      <c r="AQ33" s="71">
        <f t="shared" ca="1" si="11"/>
        <v>0</v>
      </c>
      <c r="AR33" s="71">
        <f t="shared" ca="1" si="11"/>
        <v>0</v>
      </c>
      <c r="AS33" s="71">
        <f t="shared" ca="1" si="11"/>
        <v>-91688601.309713662</v>
      </c>
      <c r="AT33" s="71">
        <f t="shared" ca="1" si="12"/>
        <v>-21311.839999999997</v>
      </c>
      <c r="AU33" s="71">
        <f t="shared" ca="1" si="12"/>
        <v>-116848.37999999999</v>
      </c>
      <c r="AV33" s="71">
        <f t="shared" ca="1" si="12"/>
        <v>95536.54</v>
      </c>
      <c r="AW33" s="71">
        <f t="shared" ca="1" si="12"/>
        <v>-515577.67999999976</v>
      </c>
      <c r="AX33" s="71">
        <f t="shared" ca="1" si="12"/>
        <v>-947096.46999999974</v>
      </c>
      <c r="AY33" s="71">
        <f t="shared" ca="1" si="12"/>
        <v>-1406744.6899999997</v>
      </c>
      <c r="AZ33" s="71">
        <f t="shared" ca="1" si="12"/>
        <v>-1378677.39</v>
      </c>
      <c r="BA33" s="71">
        <f t="shared" ca="1" si="12"/>
        <v>-123754.87</v>
      </c>
      <c r="BB33" s="71">
        <f t="shared" ca="1" si="12"/>
        <v>0</v>
      </c>
      <c r="BC33" s="71">
        <f t="shared" ca="1" si="12"/>
        <v>95687.57</v>
      </c>
      <c r="BD33" s="71">
        <f t="shared" ca="1" si="12"/>
        <v>459648.22</v>
      </c>
      <c r="BE33" s="71">
        <f t="shared" ca="1" si="12"/>
        <v>431518.79</v>
      </c>
      <c r="BF33" s="71">
        <f t="shared" ca="1" si="12"/>
        <v>577439.49</v>
      </c>
      <c r="BG33" s="71">
        <f t="shared" ca="1" si="12"/>
        <v>559623.78</v>
      </c>
      <c r="BH33" s="71">
        <f t="shared" ca="1" si="12"/>
        <v>78553.399999999994</v>
      </c>
      <c r="BI33" s="71">
        <f t="shared" ca="1" si="12"/>
        <v>0</v>
      </c>
      <c r="BJ33" s="71">
        <f t="shared" ca="1" si="13"/>
        <v>-60737.69</v>
      </c>
      <c r="BK33" s="71">
        <f t="shared" ca="1" si="13"/>
        <v>-145920.70000000001</v>
      </c>
      <c r="BL33" s="71">
        <f t="shared" ca="1" si="13"/>
        <v>0</v>
      </c>
      <c r="BM33" s="71">
        <f t="shared" ca="1" si="13"/>
        <v>0</v>
      </c>
      <c r="BN33" s="71">
        <f t="shared" ca="1" si="13"/>
        <v>0</v>
      </c>
      <c r="BO33" s="71">
        <f t="shared" ca="1" si="13"/>
        <v>-2328.0100000000002</v>
      </c>
      <c r="BP33" s="71">
        <f t="shared" ca="1" si="13"/>
        <v>-2328.0100000000002</v>
      </c>
      <c r="BQ33" s="71">
        <f t="shared" ca="1" si="13"/>
        <v>0</v>
      </c>
      <c r="BR33" s="71">
        <f t="shared" ca="1" si="13"/>
        <v>0</v>
      </c>
      <c r="BS33" s="71">
        <f t="shared" ca="1" si="13"/>
        <v>-86860015.109713659</v>
      </c>
      <c r="BT33" s="71">
        <f t="shared" ca="1" si="13"/>
        <v>-5380780.459999999</v>
      </c>
      <c r="BU33" s="71">
        <f t="shared" ca="1" si="13"/>
        <v>-41714790.890831716</v>
      </c>
      <c r="BV33" s="71">
        <f t="shared" ca="1" si="14"/>
        <v>-42425409.085556597</v>
      </c>
      <c r="BW33" s="71">
        <f t="shared" ca="1" si="14"/>
        <v>0</v>
      </c>
      <c r="BX33" s="71">
        <f t="shared" ca="1" si="14"/>
        <v>-746332.0337093157</v>
      </c>
      <c r="BY33" s="71">
        <f t="shared" ca="1" si="14"/>
        <v>-3625749.6396160331</v>
      </c>
      <c r="BZ33" s="71">
        <f t="shared" ca="1" si="14"/>
        <v>7033047</v>
      </c>
      <c r="CA33" s="71">
        <f t="shared" ca="1" si="14"/>
        <v>0</v>
      </c>
      <c r="CB33" s="71">
        <f t="shared" ca="1" si="14"/>
        <v>0</v>
      </c>
      <c r="CC33" s="71">
        <f t="shared" ca="1" si="14"/>
        <v>0</v>
      </c>
      <c r="CD33" s="71">
        <f t="shared" ca="1" si="14"/>
        <v>0</v>
      </c>
      <c r="CE33" s="71">
        <f t="shared" ca="1" si="14"/>
        <v>0</v>
      </c>
      <c r="CF33" s="71">
        <f t="shared" ca="1" si="14"/>
        <v>0</v>
      </c>
      <c r="CG33" s="71">
        <f t="shared" ca="1" si="14"/>
        <v>0</v>
      </c>
      <c r="CH33" s="71">
        <f t="shared" ca="1" si="14"/>
        <v>0</v>
      </c>
      <c r="CI33" s="71">
        <f t="shared" ca="1" si="14"/>
        <v>-4289368.67</v>
      </c>
      <c r="CJ33" s="71">
        <f t="shared" ca="1" si="14"/>
        <v>-4289368.67</v>
      </c>
      <c r="CK33" s="71">
        <f t="shared" ca="1" si="14"/>
        <v>0</v>
      </c>
      <c r="CL33" s="71">
        <f t="shared" ca="1" si="6"/>
        <v>-45401600.562554762</v>
      </c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T33" s="5"/>
    </row>
    <row r="34" spans="1:228" ht="13.5" customHeight="1">
      <c r="A34" s="54" t="s">
        <v>55</v>
      </c>
      <c r="B34" s="69">
        <v>1038</v>
      </c>
      <c r="C34" s="70" t="s">
        <v>376</v>
      </c>
      <c r="D34" s="71">
        <f t="shared" ca="1" si="10"/>
        <v>144863826.13403156</v>
      </c>
      <c r="E34" s="71">
        <f t="shared" ca="1" si="10"/>
        <v>150390209.14999998</v>
      </c>
      <c r="F34" s="71">
        <f t="shared" ca="1" si="10"/>
        <v>153498398.94999999</v>
      </c>
      <c r="G34" s="71">
        <f t="shared" ca="1" si="10"/>
        <v>-3108189.8</v>
      </c>
      <c r="H34" s="71">
        <f t="shared" ca="1" si="10"/>
        <v>0</v>
      </c>
      <c r="I34" s="71">
        <f t="shared" ca="1" si="10"/>
        <v>-26265456.279999994</v>
      </c>
      <c r="J34" s="71">
        <f t="shared" ca="1" si="10"/>
        <v>-26359656.959999993</v>
      </c>
      <c r="K34" s="71">
        <f t="shared" ca="1" si="10"/>
        <v>-71371517.289999992</v>
      </c>
      <c r="L34" s="71">
        <f t="shared" ca="1" si="10"/>
        <v>45011860.329999998</v>
      </c>
      <c r="M34" s="71">
        <f t="shared" ca="1" si="10"/>
        <v>94200.679999999847</v>
      </c>
      <c r="N34" s="71">
        <f t="shared" ca="1" si="7"/>
        <v>338717.33999999985</v>
      </c>
      <c r="O34" s="71">
        <f t="shared" ca="1" si="7"/>
        <v>-244516.66</v>
      </c>
      <c r="P34" s="71">
        <f t="shared" ca="1" si="7"/>
        <v>0</v>
      </c>
      <c r="Q34" s="71">
        <f t="shared" ca="1" si="7"/>
        <v>0</v>
      </c>
      <c r="R34" s="71">
        <f t="shared" ca="1" si="7"/>
        <v>0</v>
      </c>
      <c r="S34" s="71">
        <f t="shared" ca="1" si="7"/>
        <v>0</v>
      </c>
      <c r="T34" s="71">
        <f t="shared" ca="1" si="7"/>
        <v>0</v>
      </c>
      <c r="U34" s="71">
        <f t="shared" ca="1" si="7"/>
        <v>0</v>
      </c>
      <c r="V34" s="71">
        <f t="shared" ca="1" si="7"/>
        <v>0</v>
      </c>
      <c r="W34" s="71">
        <f t="shared" ca="1" si="7"/>
        <v>0</v>
      </c>
      <c r="X34" s="71">
        <f t="shared" ca="1" si="7"/>
        <v>0</v>
      </c>
      <c r="Y34" s="71">
        <f t="shared" ca="1" si="7"/>
        <v>0</v>
      </c>
      <c r="Z34" s="71">
        <f t="shared" ca="1" si="7"/>
        <v>20621646.204031575</v>
      </c>
      <c r="AA34" s="71">
        <f t="shared" ca="1" si="7"/>
        <v>21623107.385062259</v>
      </c>
      <c r="AB34" s="71">
        <f t="shared" ca="1" si="7"/>
        <v>0</v>
      </c>
      <c r="AC34" s="71">
        <f t="shared" ca="1" si="7"/>
        <v>-1001461.1810306822</v>
      </c>
      <c r="AD34" s="71">
        <f t="shared" ca="1" si="11"/>
        <v>0</v>
      </c>
      <c r="AE34" s="71">
        <f t="shared" ca="1" si="11"/>
        <v>0</v>
      </c>
      <c r="AF34" s="71">
        <f t="shared" ca="1" si="11"/>
        <v>0</v>
      </c>
      <c r="AG34" s="71">
        <f t="shared" ca="1" si="11"/>
        <v>0</v>
      </c>
      <c r="AH34" s="71">
        <f t="shared" ca="1" si="11"/>
        <v>0</v>
      </c>
      <c r="AI34" s="71">
        <f t="shared" ca="1" si="11"/>
        <v>0</v>
      </c>
      <c r="AJ34" s="71">
        <f t="shared" ca="1" si="11"/>
        <v>0</v>
      </c>
      <c r="AK34" s="71">
        <f t="shared" ca="1" si="11"/>
        <v>0</v>
      </c>
      <c r="AL34" s="71">
        <f t="shared" ca="1" si="11"/>
        <v>0</v>
      </c>
      <c r="AM34" s="71">
        <f t="shared" ca="1" si="11"/>
        <v>117427.06000000006</v>
      </c>
      <c r="AN34" s="71">
        <f t="shared" ca="1" si="11"/>
        <v>109157.31000000006</v>
      </c>
      <c r="AO34" s="71">
        <f t="shared" ca="1" si="11"/>
        <v>8269.75</v>
      </c>
      <c r="AP34" s="71">
        <f t="shared" ca="1" si="11"/>
        <v>0</v>
      </c>
      <c r="AQ34" s="71">
        <f t="shared" ca="1" si="11"/>
        <v>0</v>
      </c>
      <c r="AR34" s="71">
        <f t="shared" ca="1" si="11"/>
        <v>0</v>
      </c>
      <c r="AS34" s="71">
        <f t="shared" ca="1" si="11"/>
        <v>-187849633.43915671</v>
      </c>
      <c r="AT34" s="71">
        <f t="shared" ca="1" si="12"/>
        <v>-6061458.6099999994</v>
      </c>
      <c r="AU34" s="71">
        <f t="shared" ca="1" si="12"/>
        <v>-7400597.2999999998</v>
      </c>
      <c r="AV34" s="71">
        <f t="shared" ca="1" si="12"/>
        <v>1339138.69</v>
      </c>
      <c r="AW34" s="71">
        <f t="shared" ca="1" si="12"/>
        <v>-12124651.479999959</v>
      </c>
      <c r="AX34" s="71">
        <f t="shared" ca="1" si="12"/>
        <v>-11965004.179999962</v>
      </c>
      <c r="AY34" s="71">
        <f t="shared" ca="1" si="12"/>
        <v>-44167946.289999962</v>
      </c>
      <c r="AZ34" s="71">
        <f t="shared" ca="1" si="12"/>
        <v>-32001235.417108163</v>
      </c>
      <c r="BA34" s="71">
        <f t="shared" ca="1" si="12"/>
        <v>-12166710.8728918</v>
      </c>
      <c r="BB34" s="71">
        <f t="shared" ca="1" si="12"/>
        <v>0</v>
      </c>
      <c r="BC34" s="71">
        <f t="shared" ca="1" si="12"/>
        <v>0</v>
      </c>
      <c r="BD34" s="71">
        <f t="shared" ca="1" si="12"/>
        <v>32202942.109999999</v>
      </c>
      <c r="BE34" s="71">
        <f t="shared" ca="1" si="12"/>
        <v>-159647.29999999609</v>
      </c>
      <c r="BF34" s="71">
        <f t="shared" ca="1" si="12"/>
        <v>5060369.3400000036</v>
      </c>
      <c r="BG34" s="71">
        <f t="shared" ca="1" si="12"/>
        <v>5025879.3103120448</v>
      </c>
      <c r="BH34" s="71">
        <f t="shared" ca="1" si="12"/>
        <v>34490.029687959184</v>
      </c>
      <c r="BI34" s="71">
        <f t="shared" ca="1" si="12"/>
        <v>0</v>
      </c>
      <c r="BJ34" s="71">
        <f t="shared" ca="1" si="13"/>
        <v>0</v>
      </c>
      <c r="BK34" s="71">
        <f t="shared" ca="1" si="13"/>
        <v>-5220016.6399999997</v>
      </c>
      <c r="BL34" s="71">
        <f t="shared" ca="1" si="13"/>
        <v>0</v>
      </c>
      <c r="BM34" s="71">
        <f t="shared" ca="1" si="13"/>
        <v>0</v>
      </c>
      <c r="BN34" s="71">
        <f t="shared" ca="1" si="13"/>
        <v>0</v>
      </c>
      <c r="BO34" s="71">
        <f t="shared" ca="1" si="13"/>
        <v>-1067697.6600000001</v>
      </c>
      <c r="BP34" s="71">
        <f t="shared" ca="1" si="13"/>
        <v>-1067697.6600000001</v>
      </c>
      <c r="BQ34" s="71">
        <f t="shared" ca="1" si="13"/>
        <v>0</v>
      </c>
      <c r="BR34" s="71">
        <f t="shared" ca="1" si="13"/>
        <v>0</v>
      </c>
      <c r="BS34" s="71">
        <f t="shared" ca="1" si="13"/>
        <v>-168162328.02915674</v>
      </c>
      <c r="BT34" s="71">
        <f t="shared" ca="1" si="13"/>
        <v>-38055675.810000002</v>
      </c>
      <c r="BU34" s="71">
        <f t="shared" ca="1" si="13"/>
        <v>-107370188.8321936</v>
      </c>
      <c r="BV34" s="71">
        <f t="shared" ca="1" si="14"/>
        <v>-14458635.325624155</v>
      </c>
      <c r="BW34" s="71">
        <f t="shared" ca="1" si="14"/>
        <v>0</v>
      </c>
      <c r="BX34" s="71">
        <f t="shared" ca="1" si="14"/>
        <v>-3098234.8949343683</v>
      </c>
      <c r="BY34" s="71">
        <f t="shared" ca="1" si="14"/>
        <v>-6237646.1537233591</v>
      </c>
      <c r="BZ34" s="71">
        <f t="shared" ca="1" si="14"/>
        <v>1238053.4899999998</v>
      </c>
      <c r="CA34" s="71">
        <f t="shared" ca="1" si="14"/>
        <v>-180000.50268124929</v>
      </c>
      <c r="CB34" s="71">
        <f t="shared" ca="1" si="14"/>
        <v>0</v>
      </c>
      <c r="CC34" s="71">
        <f t="shared" ca="1" si="14"/>
        <v>0</v>
      </c>
      <c r="CD34" s="71">
        <f t="shared" ca="1" si="14"/>
        <v>0</v>
      </c>
      <c r="CE34" s="71">
        <f t="shared" ca="1" si="14"/>
        <v>0</v>
      </c>
      <c r="CF34" s="71">
        <f t="shared" ca="1" si="14"/>
        <v>0</v>
      </c>
      <c r="CG34" s="71">
        <f t="shared" ca="1" si="14"/>
        <v>0</v>
      </c>
      <c r="CH34" s="71">
        <f t="shared" ca="1" si="14"/>
        <v>0</v>
      </c>
      <c r="CI34" s="71">
        <f t="shared" ca="1" si="14"/>
        <v>-433497.66</v>
      </c>
      <c r="CJ34" s="71">
        <f t="shared" ca="1" si="14"/>
        <v>-433497.66</v>
      </c>
      <c r="CK34" s="71">
        <f t="shared" ca="1" si="14"/>
        <v>0</v>
      </c>
      <c r="CL34" s="71">
        <f t="shared" ca="1" si="6"/>
        <v>-42985807.305125147</v>
      </c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T34" s="5"/>
    </row>
    <row r="35" spans="1:228" ht="13.5" customHeight="1">
      <c r="A35" s="54" t="s">
        <v>57</v>
      </c>
      <c r="B35" s="69">
        <v>1039</v>
      </c>
      <c r="C35" s="70" t="s">
        <v>376</v>
      </c>
      <c r="D35" s="71">
        <f t="shared" ca="1" si="10"/>
        <v>223542708.83000004</v>
      </c>
      <c r="E35" s="71">
        <f t="shared" ca="1" si="10"/>
        <v>133578575.00000003</v>
      </c>
      <c r="F35" s="71">
        <f t="shared" ca="1" si="10"/>
        <v>191330157.85000002</v>
      </c>
      <c r="G35" s="71">
        <f t="shared" ca="1" si="10"/>
        <v>-54909433.039999999</v>
      </c>
      <c r="H35" s="71">
        <f t="shared" ca="1" si="10"/>
        <v>-2842149.81</v>
      </c>
      <c r="I35" s="71">
        <f t="shared" ca="1" si="10"/>
        <v>14791112.670000004</v>
      </c>
      <c r="J35" s="71">
        <f t="shared" ca="1" si="10"/>
        <v>35119313.220000006</v>
      </c>
      <c r="K35" s="71">
        <f t="shared" ca="1" si="10"/>
        <v>-54278921.149999999</v>
      </c>
      <c r="L35" s="71">
        <f t="shared" ca="1" si="10"/>
        <v>89398234.370000005</v>
      </c>
      <c r="M35" s="71">
        <f t="shared" ca="1" si="10"/>
        <v>-20718160.380000003</v>
      </c>
      <c r="N35" s="71">
        <f t="shared" ca="1" si="7"/>
        <v>12669426.229999999</v>
      </c>
      <c r="O35" s="71">
        <f t="shared" ca="1" si="7"/>
        <v>-33387586.609999999</v>
      </c>
      <c r="P35" s="71">
        <f t="shared" ca="1" si="7"/>
        <v>389959.83000000007</v>
      </c>
      <c r="Q35" s="71">
        <f t="shared" ca="1" si="7"/>
        <v>1378352.52</v>
      </c>
      <c r="R35" s="71">
        <f t="shared" ca="1" si="7"/>
        <v>-988392.69</v>
      </c>
      <c r="S35" s="71">
        <f t="shared" ca="1" si="7"/>
        <v>0</v>
      </c>
      <c r="T35" s="71">
        <f t="shared" ca="1" si="7"/>
        <v>0</v>
      </c>
      <c r="U35" s="71">
        <f t="shared" ca="1" si="7"/>
        <v>0</v>
      </c>
      <c r="V35" s="71">
        <f t="shared" ca="1" si="7"/>
        <v>0</v>
      </c>
      <c r="W35" s="71">
        <f t="shared" ca="1" si="7"/>
        <v>0</v>
      </c>
      <c r="X35" s="71">
        <f t="shared" ca="1" si="7"/>
        <v>0</v>
      </c>
      <c r="Y35" s="71">
        <f t="shared" ca="1" si="7"/>
        <v>0</v>
      </c>
      <c r="Z35" s="71">
        <f t="shared" ca="1" si="7"/>
        <v>75244257.090000004</v>
      </c>
      <c r="AA35" s="71">
        <f t="shared" ca="1" si="7"/>
        <v>75244257.090000004</v>
      </c>
      <c r="AB35" s="71">
        <f t="shared" ca="1" si="7"/>
        <v>0</v>
      </c>
      <c r="AC35" s="71">
        <f t="shared" ca="1" si="7"/>
        <v>0</v>
      </c>
      <c r="AD35" s="71">
        <f t="shared" ca="1" si="11"/>
        <v>0</v>
      </c>
      <c r="AE35" s="71">
        <f t="shared" ca="1" si="11"/>
        <v>0</v>
      </c>
      <c r="AF35" s="71">
        <f t="shared" ca="1" si="11"/>
        <v>0</v>
      </c>
      <c r="AG35" s="71">
        <f t="shared" ca="1" si="11"/>
        <v>0</v>
      </c>
      <c r="AH35" s="71">
        <f t="shared" ca="1" si="11"/>
        <v>0</v>
      </c>
      <c r="AI35" s="71">
        <f t="shared" ca="1" si="11"/>
        <v>0</v>
      </c>
      <c r="AJ35" s="71">
        <f t="shared" ca="1" si="11"/>
        <v>0</v>
      </c>
      <c r="AK35" s="71">
        <f t="shared" ca="1" si="11"/>
        <v>0</v>
      </c>
      <c r="AL35" s="71">
        <f t="shared" ca="1" si="11"/>
        <v>0</v>
      </c>
      <c r="AM35" s="71">
        <f t="shared" ca="1" si="11"/>
        <v>-71235.930000000051</v>
      </c>
      <c r="AN35" s="71">
        <f t="shared" ca="1" si="11"/>
        <v>-283656.42000000004</v>
      </c>
      <c r="AO35" s="71">
        <f t="shared" ca="1" si="11"/>
        <v>212420.49</v>
      </c>
      <c r="AP35" s="71">
        <f t="shared" ca="1" si="11"/>
        <v>0</v>
      </c>
      <c r="AQ35" s="71">
        <f t="shared" ca="1" si="11"/>
        <v>0</v>
      </c>
      <c r="AR35" s="71">
        <f t="shared" ca="1" si="11"/>
        <v>0</v>
      </c>
      <c r="AS35" s="71">
        <f t="shared" ca="1" si="11"/>
        <v>-125147075.35859999</v>
      </c>
      <c r="AT35" s="71">
        <f t="shared" ca="1" si="12"/>
        <v>-39190226.589999996</v>
      </c>
      <c r="AU35" s="71">
        <f t="shared" ca="1" si="12"/>
        <v>-56090512.399999999</v>
      </c>
      <c r="AV35" s="71">
        <f t="shared" ca="1" si="12"/>
        <v>16900285.810000002</v>
      </c>
      <c r="AW35" s="71">
        <f t="shared" ca="1" si="12"/>
        <v>-23418416.400000006</v>
      </c>
      <c r="AX35" s="71">
        <f t="shared" ca="1" si="12"/>
        <v>-32299662.719999999</v>
      </c>
      <c r="AY35" s="71">
        <f t="shared" ca="1" si="12"/>
        <v>-92228426.310000002</v>
      </c>
      <c r="AZ35" s="71">
        <f t="shared" ca="1" si="12"/>
        <v>-92718109.310000002</v>
      </c>
      <c r="BA35" s="71">
        <f t="shared" ca="1" si="12"/>
        <v>-62365842</v>
      </c>
      <c r="BB35" s="71">
        <f t="shared" ca="1" si="12"/>
        <v>0</v>
      </c>
      <c r="BC35" s="71">
        <f t="shared" ca="1" si="12"/>
        <v>62855525</v>
      </c>
      <c r="BD35" s="71">
        <f t="shared" ca="1" si="12"/>
        <v>59928763.590000004</v>
      </c>
      <c r="BE35" s="71">
        <f t="shared" ca="1" si="12"/>
        <v>8881246.3199999928</v>
      </c>
      <c r="BF35" s="71">
        <f t="shared" ca="1" si="12"/>
        <v>43409941.819999993</v>
      </c>
      <c r="BG35" s="71">
        <f t="shared" ca="1" si="12"/>
        <v>53270451.819999993</v>
      </c>
      <c r="BH35" s="71">
        <f t="shared" ca="1" si="12"/>
        <v>19724238</v>
      </c>
      <c r="BI35" s="71">
        <f t="shared" ca="1" si="12"/>
        <v>0</v>
      </c>
      <c r="BJ35" s="71">
        <f t="shared" ca="1" si="13"/>
        <v>-29584748</v>
      </c>
      <c r="BK35" s="71">
        <f t="shared" ca="1" si="13"/>
        <v>-34528695.5</v>
      </c>
      <c r="BL35" s="71">
        <f t="shared" ca="1" si="13"/>
        <v>0</v>
      </c>
      <c r="BM35" s="71">
        <f t="shared" ca="1" si="13"/>
        <v>0</v>
      </c>
      <c r="BN35" s="71">
        <f t="shared" ca="1" si="13"/>
        <v>0</v>
      </c>
      <c r="BO35" s="71">
        <f t="shared" ca="1" si="13"/>
        <v>0</v>
      </c>
      <c r="BP35" s="71">
        <f t="shared" ca="1" si="13"/>
        <v>0</v>
      </c>
      <c r="BQ35" s="71">
        <f t="shared" ca="1" si="13"/>
        <v>0</v>
      </c>
      <c r="BR35" s="71">
        <f t="shared" ca="1" si="13"/>
        <v>0</v>
      </c>
      <c r="BS35" s="71">
        <f t="shared" ca="1" si="13"/>
        <v>-46495570.278599992</v>
      </c>
      <c r="BT35" s="71">
        <f t="shared" ca="1" si="13"/>
        <v>-60265271.329999998</v>
      </c>
      <c r="BU35" s="71">
        <f t="shared" ca="1" si="13"/>
        <v>-5945092.8282000003</v>
      </c>
      <c r="BV35" s="71">
        <f t="shared" ca="1" si="14"/>
        <v>-3879198.96</v>
      </c>
      <c r="BW35" s="71">
        <f t="shared" ca="1" si="14"/>
        <v>0</v>
      </c>
      <c r="BX35" s="71">
        <f t="shared" ca="1" si="14"/>
        <v>-558995.25040000002</v>
      </c>
      <c r="BY35" s="71">
        <f t="shared" ca="1" si="14"/>
        <v>0</v>
      </c>
      <c r="BZ35" s="71">
        <f t="shared" ca="1" si="14"/>
        <v>24152988.09</v>
      </c>
      <c r="CA35" s="71">
        <f t="shared" ca="1" si="14"/>
        <v>0</v>
      </c>
      <c r="CB35" s="71">
        <f t="shared" ca="1" si="14"/>
        <v>0</v>
      </c>
      <c r="CC35" s="71">
        <f t="shared" ca="1" si="14"/>
        <v>0</v>
      </c>
      <c r="CD35" s="71">
        <f t="shared" ca="1" si="14"/>
        <v>0</v>
      </c>
      <c r="CE35" s="71">
        <f t="shared" ca="1" si="14"/>
        <v>0</v>
      </c>
      <c r="CF35" s="71">
        <f t="shared" ca="1" si="14"/>
        <v>0</v>
      </c>
      <c r="CG35" s="71">
        <f t="shared" ca="1" si="14"/>
        <v>0</v>
      </c>
      <c r="CH35" s="71">
        <f t="shared" ca="1" si="14"/>
        <v>0</v>
      </c>
      <c r="CI35" s="71">
        <f t="shared" ca="1" si="14"/>
        <v>-16042862.09</v>
      </c>
      <c r="CJ35" s="71">
        <f t="shared" ca="1" si="14"/>
        <v>-16042862.09</v>
      </c>
      <c r="CK35" s="71">
        <f t="shared" ca="1" si="14"/>
        <v>0</v>
      </c>
      <c r="CL35" s="71">
        <f t="shared" ca="1" si="6"/>
        <v>98395633.471400052</v>
      </c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T35" s="5"/>
    </row>
    <row r="36" spans="1:228" ht="13.5" customHeight="1">
      <c r="A36" s="54" t="s">
        <v>59</v>
      </c>
      <c r="B36" s="69">
        <v>1040</v>
      </c>
      <c r="C36" s="70" t="s">
        <v>376</v>
      </c>
      <c r="D36" s="71">
        <f t="shared" ca="1" si="10"/>
        <v>0</v>
      </c>
      <c r="E36" s="71">
        <f t="shared" ca="1" si="10"/>
        <v>0</v>
      </c>
      <c r="F36" s="71">
        <f t="shared" ca="1" si="10"/>
        <v>0</v>
      </c>
      <c r="G36" s="71">
        <f t="shared" ca="1" si="10"/>
        <v>0</v>
      </c>
      <c r="H36" s="71">
        <f t="shared" ca="1" si="10"/>
        <v>0</v>
      </c>
      <c r="I36" s="71">
        <f t="shared" ca="1" si="10"/>
        <v>0</v>
      </c>
      <c r="J36" s="71">
        <f t="shared" ca="1" si="10"/>
        <v>0</v>
      </c>
      <c r="K36" s="71">
        <f t="shared" ca="1" si="10"/>
        <v>0</v>
      </c>
      <c r="L36" s="71">
        <f t="shared" ca="1" si="10"/>
        <v>0</v>
      </c>
      <c r="M36" s="71">
        <f t="shared" ca="1" si="10"/>
        <v>0</v>
      </c>
      <c r="N36" s="71">
        <f t="shared" ca="1" si="7"/>
        <v>0</v>
      </c>
      <c r="O36" s="71">
        <f t="shared" ca="1" si="7"/>
        <v>0</v>
      </c>
      <c r="P36" s="71">
        <f t="shared" ca="1" si="7"/>
        <v>0</v>
      </c>
      <c r="Q36" s="71">
        <f t="shared" ca="1" si="7"/>
        <v>0</v>
      </c>
      <c r="R36" s="71">
        <f t="shared" ca="1" si="7"/>
        <v>0</v>
      </c>
      <c r="S36" s="71">
        <f t="shared" ca="1" si="7"/>
        <v>0</v>
      </c>
      <c r="T36" s="71">
        <f t="shared" ca="1" si="7"/>
        <v>0</v>
      </c>
      <c r="U36" s="71">
        <f t="shared" ca="1" si="7"/>
        <v>0</v>
      </c>
      <c r="V36" s="71">
        <f t="shared" ca="1" si="7"/>
        <v>0</v>
      </c>
      <c r="W36" s="71">
        <f t="shared" ca="1" si="7"/>
        <v>0</v>
      </c>
      <c r="X36" s="71">
        <f t="shared" ca="1" si="7"/>
        <v>0</v>
      </c>
      <c r="Y36" s="71">
        <f t="shared" ca="1" si="7"/>
        <v>0</v>
      </c>
      <c r="Z36" s="71">
        <f t="shared" ca="1" si="7"/>
        <v>0</v>
      </c>
      <c r="AA36" s="71">
        <f t="shared" ca="1" si="7"/>
        <v>0</v>
      </c>
      <c r="AB36" s="71">
        <f t="shared" ca="1" si="7"/>
        <v>0</v>
      </c>
      <c r="AC36" s="71">
        <f t="shared" ca="1" si="7"/>
        <v>0</v>
      </c>
      <c r="AD36" s="71">
        <f t="shared" ca="1" si="11"/>
        <v>0</v>
      </c>
      <c r="AE36" s="71">
        <f t="shared" ca="1" si="11"/>
        <v>0</v>
      </c>
      <c r="AF36" s="71">
        <f t="shared" ca="1" si="11"/>
        <v>0</v>
      </c>
      <c r="AG36" s="71">
        <f t="shared" ca="1" si="11"/>
        <v>0</v>
      </c>
      <c r="AH36" s="71">
        <f t="shared" ca="1" si="11"/>
        <v>0</v>
      </c>
      <c r="AI36" s="71">
        <f t="shared" ca="1" si="11"/>
        <v>0</v>
      </c>
      <c r="AJ36" s="71">
        <f t="shared" ca="1" si="11"/>
        <v>0</v>
      </c>
      <c r="AK36" s="71">
        <f t="shared" ca="1" si="11"/>
        <v>0</v>
      </c>
      <c r="AL36" s="71">
        <f t="shared" ca="1" si="11"/>
        <v>0</v>
      </c>
      <c r="AM36" s="71">
        <f t="shared" ca="1" si="11"/>
        <v>0</v>
      </c>
      <c r="AN36" s="71">
        <f t="shared" ca="1" si="11"/>
        <v>0</v>
      </c>
      <c r="AO36" s="71">
        <f t="shared" ca="1" si="11"/>
        <v>0</v>
      </c>
      <c r="AP36" s="71">
        <f t="shared" ca="1" si="11"/>
        <v>0</v>
      </c>
      <c r="AQ36" s="71">
        <f t="shared" ca="1" si="11"/>
        <v>0</v>
      </c>
      <c r="AR36" s="71">
        <f t="shared" ca="1" si="11"/>
        <v>0</v>
      </c>
      <c r="AS36" s="71">
        <f t="shared" ca="1" si="11"/>
        <v>0</v>
      </c>
      <c r="AT36" s="71">
        <f t="shared" ca="1" si="12"/>
        <v>0</v>
      </c>
      <c r="AU36" s="71">
        <f t="shared" ca="1" si="12"/>
        <v>0</v>
      </c>
      <c r="AV36" s="71">
        <f t="shared" ca="1" si="12"/>
        <v>0</v>
      </c>
      <c r="AW36" s="71">
        <f t="shared" ca="1" si="12"/>
        <v>0</v>
      </c>
      <c r="AX36" s="71">
        <f t="shared" ca="1" si="12"/>
        <v>0</v>
      </c>
      <c r="AY36" s="71">
        <f t="shared" ca="1" si="12"/>
        <v>0</v>
      </c>
      <c r="AZ36" s="71">
        <f t="shared" ca="1" si="12"/>
        <v>0</v>
      </c>
      <c r="BA36" s="71">
        <f t="shared" ca="1" si="12"/>
        <v>0</v>
      </c>
      <c r="BB36" s="71">
        <f t="shared" ca="1" si="12"/>
        <v>0</v>
      </c>
      <c r="BC36" s="71">
        <f t="shared" ca="1" si="12"/>
        <v>0</v>
      </c>
      <c r="BD36" s="71">
        <f t="shared" ca="1" si="12"/>
        <v>0</v>
      </c>
      <c r="BE36" s="71">
        <f t="shared" ca="1" si="12"/>
        <v>0</v>
      </c>
      <c r="BF36" s="71">
        <f t="shared" ca="1" si="12"/>
        <v>0</v>
      </c>
      <c r="BG36" s="71">
        <f t="shared" ca="1" si="12"/>
        <v>0</v>
      </c>
      <c r="BH36" s="71">
        <f t="shared" ca="1" si="12"/>
        <v>0</v>
      </c>
      <c r="BI36" s="71">
        <f t="shared" ca="1" si="12"/>
        <v>0</v>
      </c>
      <c r="BJ36" s="71">
        <f t="shared" ca="1" si="13"/>
        <v>0</v>
      </c>
      <c r="BK36" s="71">
        <f t="shared" ca="1" si="13"/>
        <v>0</v>
      </c>
      <c r="BL36" s="71">
        <f t="shared" ca="1" si="13"/>
        <v>0</v>
      </c>
      <c r="BM36" s="71">
        <f t="shared" ca="1" si="13"/>
        <v>0</v>
      </c>
      <c r="BN36" s="71">
        <f t="shared" ca="1" si="13"/>
        <v>0</v>
      </c>
      <c r="BO36" s="71">
        <f t="shared" ca="1" si="13"/>
        <v>0</v>
      </c>
      <c r="BP36" s="71">
        <f t="shared" ca="1" si="13"/>
        <v>0</v>
      </c>
      <c r="BQ36" s="71">
        <f t="shared" ca="1" si="13"/>
        <v>0</v>
      </c>
      <c r="BR36" s="71">
        <f t="shared" ca="1" si="13"/>
        <v>0</v>
      </c>
      <c r="BS36" s="71">
        <f t="shared" ca="1" si="13"/>
        <v>0</v>
      </c>
      <c r="BT36" s="71">
        <f t="shared" ca="1" si="13"/>
        <v>0</v>
      </c>
      <c r="BU36" s="71">
        <f t="shared" ca="1" si="13"/>
        <v>0</v>
      </c>
      <c r="BV36" s="71">
        <f t="shared" ca="1" si="14"/>
        <v>0</v>
      </c>
      <c r="BW36" s="71">
        <f t="shared" ca="1" si="14"/>
        <v>0</v>
      </c>
      <c r="BX36" s="71">
        <f t="shared" ca="1" si="14"/>
        <v>0</v>
      </c>
      <c r="BY36" s="71">
        <f t="shared" ca="1" si="14"/>
        <v>0</v>
      </c>
      <c r="BZ36" s="71">
        <f t="shared" ca="1" si="14"/>
        <v>0</v>
      </c>
      <c r="CA36" s="71">
        <f t="shared" ca="1" si="14"/>
        <v>0</v>
      </c>
      <c r="CB36" s="71">
        <f t="shared" ca="1" si="14"/>
        <v>0</v>
      </c>
      <c r="CC36" s="71">
        <f t="shared" ca="1" si="14"/>
        <v>0</v>
      </c>
      <c r="CD36" s="71">
        <f t="shared" ca="1" si="14"/>
        <v>0</v>
      </c>
      <c r="CE36" s="71">
        <f t="shared" ca="1" si="14"/>
        <v>0</v>
      </c>
      <c r="CF36" s="71">
        <f t="shared" ca="1" si="14"/>
        <v>0</v>
      </c>
      <c r="CG36" s="71">
        <f t="shared" ca="1" si="14"/>
        <v>0</v>
      </c>
      <c r="CH36" s="71">
        <f t="shared" ca="1" si="14"/>
        <v>0</v>
      </c>
      <c r="CI36" s="71">
        <f t="shared" ca="1" si="14"/>
        <v>0</v>
      </c>
      <c r="CJ36" s="71">
        <f t="shared" ca="1" si="14"/>
        <v>0</v>
      </c>
      <c r="CK36" s="71">
        <f t="shared" ca="1" si="14"/>
        <v>0</v>
      </c>
      <c r="CL36" s="71">
        <f t="shared" ca="1" si="6"/>
        <v>0</v>
      </c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T36" s="5"/>
    </row>
    <row r="37" spans="1:228" ht="13.5" customHeight="1">
      <c r="A37" s="54" t="s">
        <v>61</v>
      </c>
      <c r="B37" s="69">
        <v>1043</v>
      </c>
      <c r="C37" s="70" t="s">
        <v>376</v>
      </c>
      <c r="D37" s="71">
        <f t="shared" ca="1" si="10"/>
        <v>502189835.22922027</v>
      </c>
      <c r="E37" s="71">
        <f t="shared" ca="1" si="10"/>
        <v>440329839.50999999</v>
      </c>
      <c r="F37" s="71">
        <f t="shared" ca="1" si="10"/>
        <v>456086311.98000002</v>
      </c>
      <c r="G37" s="71">
        <f t="shared" ca="1" si="10"/>
        <v>-15756472.470000001</v>
      </c>
      <c r="H37" s="71">
        <f t="shared" ca="1" si="10"/>
        <v>0</v>
      </c>
      <c r="I37" s="71">
        <f t="shared" ca="1" si="10"/>
        <v>-65065651.140000001</v>
      </c>
      <c r="J37" s="71">
        <f t="shared" ca="1" si="10"/>
        <v>-65083481.75</v>
      </c>
      <c r="K37" s="71">
        <f t="shared" ca="1" si="10"/>
        <v>-246372926.80000001</v>
      </c>
      <c r="L37" s="71">
        <f t="shared" ca="1" si="10"/>
        <v>181289445.05000001</v>
      </c>
      <c r="M37" s="71">
        <f t="shared" ca="1" si="10"/>
        <v>17830.610000000008</v>
      </c>
      <c r="N37" s="71">
        <f t="shared" ca="1" si="7"/>
        <v>77702.820000000007</v>
      </c>
      <c r="O37" s="71">
        <f t="shared" ca="1" si="7"/>
        <v>-59872.21</v>
      </c>
      <c r="P37" s="71">
        <f t="shared" ca="1" si="7"/>
        <v>0</v>
      </c>
      <c r="Q37" s="71">
        <f t="shared" ca="1" si="7"/>
        <v>0</v>
      </c>
      <c r="R37" s="71">
        <f t="shared" ca="1" si="7"/>
        <v>0</v>
      </c>
      <c r="S37" s="71">
        <f t="shared" ca="1" si="7"/>
        <v>0</v>
      </c>
      <c r="T37" s="71">
        <f t="shared" ca="1" si="7"/>
        <v>0</v>
      </c>
      <c r="U37" s="71">
        <f t="shared" ca="1" si="7"/>
        <v>0</v>
      </c>
      <c r="V37" s="71">
        <f t="shared" ca="1" si="7"/>
        <v>0</v>
      </c>
      <c r="W37" s="71">
        <f t="shared" ca="1" si="7"/>
        <v>0</v>
      </c>
      <c r="X37" s="71">
        <f t="shared" ca="1" si="7"/>
        <v>0</v>
      </c>
      <c r="Y37" s="71">
        <f t="shared" ca="1" si="7"/>
        <v>0</v>
      </c>
      <c r="Z37" s="71">
        <f t="shared" ca="1" si="7"/>
        <v>126925646.8592203</v>
      </c>
      <c r="AA37" s="71">
        <f t="shared" ca="1" si="7"/>
        <v>126925646.8592203</v>
      </c>
      <c r="AB37" s="71">
        <f t="shared" ca="1" si="7"/>
        <v>0</v>
      </c>
      <c r="AC37" s="71">
        <f t="shared" ca="1" si="7"/>
        <v>0</v>
      </c>
      <c r="AD37" s="71">
        <f t="shared" ca="1" si="11"/>
        <v>0</v>
      </c>
      <c r="AE37" s="71">
        <f t="shared" ca="1" si="11"/>
        <v>0</v>
      </c>
      <c r="AF37" s="71">
        <f t="shared" ca="1" si="11"/>
        <v>0</v>
      </c>
      <c r="AG37" s="71">
        <f t="shared" ca="1" si="11"/>
        <v>0</v>
      </c>
      <c r="AH37" s="71">
        <f t="shared" ca="1" si="11"/>
        <v>0</v>
      </c>
      <c r="AI37" s="71">
        <f t="shared" ca="1" si="11"/>
        <v>0</v>
      </c>
      <c r="AJ37" s="71">
        <f t="shared" ca="1" si="11"/>
        <v>0</v>
      </c>
      <c r="AK37" s="71">
        <f t="shared" ca="1" si="11"/>
        <v>0</v>
      </c>
      <c r="AL37" s="71">
        <f t="shared" ca="1" si="11"/>
        <v>0</v>
      </c>
      <c r="AM37" s="71">
        <f t="shared" ca="1" si="11"/>
        <v>0</v>
      </c>
      <c r="AN37" s="71">
        <f t="shared" ca="1" si="11"/>
        <v>0</v>
      </c>
      <c r="AO37" s="71">
        <f t="shared" ca="1" si="11"/>
        <v>0</v>
      </c>
      <c r="AP37" s="71">
        <f t="shared" ca="1" si="11"/>
        <v>0</v>
      </c>
      <c r="AQ37" s="71">
        <f t="shared" ca="1" si="11"/>
        <v>0</v>
      </c>
      <c r="AR37" s="71">
        <f t="shared" ca="1" si="11"/>
        <v>0</v>
      </c>
      <c r="AS37" s="71">
        <f t="shared" ca="1" si="11"/>
        <v>-369956424.39862859</v>
      </c>
      <c r="AT37" s="71">
        <f t="shared" ca="1" si="12"/>
        <v>-1764574.96</v>
      </c>
      <c r="AU37" s="71">
        <f t="shared" ca="1" si="12"/>
        <v>-1764574.96</v>
      </c>
      <c r="AV37" s="71">
        <f t="shared" ca="1" si="12"/>
        <v>0</v>
      </c>
      <c r="AW37" s="71">
        <f t="shared" ca="1" si="12"/>
        <v>-3720188.16</v>
      </c>
      <c r="AX37" s="71">
        <f t="shared" ca="1" si="12"/>
        <v>-1588162.5899999999</v>
      </c>
      <c r="AY37" s="71">
        <f t="shared" ca="1" si="12"/>
        <v>-19436549.84</v>
      </c>
      <c r="AZ37" s="71">
        <f t="shared" ca="1" si="12"/>
        <v>-22509119.32</v>
      </c>
      <c r="BA37" s="71">
        <f t="shared" ca="1" si="12"/>
        <v>-2916233.75</v>
      </c>
      <c r="BB37" s="71">
        <f t="shared" ca="1" si="12"/>
        <v>0</v>
      </c>
      <c r="BC37" s="71">
        <f t="shared" ca="1" si="12"/>
        <v>5988803.2299999995</v>
      </c>
      <c r="BD37" s="71">
        <f t="shared" ca="1" si="12"/>
        <v>17848387.25</v>
      </c>
      <c r="BE37" s="71">
        <f t="shared" ca="1" si="12"/>
        <v>-2132025.5700000003</v>
      </c>
      <c r="BF37" s="71">
        <f t="shared" ca="1" si="12"/>
        <v>2345457.6399999997</v>
      </c>
      <c r="BG37" s="71">
        <f t="shared" ca="1" si="12"/>
        <v>3066250.29</v>
      </c>
      <c r="BH37" s="71">
        <f t="shared" ca="1" si="12"/>
        <v>1891.38</v>
      </c>
      <c r="BI37" s="71">
        <f t="shared" ca="1" si="12"/>
        <v>0</v>
      </c>
      <c r="BJ37" s="71">
        <f t="shared" ca="1" si="13"/>
        <v>-722684.03</v>
      </c>
      <c r="BK37" s="71">
        <f t="shared" ca="1" si="13"/>
        <v>-4477483.21</v>
      </c>
      <c r="BL37" s="71">
        <f t="shared" ca="1" si="13"/>
        <v>0</v>
      </c>
      <c r="BM37" s="71">
        <f t="shared" ca="1" si="13"/>
        <v>0</v>
      </c>
      <c r="BN37" s="71">
        <f t="shared" ca="1" si="13"/>
        <v>0</v>
      </c>
      <c r="BO37" s="71">
        <f t="shared" ca="1" si="13"/>
        <v>-1149337.3600000001</v>
      </c>
      <c r="BP37" s="71">
        <f t="shared" ca="1" si="13"/>
        <v>-1149337.3600000001</v>
      </c>
      <c r="BQ37" s="71">
        <f t="shared" ca="1" si="13"/>
        <v>0</v>
      </c>
      <c r="BR37" s="71">
        <f t="shared" ca="1" si="13"/>
        <v>0</v>
      </c>
      <c r="BS37" s="71">
        <f t="shared" ca="1" si="13"/>
        <v>-360261630.15862858</v>
      </c>
      <c r="BT37" s="71">
        <f t="shared" ca="1" si="13"/>
        <v>-90709326.949999988</v>
      </c>
      <c r="BU37" s="71">
        <f t="shared" ca="1" si="13"/>
        <v>-174659102.51592773</v>
      </c>
      <c r="BV37" s="71">
        <f t="shared" ca="1" si="14"/>
        <v>-9759547.7461032439</v>
      </c>
      <c r="BW37" s="71">
        <f t="shared" ca="1" si="14"/>
        <v>0</v>
      </c>
      <c r="BX37" s="71">
        <f t="shared" ca="1" si="14"/>
        <v>-9666650.6554699577</v>
      </c>
      <c r="BY37" s="71">
        <f t="shared" ca="1" si="14"/>
        <v>-69029918.900353998</v>
      </c>
      <c r="BZ37" s="71">
        <f t="shared" ca="1" si="14"/>
        <v>2954716.13</v>
      </c>
      <c r="CA37" s="71">
        <f t="shared" ca="1" si="14"/>
        <v>-9391799.5207736194</v>
      </c>
      <c r="CB37" s="71">
        <f t="shared" ca="1" si="14"/>
        <v>-3060693.7600000002</v>
      </c>
      <c r="CC37" s="71">
        <f t="shared" ca="1" si="14"/>
        <v>-3060693.7600000002</v>
      </c>
      <c r="CD37" s="71">
        <f t="shared" ca="1" si="14"/>
        <v>-3845103.2</v>
      </c>
      <c r="CE37" s="71">
        <f t="shared" ca="1" si="14"/>
        <v>784409.44</v>
      </c>
      <c r="CF37" s="71">
        <f t="shared" ca="1" si="14"/>
        <v>0</v>
      </c>
      <c r="CG37" s="71">
        <f t="shared" ca="1" si="14"/>
        <v>0</v>
      </c>
      <c r="CH37" s="71">
        <f t="shared" ca="1" si="14"/>
        <v>0</v>
      </c>
      <c r="CI37" s="71">
        <f t="shared" ca="1" si="14"/>
        <v>0</v>
      </c>
      <c r="CJ37" s="71">
        <f t="shared" ca="1" si="14"/>
        <v>0</v>
      </c>
      <c r="CK37" s="71">
        <f t="shared" ca="1" si="14"/>
        <v>0</v>
      </c>
      <c r="CL37" s="71">
        <f t="shared" ca="1" si="6"/>
        <v>132233410.83059168</v>
      </c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T37" s="5"/>
    </row>
    <row r="38" spans="1:228" ht="13.5" customHeight="1">
      <c r="A38" s="54" t="s">
        <v>63</v>
      </c>
      <c r="B38" s="69">
        <v>1044</v>
      </c>
      <c r="C38" s="70" t="s">
        <v>376</v>
      </c>
      <c r="D38" s="71">
        <f t="shared" ca="1" si="10"/>
        <v>1220935160.6199999</v>
      </c>
      <c r="E38" s="71">
        <f t="shared" ca="1" si="10"/>
        <v>865670032.32999992</v>
      </c>
      <c r="F38" s="71">
        <f t="shared" ca="1" si="10"/>
        <v>865669280.26999998</v>
      </c>
      <c r="G38" s="71">
        <f t="shared" ca="1" si="10"/>
        <v>752.06</v>
      </c>
      <c r="H38" s="71">
        <f t="shared" ca="1" si="10"/>
        <v>0</v>
      </c>
      <c r="I38" s="71">
        <f t="shared" ca="1" si="10"/>
        <v>-73006136.720000029</v>
      </c>
      <c r="J38" s="71">
        <f t="shared" ca="1" si="10"/>
        <v>-73006136.720000029</v>
      </c>
      <c r="K38" s="71">
        <f t="shared" ca="1" si="10"/>
        <v>-346784254.35000002</v>
      </c>
      <c r="L38" s="71">
        <f t="shared" ca="1" si="10"/>
        <v>273778117.63</v>
      </c>
      <c r="M38" s="71">
        <f t="shared" ca="1" si="10"/>
        <v>0</v>
      </c>
      <c r="N38" s="71">
        <f t="shared" ca="1" si="10"/>
        <v>0</v>
      </c>
      <c r="O38" s="71">
        <f t="shared" ca="1" si="10"/>
        <v>0</v>
      </c>
      <c r="P38" s="71">
        <f t="shared" ca="1" si="10"/>
        <v>0</v>
      </c>
      <c r="Q38" s="71">
        <f t="shared" ca="1" si="10"/>
        <v>0</v>
      </c>
      <c r="R38" s="71">
        <f t="shared" ca="1" si="10"/>
        <v>0</v>
      </c>
      <c r="S38" s="71">
        <f t="shared" ca="1" si="10"/>
        <v>0</v>
      </c>
      <c r="T38" s="71">
        <f t="shared" ref="T38:AI53" ca="1" si="15">INDIRECT("'"&amp;VLOOKUP($A$2,$HL$1:$HM$80,2,0)&amp;"'!"&amp;ADDRESS(IFERROR(MATCH($B38,INDIRECT("'"&amp;VLOOKUP($A$2,$HL$1:$HM$80,2,0)&amp;"'!B:B"),0),MATCH($A$82,INDIRECT("'"&amp;VLOOKUP($A$2,$HL$1:$HM$80,2,0)&amp;"'!A:A"),0)),MATCH(T$5,INDIRECT("'"&amp;VLOOKUP($A$2,$HL$1:$HM$80,2,0)&amp;"'!5:5"),0)))</f>
        <v>0</v>
      </c>
      <c r="U38" s="71">
        <f t="shared" ca="1" si="15"/>
        <v>0</v>
      </c>
      <c r="V38" s="71">
        <f t="shared" ca="1" si="15"/>
        <v>0</v>
      </c>
      <c r="W38" s="71">
        <f t="shared" ca="1" si="15"/>
        <v>0</v>
      </c>
      <c r="X38" s="71">
        <f t="shared" ca="1" si="15"/>
        <v>0</v>
      </c>
      <c r="Y38" s="71">
        <f t="shared" ca="1" si="15"/>
        <v>0</v>
      </c>
      <c r="Z38" s="71">
        <f t="shared" ca="1" si="15"/>
        <v>428271265.00999999</v>
      </c>
      <c r="AA38" s="71">
        <f t="shared" ca="1" si="15"/>
        <v>326942825.63999999</v>
      </c>
      <c r="AB38" s="71">
        <f t="shared" ca="1" si="15"/>
        <v>53294050.130000003</v>
      </c>
      <c r="AC38" s="71">
        <f t="shared" ca="1" si="15"/>
        <v>35017173.329999998</v>
      </c>
      <c r="AD38" s="71">
        <f t="shared" ca="1" si="15"/>
        <v>13017215.91</v>
      </c>
      <c r="AE38" s="71">
        <f t="shared" ca="1" si="15"/>
        <v>0</v>
      </c>
      <c r="AF38" s="71">
        <f t="shared" ca="1" si="15"/>
        <v>0</v>
      </c>
      <c r="AG38" s="71">
        <f t="shared" ca="1" si="15"/>
        <v>0</v>
      </c>
      <c r="AH38" s="71">
        <f t="shared" ca="1" si="11"/>
        <v>0</v>
      </c>
      <c r="AI38" s="71">
        <f t="shared" ca="1" si="11"/>
        <v>0</v>
      </c>
      <c r="AJ38" s="71">
        <f t="shared" ca="1" si="11"/>
        <v>0</v>
      </c>
      <c r="AK38" s="71">
        <f t="shared" ca="1" si="11"/>
        <v>0</v>
      </c>
      <c r="AL38" s="71">
        <f t="shared" ca="1" si="11"/>
        <v>0</v>
      </c>
      <c r="AM38" s="71">
        <f t="shared" ca="1" si="11"/>
        <v>0</v>
      </c>
      <c r="AN38" s="71">
        <f t="shared" ca="1" si="11"/>
        <v>-10000</v>
      </c>
      <c r="AO38" s="71">
        <f t="shared" ca="1" si="11"/>
        <v>7000</v>
      </c>
      <c r="AP38" s="71">
        <f t="shared" ca="1" si="11"/>
        <v>0</v>
      </c>
      <c r="AQ38" s="71">
        <f t="shared" ca="1" si="11"/>
        <v>0</v>
      </c>
      <c r="AR38" s="71">
        <f t="shared" ca="1" si="11"/>
        <v>3000</v>
      </c>
      <c r="AS38" s="71">
        <f t="shared" ca="1" si="11"/>
        <v>-341146420.43999994</v>
      </c>
      <c r="AT38" s="71">
        <f t="shared" ca="1" si="12"/>
        <v>-645418.4</v>
      </c>
      <c r="AU38" s="71">
        <f t="shared" ca="1" si="12"/>
        <v>-645418.4</v>
      </c>
      <c r="AV38" s="71">
        <f t="shared" ca="1" si="12"/>
        <v>0</v>
      </c>
      <c r="AW38" s="71">
        <f t="shared" ca="1" si="12"/>
        <v>-73947.299999999988</v>
      </c>
      <c r="AX38" s="71">
        <f t="shared" ca="1" si="12"/>
        <v>-73481.909999999989</v>
      </c>
      <c r="AY38" s="71">
        <f t="shared" ca="1" si="12"/>
        <v>-121709.59999999999</v>
      </c>
      <c r="AZ38" s="71">
        <f t="shared" ca="1" si="12"/>
        <v>-38260.959999999999</v>
      </c>
      <c r="BA38" s="71">
        <f t="shared" ca="1" si="12"/>
        <v>-127223.97</v>
      </c>
      <c r="BB38" s="71">
        <f t="shared" ca="1" si="12"/>
        <v>0</v>
      </c>
      <c r="BC38" s="71">
        <f t="shared" ca="1" si="12"/>
        <v>43775.33</v>
      </c>
      <c r="BD38" s="71">
        <f t="shared" ca="1" si="12"/>
        <v>48227.69</v>
      </c>
      <c r="BE38" s="71">
        <f t="shared" ca="1" si="12"/>
        <v>-465.39</v>
      </c>
      <c r="BF38" s="71">
        <f t="shared" ca="1" si="12"/>
        <v>0</v>
      </c>
      <c r="BG38" s="71">
        <f t="shared" ca="1" si="12"/>
        <v>0</v>
      </c>
      <c r="BH38" s="71">
        <f t="shared" ca="1" si="12"/>
        <v>0</v>
      </c>
      <c r="BI38" s="71">
        <f t="shared" ref="BI38:BR47" ca="1" si="16">INDIRECT("'"&amp;VLOOKUP($A$2,$HL$1:$HM$80,2,0)&amp;"'!"&amp;ADDRESS(IFERROR(MATCH($B38,INDIRECT("'"&amp;VLOOKUP($A$2,$HL$1:$HM$80,2,0)&amp;"'!B:B"),0),MATCH($A$82,INDIRECT("'"&amp;VLOOKUP($A$2,$HL$1:$HM$80,2,0)&amp;"'!A:A"),0)),MATCH(BI$5,INDIRECT("'"&amp;VLOOKUP($A$2,$HL$1:$HM$80,2,0)&amp;"'!5:5"),0)))</f>
        <v>0</v>
      </c>
      <c r="BJ38" s="71">
        <f t="shared" ca="1" si="16"/>
        <v>0</v>
      </c>
      <c r="BK38" s="71">
        <f t="shared" ca="1" si="16"/>
        <v>-465.39</v>
      </c>
      <c r="BL38" s="71">
        <f t="shared" ca="1" si="13"/>
        <v>0</v>
      </c>
      <c r="BM38" s="71">
        <f t="shared" ca="1" si="13"/>
        <v>0</v>
      </c>
      <c r="BN38" s="71">
        <f t="shared" ca="1" si="13"/>
        <v>0</v>
      </c>
      <c r="BO38" s="71">
        <f t="shared" ca="1" si="13"/>
        <v>0</v>
      </c>
      <c r="BP38" s="71">
        <f t="shared" ca="1" si="13"/>
        <v>0</v>
      </c>
      <c r="BQ38" s="71">
        <f t="shared" ca="1" si="13"/>
        <v>0</v>
      </c>
      <c r="BR38" s="71">
        <f t="shared" ca="1" si="13"/>
        <v>0</v>
      </c>
      <c r="BS38" s="71">
        <f t="shared" ca="1" si="13"/>
        <v>-240023008.17999998</v>
      </c>
      <c r="BT38" s="71">
        <f t="shared" ca="1" si="13"/>
        <v>-191071315.60999998</v>
      </c>
      <c r="BU38" s="71">
        <f t="shared" ca="1" si="13"/>
        <v>-20343012.629999999</v>
      </c>
      <c r="BV38" s="71">
        <f t="shared" ca="1" si="14"/>
        <v>-4963081.47</v>
      </c>
      <c r="BW38" s="71">
        <f t="shared" ca="1" si="14"/>
        <v>0</v>
      </c>
      <c r="BX38" s="71">
        <f t="shared" ca="1" si="14"/>
        <v>-1514478.93</v>
      </c>
      <c r="BY38" s="71">
        <f t="shared" ca="1" si="14"/>
        <v>-2128746.4700000002</v>
      </c>
      <c r="BZ38" s="71">
        <f t="shared" ca="1" si="14"/>
        <v>0</v>
      </c>
      <c r="CA38" s="71">
        <f t="shared" ca="1" si="14"/>
        <v>-20002373.07</v>
      </c>
      <c r="CB38" s="71">
        <f t="shared" ca="1" si="14"/>
        <v>0</v>
      </c>
      <c r="CC38" s="71">
        <f t="shared" ca="1" si="14"/>
        <v>0</v>
      </c>
      <c r="CD38" s="71">
        <f t="shared" ca="1" si="14"/>
        <v>0</v>
      </c>
      <c r="CE38" s="71">
        <f t="shared" ca="1" si="14"/>
        <v>0</v>
      </c>
      <c r="CF38" s="71">
        <f t="shared" ca="1" si="14"/>
        <v>0</v>
      </c>
      <c r="CG38" s="71">
        <f t="shared" ca="1" si="14"/>
        <v>0</v>
      </c>
      <c r="CH38" s="71">
        <f t="shared" ca="1" si="14"/>
        <v>0</v>
      </c>
      <c r="CI38" s="71">
        <f t="shared" ca="1" si="14"/>
        <v>-100404046.56</v>
      </c>
      <c r="CJ38" s="71">
        <f t="shared" ca="1" si="14"/>
        <v>-100404046.56</v>
      </c>
      <c r="CK38" s="71">
        <f t="shared" ca="1" si="14"/>
        <v>0</v>
      </c>
      <c r="CL38" s="71">
        <f t="shared" ca="1" si="6"/>
        <v>879788740.17999995</v>
      </c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T38" s="5"/>
    </row>
    <row r="39" spans="1:228" ht="13.5" customHeight="1">
      <c r="A39" s="54" t="s">
        <v>65</v>
      </c>
      <c r="B39" s="69">
        <v>1045</v>
      </c>
      <c r="C39" s="70" t="s">
        <v>376</v>
      </c>
      <c r="D39" s="71">
        <f t="shared" ref="D39:S54" ca="1" si="17">INDIRECT("'"&amp;VLOOKUP($A$2,$HL$1:$HM$80,2,0)&amp;"'!"&amp;ADDRESS(IFERROR(MATCH($B39,INDIRECT("'"&amp;VLOOKUP($A$2,$HL$1:$HM$80,2,0)&amp;"'!B:B"),0),MATCH($A$82,INDIRECT("'"&amp;VLOOKUP($A$2,$HL$1:$HM$80,2,0)&amp;"'!A:A"),0)),MATCH(D$5,INDIRECT("'"&amp;VLOOKUP($A$2,$HL$1:$HM$80,2,0)&amp;"'!5:5"),0)))</f>
        <v>63217445.495188989</v>
      </c>
      <c r="E39" s="71">
        <f t="shared" ca="1" si="17"/>
        <v>36826789.579999998</v>
      </c>
      <c r="F39" s="71">
        <f t="shared" ca="1" si="17"/>
        <v>48405900.100000001</v>
      </c>
      <c r="G39" s="71">
        <f t="shared" ca="1" si="17"/>
        <v>-11579110.52</v>
      </c>
      <c r="H39" s="71">
        <f t="shared" ca="1" si="17"/>
        <v>0</v>
      </c>
      <c r="I39" s="71">
        <f t="shared" ca="1" si="17"/>
        <v>-13983615.119999999</v>
      </c>
      <c r="J39" s="71">
        <f t="shared" ca="1" si="17"/>
        <v>-11179069.679999998</v>
      </c>
      <c r="K39" s="71">
        <f t="shared" ca="1" si="17"/>
        <v>-27762392.649999999</v>
      </c>
      <c r="L39" s="71">
        <f t="shared" ca="1" si="17"/>
        <v>16583322.970000001</v>
      </c>
      <c r="M39" s="71">
        <f t="shared" ca="1" si="17"/>
        <v>-2804545.4400000013</v>
      </c>
      <c r="N39" s="71">
        <f t="shared" ca="1" si="17"/>
        <v>8521574.6199999992</v>
      </c>
      <c r="O39" s="71">
        <f t="shared" ca="1" si="17"/>
        <v>-11326120.060000001</v>
      </c>
      <c r="P39" s="71">
        <f t="shared" ca="1" si="17"/>
        <v>0</v>
      </c>
      <c r="Q39" s="71">
        <f t="shared" ca="1" si="17"/>
        <v>0</v>
      </c>
      <c r="R39" s="71">
        <f t="shared" ca="1" si="17"/>
        <v>0</v>
      </c>
      <c r="S39" s="71">
        <f t="shared" ca="1" si="17"/>
        <v>0</v>
      </c>
      <c r="T39" s="71">
        <f t="shared" ca="1" si="15"/>
        <v>0</v>
      </c>
      <c r="U39" s="71">
        <f t="shared" ca="1" si="15"/>
        <v>0</v>
      </c>
      <c r="V39" s="71">
        <f t="shared" ca="1" si="15"/>
        <v>0</v>
      </c>
      <c r="W39" s="71">
        <f t="shared" ca="1" si="15"/>
        <v>0</v>
      </c>
      <c r="X39" s="71">
        <f t="shared" ca="1" si="15"/>
        <v>0</v>
      </c>
      <c r="Y39" s="71">
        <f t="shared" ca="1" si="15"/>
        <v>0</v>
      </c>
      <c r="Z39" s="71">
        <f t="shared" ca="1" si="15"/>
        <v>40374271.035188988</v>
      </c>
      <c r="AA39" s="71">
        <f t="shared" ca="1" si="15"/>
        <v>27331699.207406994</v>
      </c>
      <c r="AB39" s="71">
        <f t="shared" ca="1" si="15"/>
        <v>1656536.1136379999</v>
      </c>
      <c r="AC39" s="71">
        <f t="shared" ca="1" si="15"/>
        <v>10775415.237153001</v>
      </c>
      <c r="AD39" s="71">
        <f t="shared" ca="1" si="15"/>
        <v>353265.15149099997</v>
      </c>
      <c r="AE39" s="71">
        <f t="shared" ca="1" si="15"/>
        <v>0</v>
      </c>
      <c r="AF39" s="71">
        <f t="shared" ca="1" si="15"/>
        <v>62496.325499999999</v>
      </c>
      <c r="AG39" s="71">
        <f t="shared" ca="1" si="15"/>
        <v>194859</v>
      </c>
      <c r="AH39" s="71">
        <f t="shared" ca="1" si="15"/>
        <v>0</v>
      </c>
      <c r="AI39" s="71">
        <f t="shared" ca="1" si="15"/>
        <v>0</v>
      </c>
      <c r="AJ39" s="71">
        <f t="shared" ref="AJ39:AY54" ca="1" si="18">INDIRECT("'"&amp;VLOOKUP($A$2,$HL$1:$HM$80,2,0)&amp;"'!"&amp;ADDRESS(IFERROR(MATCH($B39,INDIRECT("'"&amp;VLOOKUP($A$2,$HL$1:$HM$80,2,0)&amp;"'!B:B"),0),MATCH($A$82,INDIRECT("'"&amp;VLOOKUP($A$2,$HL$1:$HM$80,2,0)&amp;"'!A:A"),0)),MATCH(AJ$5,INDIRECT("'"&amp;VLOOKUP($A$2,$HL$1:$HM$80,2,0)&amp;"'!5:5"),0)))</f>
        <v>0</v>
      </c>
      <c r="AK39" s="71">
        <f t="shared" ca="1" si="18"/>
        <v>0</v>
      </c>
      <c r="AL39" s="71">
        <f t="shared" ca="1" si="18"/>
        <v>0</v>
      </c>
      <c r="AM39" s="71">
        <f t="shared" ca="1" si="18"/>
        <v>0</v>
      </c>
      <c r="AN39" s="71">
        <f t="shared" ca="1" si="18"/>
        <v>0</v>
      </c>
      <c r="AO39" s="71">
        <f t="shared" ca="1" si="18"/>
        <v>0</v>
      </c>
      <c r="AP39" s="71">
        <f t="shared" ca="1" si="18"/>
        <v>0</v>
      </c>
      <c r="AQ39" s="71">
        <f t="shared" ca="1" si="18"/>
        <v>0</v>
      </c>
      <c r="AR39" s="71">
        <f t="shared" ca="1" si="18"/>
        <v>0</v>
      </c>
      <c r="AS39" s="71">
        <f t="shared" ca="1" si="18"/>
        <v>-30355988.428750001</v>
      </c>
      <c r="AT39" s="71">
        <f t="shared" ca="1" si="18"/>
        <v>-878024.57999999914</v>
      </c>
      <c r="AU39" s="71">
        <f t="shared" ca="1" si="18"/>
        <v>-3329724.1399999997</v>
      </c>
      <c r="AV39" s="71">
        <f t="shared" ca="1" si="18"/>
        <v>2451699.5600000005</v>
      </c>
      <c r="AW39" s="71">
        <f t="shared" ca="1" si="18"/>
        <v>-6537703.7799999975</v>
      </c>
      <c r="AX39" s="71">
        <f t="shared" ca="1" si="18"/>
        <v>-15938328.93</v>
      </c>
      <c r="AY39" s="71">
        <f t="shared" ca="1" si="18"/>
        <v>-20115379.859999999</v>
      </c>
      <c r="AZ39" s="71">
        <f t="shared" ref="AZ39:BO54" ca="1" si="19">INDIRECT("'"&amp;VLOOKUP($A$2,$HL$1:$HM$80,2,0)&amp;"'!"&amp;ADDRESS(IFERROR(MATCH($B39,INDIRECT("'"&amp;VLOOKUP($A$2,$HL$1:$HM$80,2,0)&amp;"'!B:B"),0),MATCH($A$82,INDIRECT("'"&amp;VLOOKUP($A$2,$HL$1:$HM$80,2,0)&amp;"'!A:A"),0)),MATCH(AZ$5,INDIRECT("'"&amp;VLOOKUP($A$2,$HL$1:$HM$80,2,0)&amp;"'!5:5"),0)))</f>
        <v>-5968794.2999999998</v>
      </c>
      <c r="BA39" s="71">
        <f t="shared" ca="1" si="19"/>
        <v>-15514845.16</v>
      </c>
      <c r="BB39" s="71">
        <f t="shared" ca="1" si="19"/>
        <v>0</v>
      </c>
      <c r="BC39" s="71">
        <f t="shared" ca="1" si="19"/>
        <v>1368259.6</v>
      </c>
      <c r="BD39" s="71">
        <f t="shared" ca="1" si="19"/>
        <v>4177050.93</v>
      </c>
      <c r="BE39" s="71">
        <f t="shared" ca="1" si="19"/>
        <v>9400625.1500000022</v>
      </c>
      <c r="BF39" s="71">
        <f t="shared" ca="1" si="19"/>
        <v>12677526.250000002</v>
      </c>
      <c r="BG39" s="71">
        <f t="shared" ca="1" si="19"/>
        <v>3630177.39</v>
      </c>
      <c r="BH39" s="71">
        <f t="shared" ca="1" si="19"/>
        <v>9922409.6300000008</v>
      </c>
      <c r="BI39" s="71">
        <f t="shared" ca="1" si="19"/>
        <v>0</v>
      </c>
      <c r="BJ39" s="71">
        <f t="shared" ca="1" si="19"/>
        <v>-875060.77</v>
      </c>
      <c r="BK39" s="71">
        <f t="shared" ca="1" si="19"/>
        <v>-3276901.1</v>
      </c>
      <c r="BL39" s="71">
        <f t="shared" ca="1" si="19"/>
        <v>0</v>
      </c>
      <c r="BM39" s="71">
        <f t="shared" ca="1" si="19"/>
        <v>0</v>
      </c>
      <c r="BN39" s="71">
        <f t="shared" ca="1" si="19"/>
        <v>0</v>
      </c>
      <c r="BO39" s="71">
        <f t="shared" ca="1" si="19"/>
        <v>0</v>
      </c>
      <c r="BP39" s="71">
        <f t="shared" ref="BP39:CE54" ca="1" si="20">INDIRECT("'"&amp;VLOOKUP($A$2,$HL$1:$HM$80,2,0)&amp;"'!"&amp;ADDRESS(IFERROR(MATCH($B39,INDIRECT("'"&amp;VLOOKUP($A$2,$HL$1:$HM$80,2,0)&amp;"'!B:B"),0),MATCH($A$82,INDIRECT("'"&amp;VLOOKUP($A$2,$HL$1:$HM$80,2,0)&amp;"'!A:A"),0)),MATCH(BP$5,INDIRECT("'"&amp;VLOOKUP($A$2,$HL$1:$HM$80,2,0)&amp;"'!5:5"),0)))</f>
        <v>0</v>
      </c>
      <c r="BQ39" s="71">
        <f t="shared" ca="1" si="20"/>
        <v>0</v>
      </c>
      <c r="BR39" s="71">
        <f t="shared" ca="1" si="20"/>
        <v>0</v>
      </c>
      <c r="BS39" s="71">
        <f t="shared" ca="1" si="20"/>
        <v>-22940260.068750005</v>
      </c>
      <c r="BT39" s="71">
        <f t="shared" ca="1" si="20"/>
        <v>-15242428.888850003</v>
      </c>
      <c r="BU39" s="71">
        <f t="shared" ca="1" si="20"/>
        <v>-2769170.0027999999</v>
      </c>
      <c r="BV39" s="71">
        <f t="shared" ca="1" si="20"/>
        <v>-5475690.3713499997</v>
      </c>
      <c r="BW39" s="71">
        <f t="shared" ca="1" si="20"/>
        <v>0</v>
      </c>
      <c r="BX39" s="71">
        <f t="shared" ca="1" si="20"/>
        <v>-579827.15540000005</v>
      </c>
      <c r="BY39" s="71">
        <f t="shared" ca="1" si="20"/>
        <v>-1810106.5959999999</v>
      </c>
      <c r="BZ39" s="71">
        <f t="shared" ca="1" si="20"/>
        <v>2937891.1</v>
      </c>
      <c r="CA39" s="71">
        <f t="shared" ca="1" si="20"/>
        <v>-928.15435000000002</v>
      </c>
      <c r="CB39" s="71">
        <f t="shared" ca="1" si="20"/>
        <v>0</v>
      </c>
      <c r="CC39" s="71">
        <f t="shared" ca="1" si="20"/>
        <v>0</v>
      </c>
      <c r="CD39" s="71">
        <f t="shared" ca="1" si="20"/>
        <v>0</v>
      </c>
      <c r="CE39" s="71">
        <f t="shared" ca="1" si="20"/>
        <v>0</v>
      </c>
      <c r="CF39" s="71">
        <f t="shared" ref="CF39:CK54" ca="1" si="21">INDIRECT("'"&amp;VLOOKUP($A$2,$HL$1:$HM$80,2,0)&amp;"'!"&amp;ADDRESS(IFERROR(MATCH($B39,INDIRECT("'"&amp;VLOOKUP($A$2,$HL$1:$HM$80,2,0)&amp;"'!B:B"),0),MATCH($A$82,INDIRECT("'"&amp;VLOOKUP($A$2,$HL$1:$HM$80,2,0)&amp;"'!A:A"),0)),MATCH(CF$5,INDIRECT("'"&amp;VLOOKUP($A$2,$HL$1:$HM$80,2,0)&amp;"'!5:5"),0)))</f>
        <v>0</v>
      </c>
      <c r="CG39" s="71">
        <f t="shared" ca="1" si="21"/>
        <v>0</v>
      </c>
      <c r="CH39" s="71">
        <f t="shared" ca="1" si="21"/>
        <v>0</v>
      </c>
      <c r="CI39" s="71">
        <f t="shared" ca="1" si="21"/>
        <v>0</v>
      </c>
      <c r="CJ39" s="71">
        <f t="shared" ca="1" si="21"/>
        <v>0</v>
      </c>
      <c r="CK39" s="71">
        <f t="shared" ca="1" si="21"/>
        <v>0</v>
      </c>
      <c r="CL39" s="71">
        <f t="shared" ca="1" si="6"/>
        <v>32861457.066438988</v>
      </c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T39" s="5"/>
    </row>
    <row r="40" spans="1:228" ht="13.5" customHeight="1">
      <c r="A40" s="54" t="s">
        <v>67</v>
      </c>
      <c r="B40" s="69">
        <v>1046</v>
      </c>
      <c r="C40" s="70" t="s">
        <v>376</v>
      </c>
      <c r="D40" s="71">
        <f t="shared" ca="1" si="17"/>
        <v>70855875.019999996</v>
      </c>
      <c r="E40" s="71">
        <f t="shared" ca="1" si="17"/>
        <v>41459227.300000004</v>
      </c>
      <c r="F40" s="71">
        <f t="shared" ca="1" si="17"/>
        <v>64801808.719999999</v>
      </c>
      <c r="G40" s="71">
        <f t="shared" ca="1" si="17"/>
        <v>-16370846.300000001</v>
      </c>
      <c r="H40" s="71">
        <f t="shared" ca="1" si="17"/>
        <v>-6971735.1200000001</v>
      </c>
      <c r="I40" s="71">
        <f t="shared" ca="1" si="17"/>
        <v>-8700618.820000004</v>
      </c>
      <c r="J40" s="71">
        <f t="shared" ca="1" si="17"/>
        <v>-12171701.980000004</v>
      </c>
      <c r="K40" s="71">
        <f t="shared" ca="1" si="17"/>
        <v>-33975841.100000001</v>
      </c>
      <c r="L40" s="71">
        <f t="shared" ca="1" si="17"/>
        <v>21804139.119999997</v>
      </c>
      <c r="M40" s="71">
        <f t="shared" ca="1" si="17"/>
        <v>2204535.0499999998</v>
      </c>
      <c r="N40" s="71">
        <f t="shared" ca="1" si="17"/>
        <v>5975267.8799999999</v>
      </c>
      <c r="O40" s="71">
        <f t="shared" ca="1" si="17"/>
        <v>-3770732.83</v>
      </c>
      <c r="P40" s="71">
        <f t="shared" ca="1" si="17"/>
        <v>1266548.1099999999</v>
      </c>
      <c r="Q40" s="71">
        <f t="shared" ca="1" si="17"/>
        <v>3596779.94</v>
      </c>
      <c r="R40" s="71">
        <f t="shared" ca="1" si="17"/>
        <v>-2330231.83</v>
      </c>
      <c r="S40" s="71">
        <f t="shared" ca="1" si="17"/>
        <v>0</v>
      </c>
      <c r="T40" s="71">
        <f t="shared" ca="1" si="15"/>
        <v>0</v>
      </c>
      <c r="U40" s="71">
        <f t="shared" ca="1" si="15"/>
        <v>0</v>
      </c>
      <c r="V40" s="71">
        <f t="shared" ca="1" si="15"/>
        <v>0</v>
      </c>
      <c r="W40" s="71">
        <f t="shared" ca="1" si="15"/>
        <v>0</v>
      </c>
      <c r="X40" s="71">
        <f t="shared" ca="1" si="15"/>
        <v>0</v>
      </c>
      <c r="Y40" s="71">
        <f t="shared" ca="1" si="15"/>
        <v>0</v>
      </c>
      <c r="Z40" s="71">
        <f t="shared" ca="1" si="15"/>
        <v>38097266.539999999</v>
      </c>
      <c r="AA40" s="71">
        <f t="shared" ca="1" si="15"/>
        <v>28366158.27</v>
      </c>
      <c r="AB40" s="71">
        <f t="shared" ca="1" si="15"/>
        <v>478204.07</v>
      </c>
      <c r="AC40" s="71">
        <f t="shared" ca="1" si="15"/>
        <v>9252904.1999999993</v>
      </c>
      <c r="AD40" s="71">
        <f t="shared" ca="1" si="15"/>
        <v>0</v>
      </c>
      <c r="AE40" s="71">
        <f t="shared" ca="1" si="15"/>
        <v>0</v>
      </c>
      <c r="AF40" s="71">
        <f t="shared" ca="1" si="15"/>
        <v>0</v>
      </c>
      <c r="AG40" s="71">
        <f t="shared" ca="1" si="15"/>
        <v>0</v>
      </c>
      <c r="AH40" s="71">
        <f t="shared" ca="1" si="15"/>
        <v>0</v>
      </c>
      <c r="AI40" s="71">
        <f t="shared" ca="1" si="15"/>
        <v>0</v>
      </c>
      <c r="AJ40" s="71">
        <f t="shared" ca="1" si="18"/>
        <v>0</v>
      </c>
      <c r="AK40" s="71">
        <f t="shared" ca="1" si="18"/>
        <v>0</v>
      </c>
      <c r="AL40" s="71">
        <f t="shared" ca="1" si="18"/>
        <v>0</v>
      </c>
      <c r="AM40" s="71">
        <f t="shared" ca="1" si="18"/>
        <v>0</v>
      </c>
      <c r="AN40" s="71">
        <f t="shared" ca="1" si="18"/>
        <v>0</v>
      </c>
      <c r="AO40" s="71">
        <f t="shared" ca="1" si="18"/>
        <v>0</v>
      </c>
      <c r="AP40" s="71">
        <f t="shared" ca="1" si="18"/>
        <v>0</v>
      </c>
      <c r="AQ40" s="71">
        <f t="shared" ca="1" si="18"/>
        <v>0</v>
      </c>
      <c r="AR40" s="71">
        <f t="shared" ca="1" si="18"/>
        <v>0</v>
      </c>
      <c r="AS40" s="71">
        <f t="shared" ca="1" si="18"/>
        <v>-51265706.840000004</v>
      </c>
      <c r="AT40" s="71">
        <f t="shared" ca="1" si="18"/>
        <v>-7324936.5800000001</v>
      </c>
      <c r="AU40" s="71">
        <f t="shared" ca="1" si="18"/>
        <v>-7949695.9000000004</v>
      </c>
      <c r="AV40" s="71">
        <f t="shared" ca="1" si="18"/>
        <v>624759.31999999995</v>
      </c>
      <c r="AW40" s="71">
        <f t="shared" ca="1" si="18"/>
        <v>-1458780.2999999993</v>
      </c>
      <c r="AX40" s="71">
        <f t="shared" ca="1" si="18"/>
        <v>-1348782.5299999993</v>
      </c>
      <c r="AY40" s="71">
        <f t="shared" ca="1" si="18"/>
        <v>-9819184.6699999999</v>
      </c>
      <c r="AZ40" s="71">
        <f t="shared" ca="1" si="19"/>
        <v>-5203960.4400000004</v>
      </c>
      <c r="BA40" s="71">
        <f t="shared" ca="1" si="19"/>
        <v>-8219898.3100000005</v>
      </c>
      <c r="BB40" s="71">
        <f t="shared" ca="1" si="19"/>
        <v>0</v>
      </c>
      <c r="BC40" s="71">
        <f t="shared" ca="1" si="19"/>
        <v>3604674.08</v>
      </c>
      <c r="BD40" s="71">
        <f t="shared" ca="1" si="19"/>
        <v>8470402.1400000006</v>
      </c>
      <c r="BE40" s="71">
        <f t="shared" ca="1" si="19"/>
        <v>-109997.77000000014</v>
      </c>
      <c r="BF40" s="71">
        <f t="shared" ca="1" si="19"/>
        <v>764245.40999999992</v>
      </c>
      <c r="BG40" s="71">
        <f t="shared" ca="1" si="19"/>
        <v>514991.2</v>
      </c>
      <c r="BH40" s="71">
        <f t="shared" ca="1" si="19"/>
        <v>317338.02</v>
      </c>
      <c r="BI40" s="71">
        <f t="shared" ca="1" si="19"/>
        <v>0</v>
      </c>
      <c r="BJ40" s="71">
        <f t="shared" ca="1" si="19"/>
        <v>-68083.81</v>
      </c>
      <c r="BK40" s="71">
        <f t="shared" ca="1" si="19"/>
        <v>-874243.18</v>
      </c>
      <c r="BL40" s="71">
        <f t="shared" ca="1" si="19"/>
        <v>0</v>
      </c>
      <c r="BM40" s="71">
        <f t="shared" ca="1" si="19"/>
        <v>0</v>
      </c>
      <c r="BN40" s="71">
        <f t="shared" ca="1" si="19"/>
        <v>0</v>
      </c>
      <c r="BO40" s="71">
        <f t="shared" ca="1" si="19"/>
        <v>-2649.0699999999997</v>
      </c>
      <c r="BP40" s="71">
        <f t="shared" ca="1" si="20"/>
        <v>-2649.0699999999997</v>
      </c>
      <c r="BQ40" s="71">
        <f t="shared" ca="1" si="20"/>
        <v>0</v>
      </c>
      <c r="BR40" s="71">
        <f t="shared" ca="1" si="20"/>
        <v>0</v>
      </c>
      <c r="BS40" s="71">
        <f t="shared" ca="1" si="20"/>
        <v>-42473776.25</v>
      </c>
      <c r="BT40" s="71">
        <f t="shared" ca="1" si="20"/>
        <v>-6745289.5600000005</v>
      </c>
      <c r="BU40" s="71">
        <f t="shared" ca="1" si="20"/>
        <v>-19752848.73</v>
      </c>
      <c r="BV40" s="71">
        <f t="shared" ca="1" si="20"/>
        <v>-15587682.620000001</v>
      </c>
      <c r="BW40" s="71">
        <f t="shared" ca="1" si="20"/>
        <v>0</v>
      </c>
      <c r="BX40" s="71">
        <f t="shared" ca="1" si="20"/>
        <v>-1401127.2000000002</v>
      </c>
      <c r="BY40" s="71">
        <f t="shared" ca="1" si="20"/>
        <v>-1451591.3900000001</v>
      </c>
      <c r="BZ40" s="71">
        <f t="shared" ca="1" si="20"/>
        <v>2929545.2100000004</v>
      </c>
      <c r="CA40" s="71">
        <f t="shared" ca="1" si="20"/>
        <v>-464781.96</v>
      </c>
      <c r="CB40" s="71">
        <f t="shared" ca="1" si="20"/>
        <v>0</v>
      </c>
      <c r="CC40" s="71">
        <f t="shared" ca="1" si="20"/>
        <v>0</v>
      </c>
      <c r="CD40" s="71">
        <f t="shared" ca="1" si="20"/>
        <v>0</v>
      </c>
      <c r="CE40" s="71">
        <f t="shared" ca="1" si="20"/>
        <v>0</v>
      </c>
      <c r="CF40" s="71">
        <f t="shared" ca="1" si="21"/>
        <v>0</v>
      </c>
      <c r="CG40" s="71">
        <f t="shared" ca="1" si="21"/>
        <v>0</v>
      </c>
      <c r="CH40" s="71">
        <f t="shared" ca="1" si="21"/>
        <v>0</v>
      </c>
      <c r="CI40" s="71">
        <f t="shared" ca="1" si="21"/>
        <v>-5564.6399999999994</v>
      </c>
      <c r="CJ40" s="71">
        <f t="shared" ca="1" si="21"/>
        <v>-5564.6399999999994</v>
      </c>
      <c r="CK40" s="71">
        <f t="shared" ca="1" si="21"/>
        <v>0</v>
      </c>
      <c r="CL40" s="71">
        <f t="shared" ca="1" si="6"/>
        <v>19590168.179999992</v>
      </c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T40" s="5"/>
    </row>
    <row r="41" spans="1:228" ht="13.5" customHeight="1">
      <c r="A41" s="54" t="s">
        <v>69</v>
      </c>
      <c r="B41" s="69">
        <v>1048</v>
      </c>
      <c r="C41" s="70" t="s">
        <v>376</v>
      </c>
      <c r="D41" s="71">
        <f t="shared" ca="1" si="17"/>
        <v>1561860830.9183056</v>
      </c>
      <c r="E41" s="71">
        <f t="shared" ca="1" si="17"/>
        <v>1810906533.0000563</v>
      </c>
      <c r="F41" s="71">
        <f t="shared" ca="1" si="17"/>
        <v>1834487904.5500562</v>
      </c>
      <c r="G41" s="71">
        <f t="shared" ca="1" si="17"/>
        <v>-23581371.549999997</v>
      </c>
      <c r="H41" s="71">
        <f t="shared" ca="1" si="17"/>
        <v>0</v>
      </c>
      <c r="I41" s="71">
        <f t="shared" ca="1" si="17"/>
        <v>-689421653.12000012</v>
      </c>
      <c r="J41" s="71">
        <f t="shared" ca="1" si="17"/>
        <v>-695832676.93000007</v>
      </c>
      <c r="K41" s="71">
        <f t="shared" ca="1" si="17"/>
        <v>-1173477587.73</v>
      </c>
      <c r="L41" s="71">
        <f t="shared" ca="1" si="17"/>
        <v>477644910.80000001</v>
      </c>
      <c r="M41" s="71">
        <f t="shared" ca="1" si="17"/>
        <v>6411023.8100000005</v>
      </c>
      <c r="N41" s="71">
        <f t="shared" ca="1" si="17"/>
        <v>16632293.49</v>
      </c>
      <c r="O41" s="71">
        <f t="shared" ca="1" si="17"/>
        <v>-10221269.68</v>
      </c>
      <c r="P41" s="71">
        <f t="shared" ca="1" si="17"/>
        <v>0</v>
      </c>
      <c r="Q41" s="71">
        <f t="shared" ca="1" si="17"/>
        <v>0</v>
      </c>
      <c r="R41" s="71">
        <f t="shared" ca="1" si="17"/>
        <v>0</v>
      </c>
      <c r="S41" s="71">
        <f t="shared" ca="1" si="17"/>
        <v>0</v>
      </c>
      <c r="T41" s="71">
        <f t="shared" ca="1" si="15"/>
        <v>0</v>
      </c>
      <c r="U41" s="71">
        <f t="shared" ca="1" si="15"/>
        <v>0</v>
      </c>
      <c r="V41" s="71">
        <f t="shared" ca="1" si="15"/>
        <v>0</v>
      </c>
      <c r="W41" s="71">
        <f t="shared" ca="1" si="15"/>
        <v>0</v>
      </c>
      <c r="X41" s="71">
        <f t="shared" ca="1" si="15"/>
        <v>0</v>
      </c>
      <c r="Y41" s="71">
        <f t="shared" ca="1" si="15"/>
        <v>0</v>
      </c>
      <c r="Z41" s="71">
        <f t="shared" ca="1" si="15"/>
        <v>440375951.03824949</v>
      </c>
      <c r="AA41" s="71">
        <f t="shared" ca="1" si="15"/>
        <v>440375951.03824949</v>
      </c>
      <c r="AB41" s="71">
        <f t="shared" ca="1" si="15"/>
        <v>0</v>
      </c>
      <c r="AC41" s="71">
        <f t="shared" ca="1" si="15"/>
        <v>0</v>
      </c>
      <c r="AD41" s="71">
        <f t="shared" ca="1" si="15"/>
        <v>0</v>
      </c>
      <c r="AE41" s="71">
        <f t="shared" ca="1" si="15"/>
        <v>0</v>
      </c>
      <c r="AF41" s="71">
        <f t="shared" ca="1" si="15"/>
        <v>0</v>
      </c>
      <c r="AG41" s="71">
        <f t="shared" ca="1" si="15"/>
        <v>0</v>
      </c>
      <c r="AH41" s="71">
        <f t="shared" ca="1" si="15"/>
        <v>0</v>
      </c>
      <c r="AI41" s="71">
        <f t="shared" ca="1" si="15"/>
        <v>0</v>
      </c>
      <c r="AJ41" s="71">
        <f t="shared" ca="1" si="18"/>
        <v>0</v>
      </c>
      <c r="AK41" s="71">
        <f t="shared" ca="1" si="18"/>
        <v>0</v>
      </c>
      <c r="AL41" s="71">
        <f t="shared" ca="1" si="18"/>
        <v>0</v>
      </c>
      <c r="AM41" s="71">
        <f t="shared" ca="1" si="18"/>
        <v>0</v>
      </c>
      <c r="AN41" s="71">
        <f t="shared" ca="1" si="18"/>
        <v>0</v>
      </c>
      <c r="AO41" s="71">
        <f t="shared" ca="1" si="18"/>
        <v>0</v>
      </c>
      <c r="AP41" s="71">
        <f t="shared" ca="1" si="18"/>
        <v>0</v>
      </c>
      <c r="AQ41" s="71">
        <f t="shared" ca="1" si="18"/>
        <v>0</v>
      </c>
      <c r="AR41" s="71">
        <f t="shared" ca="1" si="18"/>
        <v>0</v>
      </c>
      <c r="AS41" s="71">
        <f t="shared" ca="1" si="18"/>
        <v>-783475618.13000011</v>
      </c>
      <c r="AT41" s="71">
        <f t="shared" ca="1" si="18"/>
        <v>-2288415</v>
      </c>
      <c r="AU41" s="71">
        <f t="shared" ca="1" si="18"/>
        <v>-2665475</v>
      </c>
      <c r="AV41" s="71">
        <f t="shared" ca="1" si="18"/>
        <v>377060</v>
      </c>
      <c r="AW41" s="71">
        <f t="shared" ca="1" si="18"/>
        <v>-30246806.34</v>
      </c>
      <c r="AX41" s="71">
        <f t="shared" ca="1" si="18"/>
        <v>-35342051.719999999</v>
      </c>
      <c r="AY41" s="71">
        <f t="shared" ca="1" si="18"/>
        <v>-54796513.609999999</v>
      </c>
      <c r="AZ41" s="71">
        <f t="shared" ca="1" si="19"/>
        <v>-609200</v>
      </c>
      <c r="BA41" s="71">
        <f t="shared" ca="1" si="19"/>
        <v>-64972527.399999999</v>
      </c>
      <c r="BB41" s="71">
        <f t="shared" ca="1" si="19"/>
        <v>0</v>
      </c>
      <c r="BC41" s="71">
        <f t="shared" ca="1" si="19"/>
        <v>10785213.789999999</v>
      </c>
      <c r="BD41" s="71">
        <f t="shared" ca="1" si="19"/>
        <v>19454461.890000001</v>
      </c>
      <c r="BE41" s="71">
        <f t="shared" ca="1" si="19"/>
        <v>5095245.38</v>
      </c>
      <c r="BF41" s="71">
        <f t="shared" ca="1" si="19"/>
        <v>10948897.59</v>
      </c>
      <c r="BG41" s="71">
        <f t="shared" ca="1" si="19"/>
        <v>75679.999999999069</v>
      </c>
      <c r="BH41" s="71">
        <f t="shared" ca="1" si="19"/>
        <v>13028212.380000001</v>
      </c>
      <c r="BI41" s="71">
        <f t="shared" ca="1" si="19"/>
        <v>0</v>
      </c>
      <c r="BJ41" s="71">
        <f t="shared" ca="1" si="19"/>
        <v>-2154994.79</v>
      </c>
      <c r="BK41" s="71">
        <f t="shared" ca="1" si="19"/>
        <v>-5853652.21</v>
      </c>
      <c r="BL41" s="71">
        <f t="shared" ca="1" si="19"/>
        <v>0</v>
      </c>
      <c r="BM41" s="71">
        <f t="shared" ca="1" si="19"/>
        <v>0</v>
      </c>
      <c r="BN41" s="71">
        <f t="shared" ca="1" si="19"/>
        <v>0</v>
      </c>
      <c r="BO41" s="71">
        <f t="shared" ca="1" si="19"/>
        <v>0</v>
      </c>
      <c r="BP41" s="71">
        <f t="shared" ca="1" si="20"/>
        <v>0</v>
      </c>
      <c r="BQ41" s="71">
        <f t="shared" ca="1" si="20"/>
        <v>0</v>
      </c>
      <c r="BR41" s="71">
        <f t="shared" ca="1" si="20"/>
        <v>0</v>
      </c>
      <c r="BS41" s="71">
        <f t="shared" ca="1" si="20"/>
        <v>-750940396.79000008</v>
      </c>
      <c r="BT41" s="71">
        <f t="shared" ca="1" si="20"/>
        <v>-645193044.18000007</v>
      </c>
      <c r="BU41" s="71">
        <f t="shared" ca="1" si="20"/>
        <v>-56291625.990000002</v>
      </c>
      <c r="BV41" s="71">
        <f t="shared" ca="1" si="20"/>
        <v>-18868213.309999999</v>
      </c>
      <c r="BW41" s="71">
        <f t="shared" ca="1" si="20"/>
        <v>0</v>
      </c>
      <c r="BX41" s="71">
        <f t="shared" ca="1" si="20"/>
        <v>-19444444.890000001</v>
      </c>
      <c r="BY41" s="71">
        <f t="shared" ca="1" si="20"/>
        <v>-11348854.439999999</v>
      </c>
      <c r="BZ41" s="71">
        <f t="shared" ca="1" si="20"/>
        <v>6236009.8500000015</v>
      </c>
      <c r="CA41" s="71">
        <f t="shared" ca="1" si="20"/>
        <v>-6030223.8300000001</v>
      </c>
      <c r="CB41" s="71">
        <f t="shared" ca="1" si="20"/>
        <v>0</v>
      </c>
      <c r="CC41" s="71">
        <f t="shared" ca="1" si="20"/>
        <v>0</v>
      </c>
      <c r="CD41" s="71">
        <f t="shared" ca="1" si="20"/>
        <v>0</v>
      </c>
      <c r="CE41" s="71">
        <f t="shared" ca="1" si="20"/>
        <v>0</v>
      </c>
      <c r="CF41" s="71">
        <f t="shared" ca="1" si="21"/>
        <v>0</v>
      </c>
      <c r="CG41" s="71">
        <f t="shared" ca="1" si="21"/>
        <v>0</v>
      </c>
      <c r="CH41" s="71">
        <f t="shared" ca="1" si="21"/>
        <v>0</v>
      </c>
      <c r="CI41" s="71">
        <f t="shared" ca="1" si="21"/>
        <v>0</v>
      </c>
      <c r="CJ41" s="71">
        <f t="shared" ca="1" si="21"/>
        <v>0</v>
      </c>
      <c r="CK41" s="71">
        <f t="shared" ca="1" si="21"/>
        <v>0</v>
      </c>
      <c r="CL41" s="71">
        <f t="shared" ca="1" si="6"/>
        <v>778385212.78830552</v>
      </c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T41" s="5"/>
    </row>
    <row r="42" spans="1:228" ht="13.5" customHeight="1">
      <c r="A42" s="54" t="s">
        <v>71</v>
      </c>
      <c r="B42" s="69">
        <v>1049</v>
      </c>
      <c r="C42" s="70" t="s">
        <v>376</v>
      </c>
      <c r="D42" s="71">
        <f t="shared" ca="1" si="17"/>
        <v>86082146.436662614</v>
      </c>
      <c r="E42" s="71">
        <f t="shared" ca="1" si="17"/>
        <v>56334498.710000001</v>
      </c>
      <c r="F42" s="71">
        <f t="shared" ca="1" si="17"/>
        <v>57275240.460000001</v>
      </c>
      <c r="G42" s="71">
        <f t="shared" ca="1" si="17"/>
        <v>-940741.75</v>
      </c>
      <c r="H42" s="71">
        <f t="shared" ca="1" si="17"/>
        <v>0</v>
      </c>
      <c r="I42" s="71">
        <f t="shared" ca="1" si="17"/>
        <v>145902.83999998681</v>
      </c>
      <c r="J42" s="71">
        <f t="shared" ca="1" si="17"/>
        <v>145902.83999998681</v>
      </c>
      <c r="K42" s="71">
        <f t="shared" ca="1" si="17"/>
        <v>-12487538.580000013</v>
      </c>
      <c r="L42" s="71">
        <f t="shared" ca="1" si="17"/>
        <v>12633441.42</v>
      </c>
      <c r="M42" s="71">
        <f t="shared" ca="1" si="17"/>
        <v>0</v>
      </c>
      <c r="N42" s="71">
        <f t="shared" ca="1" si="17"/>
        <v>0</v>
      </c>
      <c r="O42" s="71">
        <f t="shared" ca="1" si="17"/>
        <v>0</v>
      </c>
      <c r="P42" s="71">
        <f t="shared" ca="1" si="17"/>
        <v>0</v>
      </c>
      <c r="Q42" s="71">
        <f t="shared" ca="1" si="17"/>
        <v>0</v>
      </c>
      <c r="R42" s="71">
        <f t="shared" ca="1" si="17"/>
        <v>0</v>
      </c>
      <c r="S42" s="71">
        <f t="shared" ca="1" si="17"/>
        <v>0</v>
      </c>
      <c r="T42" s="71">
        <f t="shared" ca="1" si="15"/>
        <v>0</v>
      </c>
      <c r="U42" s="71">
        <f t="shared" ca="1" si="15"/>
        <v>0</v>
      </c>
      <c r="V42" s="71">
        <f t="shared" ca="1" si="15"/>
        <v>0</v>
      </c>
      <c r="W42" s="71">
        <f t="shared" ca="1" si="15"/>
        <v>0</v>
      </c>
      <c r="X42" s="71">
        <f t="shared" ca="1" si="15"/>
        <v>0</v>
      </c>
      <c r="Y42" s="71">
        <f t="shared" ca="1" si="15"/>
        <v>0</v>
      </c>
      <c r="Z42" s="71">
        <f t="shared" ca="1" si="15"/>
        <v>29601744.886662625</v>
      </c>
      <c r="AA42" s="71">
        <f t="shared" ca="1" si="15"/>
        <v>9506898.9294435196</v>
      </c>
      <c r="AB42" s="71">
        <f t="shared" ca="1" si="15"/>
        <v>20001683.59604473</v>
      </c>
      <c r="AC42" s="71">
        <f t="shared" ca="1" si="15"/>
        <v>-29667.049684852827</v>
      </c>
      <c r="AD42" s="71">
        <f t="shared" ca="1" si="15"/>
        <v>122829.4108592283</v>
      </c>
      <c r="AE42" s="71">
        <f t="shared" ca="1" si="15"/>
        <v>0</v>
      </c>
      <c r="AF42" s="71">
        <f t="shared" ca="1" si="15"/>
        <v>0</v>
      </c>
      <c r="AG42" s="71">
        <f t="shared" ca="1" si="15"/>
        <v>0</v>
      </c>
      <c r="AH42" s="71">
        <f t="shared" ca="1" si="15"/>
        <v>0</v>
      </c>
      <c r="AI42" s="71">
        <f t="shared" ca="1" si="15"/>
        <v>0</v>
      </c>
      <c r="AJ42" s="71">
        <f t="shared" ca="1" si="18"/>
        <v>0</v>
      </c>
      <c r="AK42" s="71">
        <f t="shared" ca="1" si="18"/>
        <v>0</v>
      </c>
      <c r="AL42" s="71">
        <f t="shared" ca="1" si="18"/>
        <v>0</v>
      </c>
      <c r="AM42" s="71">
        <f t="shared" ca="1" si="18"/>
        <v>0</v>
      </c>
      <c r="AN42" s="71">
        <f t="shared" ca="1" si="18"/>
        <v>0</v>
      </c>
      <c r="AO42" s="71">
        <f t="shared" ca="1" si="18"/>
        <v>0</v>
      </c>
      <c r="AP42" s="71">
        <f t="shared" ca="1" si="18"/>
        <v>0</v>
      </c>
      <c r="AQ42" s="71">
        <f t="shared" ca="1" si="18"/>
        <v>0</v>
      </c>
      <c r="AR42" s="71">
        <f t="shared" ca="1" si="18"/>
        <v>0</v>
      </c>
      <c r="AS42" s="71">
        <f t="shared" ca="1" si="18"/>
        <v>-66574880.769676886</v>
      </c>
      <c r="AT42" s="71">
        <f t="shared" ca="1" si="18"/>
        <v>-7440</v>
      </c>
      <c r="AU42" s="71">
        <f t="shared" ca="1" si="18"/>
        <v>-7440</v>
      </c>
      <c r="AV42" s="71">
        <f t="shared" ca="1" si="18"/>
        <v>0</v>
      </c>
      <c r="AW42" s="71">
        <f t="shared" ca="1" si="18"/>
        <v>-867872.63000000012</v>
      </c>
      <c r="AX42" s="71">
        <f t="shared" ca="1" si="18"/>
        <v>-867872.63000000012</v>
      </c>
      <c r="AY42" s="71">
        <f t="shared" ca="1" si="18"/>
        <v>-1643869.6300000001</v>
      </c>
      <c r="AZ42" s="71">
        <f t="shared" ca="1" si="19"/>
        <v>-93000</v>
      </c>
      <c r="BA42" s="71">
        <f t="shared" ca="1" si="19"/>
        <v>-1662686.58</v>
      </c>
      <c r="BB42" s="71">
        <f t="shared" ca="1" si="19"/>
        <v>0</v>
      </c>
      <c r="BC42" s="71">
        <f t="shared" ca="1" si="19"/>
        <v>111816.94999999995</v>
      </c>
      <c r="BD42" s="71">
        <f t="shared" ca="1" si="19"/>
        <v>775997</v>
      </c>
      <c r="BE42" s="71">
        <f t="shared" ca="1" si="19"/>
        <v>0</v>
      </c>
      <c r="BF42" s="71">
        <f t="shared" ca="1" si="19"/>
        <v>0</v>
      </c>
      <c r="BG42" s="71">
        <f t="shared" ca="1" si="19"/>
        <v>0</v>
      </c>
      <c r="BH42" s="71">
        <f t="shared" ca="1" si="19"/>
        <v>0</v>
      </c>
      <c r="BI42" s="71">
        <f t="shared" ca="1" si="19"/>
        <v>0</v>
      </c>
      <c r="BJ42" s="71">
        <f t="shared" ca="1" si="19"/>
        <v>0</v>
      </c>
      <c r="BK42" s="71">
        <f t="shared" ca="1" si="19"/>
        <v>0</v>
      </c>
      <c r="BL42" s="71">
        <f t="shared" ca="1" si="19"/>
        <v>0</v>
      </c>
      <c r="BM42" s="71">
        <f t="shared" ca="1" si="19"/>
        <v>0</v>
      </c>
      <c r="BN42" s="71">
        <f t="shared" ca="1" si="19"/>
        <v>0</v>
      </c>
      <c r="BO42" s="71">
        <f t="shared" ca="1" si="19"/>
        <v>0</v>
      </c>
      <c r="BP42" s="71">
        <f t="shared" ca="1" si="20"/>
        <v>0</v>
      </c>
      <c r="BQ42" s="71">
        <f t="shared" ca="1" si="20"/>
        <v>0</v>
      </c>
      <c r="BR42" s="71">
        <f t="shared" ca="1" si="20"/>
        <v>0</v>
      </c>
      <c r="BS42" s="71">
        <f t="shared" ca="1" si="20"/>
        <v>-57646043.679676883</v>
      </c>
      <c r="BT42" s="71">
        <f t="shared" ca="1" si="20"/>
        <v>-27497705.810000006</v>
      </c>
      <c r="BU42" s="71">
        <f t="shared" ca="1" si="20"/>
        <v>-14641271.652362673</v>
      </c>
      <c r="BV42" s="71">
        <f t="shared" ca="1" si="20"/>
        <v>-11688124.706161616</v>
      </c>
      <c r="BW42" s="71">
        <f t="shared" ca="1" si="20"/>
        <v>0</v>
      </c>
      <c r="BX42" s="71">
        <f t="shared" ca="1" si="20"/>
        <v>-2764139.4764845613</v>
      </c>
      <c r="BY42" s="71">
        <f t="shared" ca="1" si="20"/>
        <v>-1054802.0346680258</v>
      </c>
      <c r="BZ42" s="71">
        <f t="shared" ca="1" si="20"/>
        <v>0</v>
      </c>
      <c r="CA42" s="71">
        <f t="shared" ca="1" si="20"/>
        <v>0</v>
      </c>
      <c r="CB42" s="71">
        <f t="shared" ca="1" si="20"/>
        <v>0</v>
      </c>
      <c r="CC42" s="71">
        <f t="shared" ca="1" si="20"/>
        <v>0</v>
      </c>
      <c r="CD42" s="71">
        <f t="shared" ca="1" si="20"/>
        <v>0</v>
      </c>
      <c r="CE42" s="71">
        <f t="shared" ca="1" si="20"/>
        <v>0</v>
      </c>
      <c r="CF42" s="71">
        <f t="shared" ca="1" si="21"/>
        <v>0</v>
      </c>
      <c r="CG42" s="71">
        <f t="shared" ca="1" si="21"/>
        <v>0</v>
      </c>
      <c r="CH42" s="71">
        <f t="shared" ca="1" si="21"/>
        <v>0</v>
      </c>
      <c r="CI42" s="71">
        <f t="shared" ca="1" si="21"/>
        <v>-8053524.46</v>
      </c>
      <c r="CJ42" s="71">
        <f t="shared" ca="1" si="21"/>
        <v>-8053524.46</v>
      </c>
      <c r="CK42" s="71">
        <f t="shared" ca="1" si="21"/>
        <v>0</v>
      </c>
      <c r="CL42" s="71">
        <f t="shared" ca="1" si="6"/>
        <v>19507265.666985728</v>
      </c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T42" s="5"/>
    </row>
    <row r="43" spans="1:228" ht="13.5" customHeight="1">
      <c r="A43" s="54" t="s">
        <v>73</v>
      </c>
      <c r="B43" s="69">
        <v>1051</v>
      </c>
      <c r="C43" s="70" t="s">
        <v>376</v>
      </c>
      <c r="D43" s="71">
        <f t="shared" ca="1" si="17"/>
        <v>36171364.002460368</v>
      </c>
      <c r="E43" s="71">
        <f t="shared" ca="1" si="17"/>
        <v>3018217.2300000004</v>
      </c>
      <c r="F43" s="71">
        <f t="shared" ca="1" si="17"/>
        <v>6466143.4200000009</v>
      </c>
      <c r="G43" s="71">
        <f t="shared" ca="1" si="17"/>
        <v>-3394770.49</v>
      </c>
      <c r="H43" s="71">
        <f t="shared" ca="1" si="17"/>
        <v>-53155.7</v>
      </c>
      <c r="I43" s="71">
        <f t="shared" ca="1" si="17"/>
        <v>26565598.440000005</v>
      </c>
      <c r="J43" s="71">
        <f t="shared" ca="1" si="17"/>
        <v>37735753.160000004</v>
      </c>
      <c r="K43" s="71">
        <f t="shared" ca="1" si="17"/>
        <v>-1647390.0799999998</v>
      </c>
      <c r="L43" s="71">
        <f t="shared" ca="1" si="17"/>
        <v>39383143.240000002</v>
      </c>
      <c r="M43" s="71">
        <f t="shared" ca="1" si="17"/>
        <v>-11170154.720000001</v>
      </c>
      <c r="N43" s="71">
        <f t="shared" ca="1" si="17"/>
        <v>811567.15</v>
      </c>
      <c r="O43" s="71">
        <f t="shared" ca="1" si="17"/>
        <v>-11981721.870000001</v>
      </c>
      <c r="P43" s="71">
        <f t="shared" ca="1" si="17"/>
        <v>0</v>
      </c>
      <c r="Q43" s="71">
        <f t="shared" ca="1" si="17"/>
        <v>0</v>
      </c>
      <c r="R43" s="71">
        <f t="shared" ca="1" si="17"/>
        <v>0</v>
      </c>
      <c r="S43" s="71">
        <f t="shared" ca="1" si="17"/>
        <v>0</v>
      </c>
      <c r="T43" s="71">
        <f t="shared" ca="1" si="15"/>
        <v>0</v>
      </c>
      <c r="U43" s="71">
        <f t="shared" ca="1" si="15"/>
        <v>0</v>
      </c>
      <c r="V43" s="71">
        <f t="shared" ca="1" si="15"/>
        <v>0</v>
      </c>
      <c r="W43" s="71">
        <f t="shared" ca="1" si="15"/>
        <v>0</v>
      </c>
      <c r="X43" s="71">
        <f t="shared" ca="1" si="15"/>
        <v>0</v>
      </c>
      <c r="Y43" s="71">
        <f t="shared" ca="1" si="15"/>
        <v>0</v>
      </c>
      <c r="Z43" s="71">
        <f t="shared" ca="1" si="15"/>
        <v>6587548.3324603625</v>
      </c>
      <c r="AA43" s="71">
        <f t="shared" ca="1" si="15"/>
        <v>4670607.831897337</v>
      </c>
      <c r="AB43" s="71">
        <f t="shared" ca="1" si="15"/>
        <v>0</v>
      </c>
      <c r="AC43" s="71">
        <f t="shared" ca="1" si="15"/>
        <v>0</v>
      </c>
      <c r="AD43" s="71">
        <f t="shared" ca="1" si="15"/>
        <v>1854488.2010501099</v>
      </c>
      <c r="AE43" s="71">
        <f t="shared" ca="1" si="15"/>
        <v>0</v>
      </c>
      <c r="AF43" s="71">
        <f t="shared" ca="1" si="15"/>
        <v>62452.299512915255</v>
      </c>
      <c r="AG43" s="71">
        <f t="shared" ca="1" si="15"/>
        <v>0</v>
      </c>
      <c r="AH43" s="71">
        <f t="shared" ca="1" si="15"/>
        <v>0</v>
      </c>
      <c r="AI43" s="71">
        <f t="shared" ca="1" si="15"/>
        <v>0</v>
      </c>
      <c r="AJ43" s="71">
        <f t="shared" ca="1" si="18"/>
        <v>0</v>
      </c>
      <c r="AK43" s="71">
        <f t="shared" ca="1" si="18"/>
        <v>0</v>
      </c>
      <c r="AL43" s="71">
        <f t="shared" ca="1" si="18"/>
        <v>0</v>
      </c>
      <c r="AM43" s="71">
        <f t="shared" ca="1" si="18"/>
        <v>0</v>
      </c>
      <c r="AN43" s="71">
        <f t="shared" ca="1" si="18"/>
        <v>0</v>
      </c>
      <c r="AO43" s="71">
        <f t="shared" ca="1" si="18"/>
        <v>0</v>
      </c>
      <c r="AP43" s="71">
        <f t="shared" ca="1" si="18"/>
        <v>0</v>
      </c>
      <c r="AQ43" s="71">
        <f t="shared" ca="1" si="18"/>
        <v>0</v>
      </c>
      <c r="AR43" s="71">
        <f t="shared" ca="1" si="18"/>
        <v>0</v>
      </c>
      <c r="AS43" s="71">
        <f t="shared" ca="1" si="18"/>
        <v>-41899463.401059002</v>
      </c>
      <c r="AT43" s="71">
        <f t="shared" ca="1" si="18"/>
        <v>-28609055.07</v>
      </c>
      <c r="AU43" s="71">
        <f t="shared" ca="1" si="18"/>
        <v>-30081357.239999998</v>
      </c>
      <c r="AV43" s="71">
        <f t="shared" ca="1" si="18"/>
        <v>1472302.17</v>
      </c>
      <c r="AW43" s="71">
        <f t="shared" ca="1" si="18"/>
        <v>6706559.0800000001</v>
      </c>
      <c r="AX43" s="71">
        <f t="shared" ca="1" si="18"/>
        <v>10209817.790000001</v>
      </c>
      <c r="AY43" s="71">
        <f t="shared" ca="1" si="18"/>
        <v>-11386605.639999999</v>
      </c>
      <c r="AZ43" s="71">
        <f t="shared" ca="1" si="19"/>
        <v>-7801700.2799999993</v>
      </c>
      <c r="BA43" s="71">
        <f t="shared" ca="1" si="19"/>
        <v>-4359428.76</v>
      </c>
      <c r="BB43" s="71">
        <f t="shared" ca="1" si="19"/>
        <v>0</v>
      </c>
      <c r="BC43" s="71">
        <f t="shared" ca="1" si="19"/>
        <v>774523.39999999991</v>
      </c>
      <c r="BD43" s="71">
        <f t="shared" ca="1" si="19"/>
        <v>21596423.43</v>
      </c>
      <c r="BE43" s="71">
        <f t="shared" ca="1" si="19"/>
        <v>-3503258.7100000004</v>
      </c>
      <c r="BF43" s="71">
        <f t="shared" ca="1" si="19"/>
        <v>3416997.6999999997</v>
      </c>
      <c r="BG43" s="71">
        <f t="shared" ca="1" si="19"/>
        <v>3006777.6799999997</v>
      </c>
      <c r="BH43" s="71">
        <f t="shared" ca="1" si="19"/>
        <v>642646.15999999992</v>
      </c>
      <c r="BI43" s="71">
        <f t="shared" ca="1" si="19"/>
        <v>0</v>
      </c>
      <c r="BJ43" s="71">
        <f t="shared" ca="1" si="19"/>
        <v>-232426.14</v>
      </c>
      <c r="BK43" s="71">
        <f t="shared" ca="1" si="19"/>
        <v>-6920256.4100000001</v>
      </c>
      <c r="BL43" s="71">
        <f t="shared" ca="1" si="19"/>
        <v>0</v>
      </c>
      <c r="BM43" s="71">
        <f t="shared" ca="1" si="19"/>
        <v>0</v>
      </c>
      <c r="BN43" s="71">
        <f t="shared" ca="1" si="19"/>
        <v>0</v>
      </c>
      <c r="BO43" s="71">
        <f t="shared" ca="1" si="19"/>
        <v>0</v>
      </c>
      <c r="BP43" s="71">
        <f t="shared" ca="1" si="20"/>
        <v>0</v>
      </c>
      <c r="BQ43" s="71">
        <f t="shared" ca="1" si="20"/>
        <v>0</v>
      </c>
      <c r="BR43" s="71">
        <f t="shared" ca="1" si="20"/>
        <v>0</v>
      </c>
      <c r="BS43" s="71">
        <f t="shared" ca="1" si="20"/>
        <v>-19992691.511059001</v>
      </c>
      <c r="BT43" s="71">
        <f t="shared" ca="1" si="20"/>
        <v>-9022585.3300000001</v>
      </c>
      <c r="BU43" s="71">
        <f t="shared" ca="1" si="20"/>
        <v>-8041178.2678699428</v>
      </c>
      <c r="BV43" s="71">
        <f t="shared" ca="1" si="20"/>
        <v>-2652991.7369009061</v>
      </c>
      <c r="BW43" s="71">
        <f t="shared" ca="1" si="20"/>
        <v>0</v>
      </c>
      <c r="BX43" s="71">
        <f t="shared" ca="1" si="20"/>
        <v>-236487.43384407062</v>
      </c>
      <c r="BY43" s="71">
        <f t="shared" ca="1" si="20"/>
        <v>-990400.35244407819</v>
      </c>
      <c r="BZ43" s="71">
        <f t="shared" ca="1" si="20"/>
        <v>950951.61</v>
      </c>
      <c r="CA43" s="71">
        <f t="shared" ca="1" si="20"/>
        <v>0</v>
      </c>
      <c r="CB43" s="71">
        <f t="shared" ca="1" si="20"/>
        <v>0</v>
      </c>
      <c r="CC43" s="71">
        <f t="shared" ca="1" si="20"/>
        <v>0</v>
      </c>
      <c r="CD43" s="71">
        <f t="shared" ca="1" si="20"/>
        <v>0</v>
      </c>
      <c r="CE43" s="71">
        <f t="shared" ca="1" si="20"/>
        <v>0</v>
      </c>
      <c r="CF43" s="71">
        <f t="shared" ca="1" si="21"/>
        <v>0</v>
      </c>
      <c r="CG43" s="71">
        <f t="shared" ca="1" si="21"/>
        <v>0</v>
      </c>
      <c r="CH43" s="71">
        <f t="shared" ca="1" si="21"/>
        <v>0</v>
      </c>
      <c r="CI43" s="71">
        <f t="shared" ca="1" si="21"/>
        <v>-4275.8999999999996</v>
      </c>
      <c r="CJ43" s="71">
        <f t="shared" ca="1" si="21"/>
        <v>-4275.8999999999996</v>
      </c>
      <c r="CK43" s="71">
        <f t="shared" ca="1" si="21"/>
        <v>0</v>
      </c>
      <c r="CL43" s="71">
        <f t="shared" ca="1" si="6"/>
        <v>-5728099.3985986337</v>
      </c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T43" s="5"/>
    </row>
    <row r="44" spans="1:228" ht="13.5" customHeight="1">
      <c r="A44" s="54" t="s">
        <v>75</v>
      </c>
      <c r="B44" s="69">
        <v>1052</v>
      </c>
      <c r="C44" s="70" t="s">
        <v>376</v>
      </c>
      <c r="D44" s="71">
        <f t="shared" ca="1" si="17"/>
        <v>-1311536.2300000002</v>
      </c>
      <c r="E44" s="71">
        <f t="shared" ca="1" si="17"/>
        <v>-1440124.7600000002</v>
      </c>
      <c r="F44" s="71">
        <f t="shared" ca="1" si="17"/>
        <v>751776.23</v>
      </c>
      <c r="G44" s="71">
        <f t="shared" ca="1" si="17"/>
        <v>-2191900.9900000002</v>
      </c>
      <c r="H44" s="71">
        <f t="shared" ca="1" si="17"/>
        <v>0</v>
      </c>
      <c r="I44" s="71">
        <f t="shared" ca="1" si="17"/>
        <v>128588.53000000003</v>
      </c>
      <c r="J44" s="71">
        <f t="shared" ca="1" si="17"/>
        <v>502679.9</v>
      </c>
      <c r="K44" s="71">
        <f t="shared" ca="1" si="17"/>
        <v>-179952.13</v>
      </c>
      <c r="L44" s="71">
        <f t="shared" ca="1" si="17"/>
        <v>682632.03</v>
      </c>
      <c r="M44" s="71">
        <f t="shared" ca="1" si="17"/>
        <v>-374091.37</v>
      </c>
      <c r="N44" s="71">
        <f t="shared" ca="1" si="17"/>
        <v>1796.61</v>
      </c>
      <c r="O44" s="71">
        <f t="shared" ca="1" si="17"/>
        <v>-375887.98</v>
      </c>
      <c r="P44" s="71">
        <f t="shared" ca="1" si="17"/>
        <v>0</v>
      </c>
      <c r="Q44" s="71">
        <f t="shared" ca="1" si="17"/>
        <v>0</v>
      </c>
      <c r="R44" s="71">
        <f t="shared" ca="1" si="17"/>
        <v>0</v>
      </c>
      <c r="S44" s="71">
        <f t="shared" ca="1" si="17"/>
        <v>0</v>
      </c>
      <c r="T44" s="71">
        <f t="shared" ca="1" si="15"/>
        <v>0</v>
      </c>
      <c r="U44" s="71">
        <f t="shared" ca="1" si="15"/>
        <v>0</v>
      </c>
      <c r="V44" s="71">
        <f t="shared" ca="1" si="15"/>
        <v>0</v>
      </c>
      <c r="W44" s="71">
        <f t="shared" ca="1" si="15"/>
        <v>0</v>
      </c>
      <c r="X44" s="71">
        <f t="shared" ca="1" si="15"/>
        <v>0</v>
      </c>
      <c r="Y44" s="71">
        <f t="shared" ca="1" si="15"/>
        <v>0</v>
      </c>
      <c r="Z44" s="71">
        <f t="shared" ca="1" si="15"/>
        <v>0</v>
      </c>
      <c r="AA44" s="71">
        <f t="shared" ca="1" si="15"/>
        <v>0</v>
      </c>
      <c r="AB44" s="71">
        <f t="shared" ca="1" si="15"/>
        <v>0</v>
      </c>
      <c r="AC44" s="71">
        <f t="shared" ca="1" si="15"/>
        <v>0</v>
      </c>
      <c r="AD44" s="71">
        <f t="shared" ca="1" si="15"/>
        <v>0</v>
      </c>
      <c r="AE44" s="71">
        <f t="shared" ca="1" si="15"/>
        <v>0</v>
      </c>
      <c r="AF44" s="71">
        <f t="shared" ca="1" si="15"/>
        <v>0</v>
      </c>
      <c r="AG44" s="71">
        <f t="shared" ca="1" si="15"/>
        <v>0</v>
      </c>
      <c r="AH44" s="71">
        <f t="shared" ca="1" si="15"/>
        <v>0</v>
      </c>
      <c r="AI44" s="71">
        <f t="shared" ca="1" si="15"/>
        <v>0</v>
      </c>
      <c r="AJ44" s="71">
        <f t="shared" ca="1" si="18"/>
        <v>0</v>
      </c>
      <c r="AK44" s="71">
        <f t="shared" ca="1" si="18"/>
        <v>0</v>
      </c>
      <c r="AL44" s="71">
        <f t="shared" ca="1" si="18"/>
        <v>0</v>
      </c>
      <c r="AM44" s="71">
        <f t="shared" ca="1" si="18"/>
        <v>0</v>
      </c>
      <c r="AN44" s="71">
        <f t="shared" ca="1" si="18"/>
        <v>0</v>
      </c>
      <c r="AO44" s="71">
        <f t="shared" ca="1" si="18"/>
        <v>0</v>
      </c>
      <c r="AP44" s="71">
        <f t="shared" ca="1" si="18"/>
        <v>0</v>
      </c>
      <c r="AQ44" s="71">
        <f t="shared" ca="1" si="18"/>
        <v>0</v>
      </c>
      <c r="AR44" s="71">
        <f t="shared" ca="1" si="18"/>
        <v>0</v>
      </c>
      <c r="AS44" s="71">
        <f t="shared" ca="1" si="18"/>
        <v>-1550394.8471113353</v>
      </c>
      <c r="AT44" s="71">
        <f t="shared" ca="1" si="18"/>
        <v>0</v>
      </c>
      <c r="AU44" s="71">
        <f t="shared" ca="1" si="18"/>
        <v>0</v>
      </c>
      <c r="AV44" s="71">
        <f t="shared" ca="1" si="18"/>
        <v>0</v>
      </c>
      <c r="AW44" s="71">
        <f t="shared" ca="1" si="18"/>
        <v>0</v>
      </c>
      <c r="AX44" s="71">
        <f t="shared" ca="1" si="18"/>
        <v>5744.9599999999991</v>
      </c>
      <c r="AY44" s="71">
        <f t="shared" ca="1" si="18"/>
        <v>-6525</v>
      </c>
      <c r="AZ44" s="71">
        <f t="shared" ca="1" si="19"/>
        <v>0</v>
      </c>
      <c r="BA44" s="71">
        <f t="shared" ca="1" si="19"/>
        <v>-8727</v>
      </c>
      <c r="BB44" s="71">
        <f t="shared" ca="1" si="19"/>
        <v>0</v>
      </c>
      <c r="BC44" s="71">
        <f t="shared" ca="1" si="19"/>
        <v>2202</v>
      </c>
      <c r="BD44" s="71">
        <f t="shared" ca="1" si="19"/>
        <v>12269.96</v>
      </c>
      <c r="BE44" s="71">
        <f t="shared" ca="1" si="19"/>
        <v>-5744.9599999999991</v>
      </c>
      <c r="BF44" s="71">
        <f t="shared" ca="1" si="19"/>
        <v>6525</v>
      </c>
      <c r="BG44" s="71">
        <f t="shared" ca="1" si="19"/>
        <v>0</v>
      </c>
      <c r="BH44" s="71">
        <f t="shared" ca="1" si="19"/>
        <v>8727</v>
      </c>
      <c r="BI44" s="71">
        <f t="shared" ca="1" si="19"/>
        <v>0</v>
      </c>
      <c r="BJ44" s="71">
        <f t="shared" ca="1" si="19"/>
        <v>-2202</v>
      </c>
      <c r="BK44" s="71">
        <f t="shared" ca="1" si="19"/>
        <v>-12269.96</v>
      </c>
      <c r="BL44" s="71">
        <f t="shared" ca="1" si="19"/>
        <v>0</v>
      </c>
      <c r="BM44" s="71">
        <f t="shared" ca="1" si="19"/>
        <v>0</v>
      </c>
      <c r="BN44" s="71">
        <f t="shared" ca="1" si="19"/>
        <v>0</v>
      </c>
      <c r="BO44" s="71">
        <f t="shared" ca="1" si="19"/>
        <v>0</v>
      </c>
      <c r="BP44" s="71">
        <f t="shared" ca="1" si="20"/>
        <v>0</v>
      </c>
      <c r="BQ44" s="71">
        <f t="shared" ca="1" si="20"/>
        <v>0</v>
      </c>
      <c r="BR44" s="71">
        <f t="shared" ca="1" si="20"/>
        <v>0</v>
      </c>
      <c r="BS44" s="71">
        <f t="shared" ca="1" si="20"/>
        <v>-1487306.1271113353</v>
      </c>
      <c r="BT44" s="71">
        <f t="shared" ca="1" si="20"/>
        <v>-214191.88999999998</v>
      </c>
      <c r="BU44" s="71">
        <f t="shared" ca="1" si="20"/>
        <v>-751140.14586117375</v>
      </c>
      <c r="BV44" s="71">
        <f t="shared" ca="1" si="20"/>
        <v>-496287.82394048962</v>
      </c>
      <c r="BW44" s="71">
        <f t="shared" ca="1" si="20"/>
        <v>0</v>
      </c>
      <c r="BX44" s="71">
        <f t="shared" ca="1" si="20"/>
        <v>-13748.059897400119</v>
      </c>
      <c r="BY44" s="71">
        <f t="shared" ca="1" si="20"/>
        <v>-134968.91741227164</v>
      </c>
      <c r="BZ44" s="71">
        <f t="shared" ca="1" si="20"/>
        <v>123030.71</v>
      </c>
      <c r="CA44" s="71">
        <f t="shared" ca="1" si="20"/>
        <v>0</v>
      </c>
      <c r="CB44" s="71">
        <f t="shared" ca="1" si="20"/>
        <v>0</v>
      </c>
      <c r="CC44" s="71">
        <f t="shared" ca="1" si="20"/>
        <v>0</v>
      </c>
      <c r="CD44" s="71">
        <f t="shared" ca="1" si="20"/>
        <v>0</v>
      </c>
      <c r="CE44" s="71">
        <f t="shared" ca="1" si="20"/>
        <v>0</v>
      </c>
      <c r="CF44" s="71">
        <f t="shared" ca="1" si="21"/>
        <v>0</v>
      </c>
      <c r="CG44" s="71">
        <f t="shared" ca="1" si="21"/>
        <v>0</v>
      </c>
      <c r="CH44" s="71">
        <f t="shared" ca="1" si="21"/>
        <v>0</v>
      </c>
      <c r="CI44" s="71">
        <f t="shared" ca="1" si="21"/>
        <v>-63088.72</v>
      </c>
      <c r="CJ44" s="71">
        <f t="shared" ca="1" si="21"/>
        <v>-63088.72</v>
      </c>
      <c r="CK44" s="71">
        <f t="shared" ca="1" si="21"/>
        <v>0</v>
      </c>
      <c r="CL44" s="71">
        <f t="shared" ca="1" si="6"/>
        <v>-2861931.0771113355</v>
      </c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T44" s="5"/>
    </row>
    <row r="45" spans="1:228" ht="13.5" customHeight="1">
      <c r="A45" s="54" t="s">
        <v>77</v>
      </c>
      <c r="B45" s="69">
        <v>1053</v>
      </c>
      <c r="C45" s="70" t="s">
        <v>376</v>
      </c>
      <c r="D45" s="71">
        <f t="shared" ca="1" si="17"/>
        <v>744090891</v>
      </c>
      <c r="E45" s="71">
        <f t="shared" ca="1" si="17"/>
        <v>377246958.88</v>
      </c>
      <c r="F45" s="71">
        <f t="shared" ca="1" si="17"/>
        <v>377246958.88</v>
      </c>
      <c r="G45" s="71">
        <f t="shared" ca="1" si="17"/>
        <v>0</v>
      </c>
      <c r="H45" s="71">
        <f t="shared" ca="1" si="17"/>
        <v>0</v>
      </c>
      <c r="I45" s="71">
        <f t="shared" ca="1" si="17"/>
        <v>166509594.54999998</v>
      </c>
      <c r="J45" s="71">
        <f t="shared" ca="1" si="17"/>
        <v>166509594.54999998</v>
      </c>
      <c r="K45" s="71">
        <f t="shared" ca="1" si="17"/>
        <v>-212233684.53</v>
      </c>
      <c r="L45" s="71">
        <f t="shared" ca="1" si="17"/>
        <v>378743279.07999998</v>
      </c>
      <c r="M45" s="71">
        <f t="shared" ca="1" si="17"/>
        <v>0</v>
      </c>
      <c r="N45" s="71">
        <f t="shared" ca="1" si="17"/>
        <v>0</v>
      </c>
      <c r="O45" s="71">
        <f t="shared" ca="1" si="17"/>
        <v>0</v>
      </c>
      <c r="P45" s="71">
        <f t="shared" ca="1" si="17"/>
        <v>0</v>
      </c>
      <c r="Q45" s="71">
        <f t="shared" ca="1" si="17"/>
        <v>0</v>
      </c>
      <c r="R45" s="71">
        <f t="shared" ca="1" si="17"/>
        <v>0</v>
      </c>
      <c r="S45" s="71">
        <f t="shared" ca="1" si="17"/>
        <v>0</v>
      </c>
      <c r="T45" s="71">
        <f t="shared" ca="1" si="15"/>
        <v>0</v>
      </c>
      <c r="U45" s="71">
        <f t="shared" ca="1" si="15"/>
        <v>0</v>
      </c>
      <c r="V45" s="71">
        <f t="shared" ca="1" si="15"/>
        <v>0</v>
      </c>
      <c r="W45" s="71">
        <f t="shared" ca="1" si="15"/>
        <v>0</v>
      </c>
      <c r="X45" s="71">
        <f t="shared" ca="1" si="15"/>
        <v>0</v>
      </c>
      <c r="Y45" s="71">
        <f t="shared" ca="1" si="15"/>
        <v>0</v>
      </c>
      <c r="Z45" s="71">
        <f t="shared" ca="1" si="15"/>
        <v>200334337.56999999</v>
      </c>
      <c r="AA45" s="71">
        <f t="shared" ca="1" si="15"/>
        <v>122257193.81</v>
      </c>
      <c r="AB45" s="71">
        <f t="shared" ca="1" si="15"/>
        <v>0</v>
      </c>
      <c r="AC45" s="71">
        <f t="shared" ca="1" si="15"/>
        <v>60062521.939999998</v>
      </c>
      <c r="AD45" s="71">
        <f t="shared" ca="1" si="15"/>
        <v>19317674.719999999</v>
      </c>
      <c r="AE45" s="71">
        <f t="shared" ca="1" si="15"/>
        <v>0</v>
      </c>
      <c r="AF45" s="71">
        <f t="shared" ca="1" si="15"/>
        <v>0</v>
      </c>
      <c r="AG45" s="71">
        <f t="shared" ca="1" si="15"/>
        <v>0</v>
      </c>
      <c r="AH45" s="71">
        <f t="shared" ca="1" si="15"/>
        <v>-1303052.8999999999</v>
      </c>
      <c r="AI45" s="71">
        <f t="shared" ca="1" si="15"/>
        <v>0</v>
      </c>
      <c r="AJ45" s="71">
        <f t="shared" ca="1" si="18"/>
        <v>0</v>
      </c>
      <c r="AK45" s="71">
        <f t="shared" ca="1" si="18"/>
        <v>0</v>
      </c>
      <c r="AL45" s="71">
        <f t="shared" ca="1" si="18"/>
        <v>0</v>
      </c>
      <c r="AM45" s="71">
        <f t="shared" ca="1" si="18"/>
        <v>0</v>
      </c>
      <c r="AN45" s="71">
        <f t="shared" ca="1" si="18"/>
        <v>0</v>
      </c>
      <c r="AO45" s="71">
        <f t="shared" ca="1" si="18"/>
        <v>0</v>
      </c>
      <c r="AP45" s="71">
        <f t="shared" ca="1" si="18"/>
        <v>0</v>
      </c>
      <c r="AQ45" s="71">
        <f t="shared" ca="1" si="18"/>
        <v>0</v>
      </c>
      <c r="AR45" s="71">
        <f t="shared" ca="1" si="18"/>
        <v>0</v>
      </c>
      <c r="AS45" s="71">
        <f t="shared" ca="1" si="18"/>
        <v>-77770733.061378211</v>
      </c>
      <c r="AT45" s="71">
        <f t="shared" ca="1" si="18"/>
        <v>-10000</v>
      </c>
      <c r="AU45" s="71">
        <f t="shared" ca="1" si="18"/>
        <v>-10000</v>
      </c>
      <c r="AV45" s="71">
        <f t="shared" ca="1" si="18"/>
        <v>0</v>
      </c>
      <c r="AW45" s="71">
        <f t="shared" ca="1" si="18"/>
        <v>-4790340.16</v>
      </c>
      <c r="AX45" s="71">
        <f t="shared" ca="1" si="18"/>
        <v>-4790340.16</v>
      </c>
      <c r="AY45" s="71">
        <f t="shared" ca="1" si="18"/>
        <v>-11850514.24</v>
      </c>
      <c r="AZ45" s="71">
        <f t="shared" ca="1" si="19"/>
        <v>-331750</v>
      </c>
      <c r="BA45" s="71">
        <f t="shared" ca="1" si="19"/>
        <v>-13877620.43</v>
      </c>
      <c r="BB45" s="71">
        <f t="shared" ca="1" si="19"/>
        <v>0</v>
      </c>
      <c r="BC45" s="71">
        <f t="shared" ca="1" si="19"/>
        <v>2358856.19</v>
      </c>
      <c r="BD45" s="71">
        <f t="shared" ca="1" si="19"/>
        <v>7060174.0800000001</v>
      </c>
      <c r="BE45" s="71">
        <f t="shared" ca="1" si="19"/>
        <v>0</v>
      </c>
      <c r="BF45" s="71">
        <f t="shared" ca="1" si="19"/>
        <v>0</v>
      </c>
      <c r="BG45" s="71">
        <f t="shared" ca="1" si="19"/>
        <v>0</v>
      </c>
      <c r="BH45" s="71">
        <f t="shared" ca="1" si="19"/>
        <v>0</v>
      </c>
      <c r="BI45" s="71">
        <f t="shared" ca="1" si="19"/>
        <v>0</v>
      </c>
      <c r="BJ45" s="71">
        <f t="shared" ca="1" si="19"/>
        <v>0</v>
      </c>
      <c r="BK45" s="71">
        <f t="shared" ca="1" si="19"/>
        <v>0</v>
      </c>
      <c r="BL45" s="71">
        <f t="shared" ca="1" si="19"/>
        <v>0</v>
      </c>
      <c r="BM45" s="71">
        <f t="shared" ca="1" si="19"/>
        <v>0</v>
      </c>
      <c r="BN45" s="71">
        <f t="shared" ca="1" si="19"/>
        <v>0</v>
      </c>
      <c r="BO45" s="71">
        <f t="shared" ca="1" si="19"/>
        <v>0</v>
      </c>
      <c r="BP45" s="71">
        <f t="shared" ca="1" si="20"/>
        <v>0</v>
      </c>
      <c r="BQ45" s="71">
        <f t="shared" ca="1" si="20"/>
        <v>0</v>
      </c>
      <c r="BR45" s="71">
        <f t="shared" ca="1" si="20"/>
        <v>0</v>
      </c>
      <c r="BS45" s="71">
        <f t="shared" ca="1" si="20"/>
        <v>-72970392.901378214</v>
      </c>
      <c r="BT45" s="71">
        <f t="shared" ca="1" si="20"/>
        <v>-57374134.409999996</v>
      </c>
      <c r="BU45" s="71">
        <f t="shared" ca="1" si="20"/>
        <v>-6956355.0873694522</v>
      </c>
      <c r="BV45" s="71">
        <f t="shared" ca="1" si="20"/>
        <v>-442767.36885851703</v>
      </c>
      <c r="BW45" s="71">
        <f t="shared" ca="1" si="20"/>
        <v>0</v>
      </c>
      <c r="BX45" s="71">
        <f t="shared" ca="1" si="20"/>
        <v>-4459356.4530831734</v>
      </c>
      <c r="BY45" s="71">
        <f t="shared" ca="1" si="20"/>
        <v>-3511576.4087929786</v>
      </c>
      <c r="BZ45" s="71">
        <f t="shared" ca="1" si="20"/>
        <v>0</v>
      </c>
      <c r="CA45" s="71">
        <f t="shared" ca="1" si="20"/>
        <v>-226203.173274097</v>
      </c>
      <c r="CB45" s="71">
        <f t="shared" ca="1" si="20"/>
        <v>0</v>
      </c>
      <c r="CC45" s="71">
        <f t="shared" ca="1" si="20"/>
        <v>0</v>
      </c>
      <c r="CD45" s="71">
        <f t="shared" ca="1" si="20"/>
        <v>0</v>
      </c>
      <c r="CE45" s="71">
        <f t="shared" ca="1" si="20"/>
        <v>0</v>
      </c>
      <c r="CF45" s="71">
        <f t="shared" ca="1" si="21"/>
        <v>0</v>
      </c>
      <c r="CG45" s="71">
        <f t="shared" ca="1" si="21"/>
        <v>0</v>
      </c>
      <c r="CH45" s="71">
        <f t="shared" ca="1" si="21"/>
        <v>0</v>
      </c>
      <c r="CI45" s="71">
        <f t="shared" ca="1" si="21"/>
        <v>0</v>
      </c>
      <c r="CJ45" s="71">
        <f t="shared" ca="1" si="21"/>
        <v>0</v>
      </c>
      <c r="CK45" s="71">
        <f t="shared" ca="1" si="21"/>
        <v>0</v>
      </c>
      <c r="CL45" s="71">
        <f t="shared" ca="1" si="6"/>
        <v>666320157.93862176</v>
      </c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T45" s="5"/>
    </row>
    <row r="46" spans="1:228" ht="13.5" customHeight="1">
      <c r="A46" s="54" t="s">
        <v>79</v>
      </c>
      <c r="B46" s="69">
        <v>1054</v>
      </c>
      <c r="C46" s="70" t="s">
        <v>376</v>
      </c>
      <c r="D46" s="71">
        <f t="shared" ca="1" si="17"/>
        <v>0</v>
      </c>
      <c r="E46" s="71">
        <f t="shared" ca="1" si="17"/>
        <v>0</v>
      </c>
      <c r="F46" s="71">
        <f t="shared" ca="1" si="17"/>
        <v>0</v>
      </c>
      <c r="G46" s="71">
        <f t="shared" ca="1" si="17"/>
        <v>0</v>
      </c>
      <c r="H46" s="71">
        <f t="shared" ca="1" si="17"/>
        <v>0</v>
      </c>
      <c r="I46" s="71">
        <f t="shared" ca="1" si="17"/>
        <v>0</v>
      </c>
      <c r="J46" s="71">
        <f t="shared" ca="1" si="17"/>
        <v>0</v>
      </c>
      <c r="K46" s="71">
        <f t="shared" ca="1" si="17"/>
        <v>0</v>
      </c>
      <c r="L46" s="71">
        <f t="shared" ca="1" si="17"/>
        <v>0</v>
      </c>
      <c r="M46" s="71">
        <f t="shared" ca="1" si="17"/>
        <v>0</v>
      </c>
      <c r="N46" s="71">
        <f t="shared" ca="1" si="17"/>
        <v>0</v>
      </c>
      <c r="O46" s="71">
        <f t="shared" ca="1" si="17"/>
        <v>0</v>
      </c>
      <c r="P46" s="71">
        <f t="shared" ca="1" si="17"/>
        <v>0</v>
      </c>
      <c r="Q46" s="71">
        <f t="shared" ca="1" si="17"/>
        <v>0</v>
      </c>
      <c r="R46" s="71">
        <f t="shared" ca="1" si="17"/>
        <v>0</v>
      </c>
      <c r="S46" s="71">
        <f t="shared" ca="1" si="17"/>
        <v>0</v>
      </c>
      <c r="T46" s="71">
        <f t="shared" ca="1" si="15"/>
        <v>0</v>
      </c>
      <c r="U46" s="71">
        <f t="shared" ca="1" si="15"/>
        <v>0</v>
      </c>
      <c r="V46" s="71">
        <f t="shared" ca="1" si="15"/>
        <v>0</v>
      </c>
      <c r="W46" s="71">
        <f t="shared" ca="1" si="15"/>
        <v>0</v>
      </c>
      <c r="X46" s="71">
        <f t="shared" ca="1" si="15"/>
        <v>0</v>
      </c>
      <c r="Y46" s="71">
        <f t="shared" ca="1" si="15"/>
        <v>0</v>
      </c>
      <c r="Z46" s="71">
        <f t="shared" ca="1" si="15"/>
        <v>0</v>
      </c>
      <c r="AA46" s="71">
        <f t="shared" ca="1" si="15"/>
        <v>0</v>
      </c>
      <c r="AB46" s="71">
        <f t="shared" ca="1" si="15"/>
        <v>0</v>
      </c>
      <c r="AC46" s="71">
        <f t="shared" ca="1" si="15"/>
        <v>0</v>
      </c>
      <c r="AD46" s="71">
        <f t="shared" ca="1" si="15"/>
        <v>0</v>
      </c>
      <c r="AE46" s="71">
        <f t="shared" ca="1" si="15"/>
        <v>0</v>
      </c>
      <c r="AF46" s="71">
        <f t="shared" ca="1" si="15"/>
        <v>0</v>
      </c>
      <c r="AG46" s="71">
        <f t="shared" ca="1" si="15"/>
        <v>0</v>
      </c>
      <c r="AH46" s="71">
        <f t="shared" ca="1" si="15"/>
        <v>0</v>
      </c>
      <c r="AI46" s="71">
        <f t="shared" ca="1" si="15"/>
        <v>0</v>
      </c>
      <c r="AJ46" s="71">
        <f t="shared" ca="1" si="18"/>
        <v>0</v>
      </c>
      <c r="AK46" s="71">
        <f t="shared" ca="1" si="18"/>
        <v>0</v>
      </c>
      <c r="AL46" s="71">
        <f t="shared" ca="1" si="18"/>
        <v>0</v>
      </c>
      <c r="AM46" s="71">
        <f t="shared" ca="1" si="18"/>
        <v>0</v>
      </c>
      <c r="AN46" s="71">
        <f t="shared" ca="1" si="18"/>
        <v>0</v>
      </c>
      <c r="AO46" s="71">
        <f t="shared" ca="1" si="18"/>
        <v>0</v>
      </c>
      <c r="AP46" s="71">
        <f t="shared" ca="1" si="18"/>
        <v>0</v>
      </c>
      <c r="AQ46" s="71">
        <f t="shared" ca="1" si="18"/>
        <v>0</v>
      </c>
      <c r="AR46" s="71">
        <f t="shared" ca="1" si="18"/>
        <v>0</v>
      </c>
      <c r="AS46" s="71">
        <f t="shared" ca="1" si="18"/>
        <v>0</v>
      </c>
      <c r="AT46" s="71">
        <f t="shared" ca="1" si="18"/>
        <v>0</v>
      </c>
      <c r="AU46" s="71">
        <f t="shared" ca="1" si="18"/>
        <v>0</v>
      </c>
      <c r="AV46" s="71">
        <f t="shared" ca="1" si="18"/>
        <v>0</v>
      </c>
      <c r="AW46" s="71">
        <f t="shared" ca="1" si="18"/>
        <v>0</v>
      </c>
      <c r="AX46" s="71">
        <f t="shared" ca="1" si="18"/>
        <v>0</v>
      </c>
      <c r="AY46" s="71">
        <f t="shared" ca="1" si="18"/>
        <v>0</v>
      </c>
      <c r="AZ46" s="71">
        <f t="shared" ca="1" si="19"/>
        <v>0</v>
      </c>
      <c r="BA46" s="71">
        <f t="shared" ca="1" si="19"/>
        <v>0</v>
      </c>
      <c r="BB46" s="71">
        <f t="shared" ca="1" si="19"/>
        <v>0</v>
      </c>
      <c r="BC46" s="71">
        <f t="shared" ca="1" si="19"/>
        <v>0</v>
      </c>
      <c r="BD46" s="71">
        <f t="shared" ca="1" si="19"/>
        <v>0</v>
      </c>
      <c r="BE46" s="71">
        <f t="shared" ca="1" si="19"/>
        <v>0</v>
      </c>
      <c r="BF46" s="71">
        <f t="shared" ca="1" si="19"/>
        <v>0</v>
      </c>
      <c r="BG46" s="71">
        <f t="shared" ca="1" si="19"/>
        <v>0</v>
      </c>
      <c r="BH46" s="71">
        <f t="shared" ca="1" si="19"/>
        <v>0</v>
      </c>
      <c r="BI46" s="71">
        <f t="shared" ca="1" si="19"/>
        <v>0</v>
      </c>
      <c r="BJ46" s="71">
        <f t="shared" ca="1" si="19"/>
        <v>0</v>
      </c>
      <c r="BK46" s="71">
        <f t="shared" ca="1" si="19"/>
        <v>0</v>
      </c>
      <c r="BL46" s="71">
        <f t="shared" ca="1" si="19"/>
        <v>0</v>
      </c>
      <c r="BM46" s="71">
        <f t="shared" ca="1" si="19"/>
        <v>0</v>
      </c>
      <c r="BN46" s="71">
        <f t="shared" ca="1" si="19"/>
        <v>0</v>
      </c>
      <c r="BO46" s="71">
        <f t="shared" ca="1" si="19"/>
        <v>0</v>
      </c>
      <c r="BP46" s="71">
        <f t="shared" ca="1" si="20"/>
        <v>0</v>
      </c>
      <c r="BQ46" s="71">
        <f t="shared" ca="1" si="20"/>
        <v>0</v>
      </c>
      <c r="BR46" s="71">
        <f t="shared" ca="1" si="20"/>
        <v>0</v>
      </c>
      <c r="BS46" s="71">
        <f t="shared" ca="1" si="20"/>
        <v>0</v>
      </c>
      <c r="BT46" s="71">
        <f t="shared" ca="1" si="20"/>
        <v>0</v>
      </c>
      <c r="BU46" s="71">
        <f t="shared" ca="1" si="20"/>
        <v>0</v>
      </c>
      <c r="BV46" s="71">
        <f t="shared" ca="1" si="20"/>
        <v>0</v>
      </c>
      <c r="BW46" s="71">
        <f t="shared" ca="1" si="20"/>
        <v>0</v>
      </c>
      <c r="BX46" s="71">
        <f t="shared" ca="1" si="20"/>
        <v>0</v>
      </c>
      <c r="BY46" s="71">
        <f t="shared" ca="1" si="20"/>
        <v>0</v>
      </c>
      <c r="BZ46" s="71">
        <f t="shared" ca="1" si="20"/>
        <v>0</v>
      </c>
      <c r="CA46" s="71">
        <f t="shared" ca="1" si="20"/>
        <v>0</v>
      </c>
      <c r="CB46" s="71">
        <f t="shared" ca="1" si="20"/>
        <v>0</v>
      </c>
      <c r="CC46" s="71">
        <f t="shared" ca="1" si="20"/>
        <v>0</v>
      </c>
      <c r="CD46" s="71">
        <f t="shared" ca="1" si="20"/>
        <v>0</v>
      </c>
      <c r="CE46" s="71">
        <f t="shared" ca="1" si="20"/>
        <v>0</v>
      </c>
      <c r="CF46" s="71">
        <f t="shared" ca="1" si="21"/>
        <v>0</v>
      </c>
      <c r="CG46" s="71">
        <f t="shared" ca="1" si="21"/>
        <v>0</v>
      </c>
      <c r="CH46" s="71">
        <f t="shared" ca="1" si="21"/>
        <v>0</v>
      </c>
      <c r="CI46" s="71">
        <f t="shared" ca="1" si="21"/>
        <v>0</v>
      </c>
      <c r="CJ46" s="71">
        <f t="shared" ca="1" si="21"/>
        <v>0</v>
      </c>
      <c r="CK46" s="71">
        <f t="shared" ca="1" si="21"/>
        <v>0</v>
      </c>
      <c r="CL46" s="71">
        <f t="shared" ca="1" si="6"/>
        <v>0</v>
      </c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T46" s="5"/>
    </row>
    <row r="47" spans="1:228" ht="13.5" customHeight="1">
      <c r="A47" s="54" t="s">
        <v>81</v>
      </c>
      <c r="B47" s="69">
        <v>1055</v>
      </c>
      <c r="C47" s="70" t="s">
        <v>376</v>
      </c>
      <c r="D47" s="71">
        <f t="shared" ca="1" si="17"/>
        <v>27003716.469999999</v>
      </c>
      <c r="E47" s="71">
        <f t="shared" ca="1" si="17"/>
        <v>-3741548.41</v>
      </c>
      <c r="F47" s="71">
        <f t="shared" ca="1" si="17"/>
        <v>-501062.21</v>
      </c>
      <c r="G47" s="71">
        <f t="shared" ca="1" si="17"/>
        <v>-3240486.2</v>
      </c>
      <c r="H47" s="71">
        <f t="shared" ca="1" si="17"/>
        <v>0</v>
      </c>
      <c r="I47" s="71">
        <f t="shared" ca="1" si="17"/>
        <v>23480088.280000001</v>
      </c>
      <c r="J47" s="71">
        <f t="shared" ca="1" si="17"/>
        <v>23553083.109999999</v>
      </c>
      <c r="K47" s="71">
        <f t="shared" ca="1" si="17"/>
        <v>-378419.05</v>
      </c>
      <c r="L47" s="71">
        <f t="shared" ca="1" si="17"/>
        <v>23931502.16</v>
      </c>
      <c r="M47" s="71">
        <f t="shared" ca="1" si="17"/>
        <v>-72994.83</v>
      </c>
      <c r="N47" s="71">
        <f t="shared" ca="1" si="17"/>
        <v>12.97</v>
      </c>
      <c r="O47" s="71">
        <f t="shared" ca="1" si="17"/>
        <v>-73007.8</v>
      </c>
      <c r="P47" s="71">
        <f t="shared" ca="1" si="17"/>
        <v>0</v>
      </c>
      <c r="Q47" s="71">
        <f t="shared" ca="1" si="17"/>
        <v>0</v>
      </c>
      <c r="R47" s="71">
        <f t="shared" ca="1" si="17"/>
        <v>0</v>
      </c>
      <c r="S47" s="71">
        <f t="shared" ca="1" si="17"/>
        <v>0</v>
      </c>
      <c r="T47" s="71">
        <f t="shared" ca="1" si="15"/>
        <v>0</v>
      </c>
      <c r="U47" s="71">
        <f t="shared" ca="1" si="15"/>
        <v>0</v>
      </c>
      <c r="V47" s="71">
        <f t="shared" ca="1" si="15"/>
        <v>0</v>
      </c>
      <c r="W47" s="71">
        <f t="shared" ca="1" si="15"/>
        <v>0</v>
      </c>
      <c r="X47" s="71">
        <f t="shared" ca="1" si="15"/>
        <v>0</v>
      </c>
      <c r="Y47" s="71">
        <f t="shared" ca="1" si="15"/>
        <v>0</v>
      </c>
      <c r="Z47" s="71">
        <f t="shared" ca="1" si="15"/>
        <v>7265176.5999999996</v>
      </c>
      <c r="AA47" s="71">
        <f t="shared" ca="1" si="15"/>
        <v>7265176.5999999996</v>
      </c>
      <c r="AB47" s="71">
        <f t="shared" ca="1" si="15"/>
        <v>0</v>
      </c>
      <c r="AC47" s="71">
        <f t="shared" ca="1" si="15"/>
        <v>0</v>
      </c>
      <c r="AD47" s="71">
        <f t="shared" ca="1" si="15"/>
        <v>0</v>
      </c>
      <c r="AE47" s="71">
        <f t="shared" ca="1" si="15"/>
        <v>0</v>
      </c>
      <c r="AF47" s="71">
        <f t="shared" ca="1" si="15"/>
        <v>0</v>
      </c>
      <c r="AG47" s="71">
        <f t="shared" ca="1" si="15"/>
        <v>0</v>
      </c>
      <c r="AH47" s="71">
        <f t="shared" ca="1" si="15"/>
        <v>0</v>
      </c>
      <c r="AI47" s="71">
        <f t="shared" ca="1" si="15"/>
        <v>0</v>
      </c>
      <c r="AJ47" s="71">
        <f t="shared" ca="1" si="18"/>
        <v>0</v>
      </c>
      <c r="AK47" s="71">
        <f t="shared" ca="1" si="18"/>
        <v>0</v>
      </c>
      <c r="AL47" s="71">
        <f t="shared" ca="1" si="18"/>
        <v>0</v>
      </c>
      <c r="AM47" s="71">
        <f t="shared" ca="1" si="18"/>
        <v>0</v>
      </c>
      <c r="AN47" s="71">
        <f t="shared" ca="1" si="18"/>
        <v>0</v>
      </c>
      <c r="AO47" s="71">
        <f t="shared" ca="1" si="18"/>
        <v>0</v>
      </c>
      <c r="AP47" s="71">
        <f t="shared" ca="1" si="18"/>
        <v>0</v>
      </c>
      <c r="AQ47" s="71">
        <f t="shared" ca="1" si="18"/>
        <v>0</v>
      </c>
      <c r="AR47" s="71">
        <f t="shared" ca="1" si="18"/>
        <v>0</v>
      </c>
      <c r="AS47" s="71">
        <f t="shared" ca="1" si="18"/>
        <v>-42878466.329999998</v>
      </c>
      <c r="AT47" s="71">
        <f t="shared" ca="1" si="18"/>
        <v>-11640</v>
      </c>
      <c r="AU47" s="71">
        <f t="shared" ca="1" si="18"/>
        <v>-38800</v>
      </c>
      <c r="AV47" s="71">
        <f t="shared" ca="1" si="18"/>
        <v>27160</v>
      </c>
      <c r="AW47" s="71">
        <f t="shared" ca="1" si="18"/>
        <v>-7990034.4299999997</v>
      </c>
      <c r="AX47" s="71">
        <f t="shared" ca="1" si="18"/>
        <v>-9425281.6099999994</v>
      </c>
      <c r="AY47" s="71">
        <f t="shared" ca="1" si="18"/>
        <v>-11831016.799999999</v>
      </c>
      <c r="AZ47" s="71">
        <f t="shared" ca="1" si="19"/>
        <v>-969024.77999999991</v>
      </c>
      <c r="BA47" s="71">
        <f t="shared" ca="1" si="19"/>
        <v>-11633944.529999999</v>
      </c>
      <c r="BB47" s="71">
        <f t="shared" ca="1" si="19"/>
        <v>-32800</v>
      </c>
      <c r="BC47" s="71">
        <f t="shared" ca="1" si="19"/>
        <v>804752.51</v>
      </c>
      <c r="BD47" s="71">
        <f t="shared" ca="1" si="19"/>
        <v>2405735.19</v>
      </c>
      <c r="BE47" s="71">
        <f t="shared" ca="1" si="19"/>
        <v>1435247.1800000002</v>
      </c>
      <c r="BF47" s="71">
        <f t="shared" ca="1" si="19"/>
        <v>2124735.62</v>
      </c>
      <c r="BG47" s="71">
        <f t="shared" ca="1" si="19"/>
        <v>153300</v>
      </c>
      <c r="BH47" s="71">
        <f t="shared" ca="1" si="19"/>
        <v>2083161.35</v>
      </c>
      <c r="BI47" s="71">
        <f t="shared" ca="1" si="19"/>
        <v>32800</v>
      </c>
      <c r="BJ47" s="71">
        <f t="shared" ca="1" si="19"/>
        <v>-144525.73000000001</v>
      </c>
      <c r="BK47" s="71">
        <f t="shared" ca="1" si="19"/>
        <v>-689488.44</v>
      </c>
      <c r="BL47" s="71">
        <f t="shared" ca="1" si="19"/>
        <v>0</v>
      </c>
      <c r="BM47" s="71">
        <f t="shared" ca="1" si="19"/>
        <v>0</v>
      </c>
      <c r="BN47" s="71">
        <f t="shared" ca="1" si="19"/>
        <v>0</v>
      </c>
      <c r="BO47" s="71">
        <f t="shared" ca="1" si="19"/>
        <v>0</v>
      </c>
      <c r="BP47" s="71">
        <f t="shared" ca="1" si="20"/>
        <v>0</v>
      </c>
      <c r="BQ47" s="71">
        <f t="shared" ca="1" si="20"/>
        <v>0</v>
      </c>
      <c r="BR47" s="71">
        <f t="shared" ca="1" si="20"/>
        <v>0</v>
      </c>
      <c r="BS47" s="71">
        <f t="shared" ca="1" si="20"/>
        <v>-32613161.069999997</v>
      </c>
      <c r="BT47" s="71">
        <f t="shared" ca="1" si="20"/>
        <v>-6568796.2700000005</v>
      </c>
      <c r="BU47" s="71">
        <f t="shared" ca="1" si="20"/>
        <v>-14717545.619999999</v>
      </c>
      <c r="BV47" s="71">
        <f t="shared" ca="1" si="20"/>
        <v>-8639495.1899999995</v>
      </c>
      <c r="BW47" s="71">
        <f t="shared" ca="1" si="20"/>
        <v>0</v>
      </c>
      <c r="BX47" s="71">
        <f t="shared" ca="1" si="20"/>
        <v>-1601442.98</v>
      </c>
      <c r="BY47" s="71">
        <f t="shared" ca="1" si="20"/>
        <v>-1086323.79</v>
      </c>
      <c r="BZ47" s="71">
        <f t="shared" ca="1" si="20"/>
        <v>442.78</v>
      </c>
      <c r="CA47" s="71">
        <f t="shared" ca="1" si="20"/>
        <v>0</v>
      </c>
      <c r="CB47" s="71">
        <f t="shared" ca="1" si="20"/>
        <v>0</v>
      </c>
      <c r="CC47" s="71">
        <f t="shared" ca="1" si="20"/>
        <v>0</v>
      </c>
      <c r="CD47" s="71">
        <f t="shared" ca="1" si="20"/>
        <v>0</v>
      </c>
      <c r="CE47" s="71">
        <f t="shared" ca="1" si="20"/>
        <v>0</v>
      </c>
      <c r="CF47" s="71">
        <f t="shared" ca="1" si="21"/>
        <v>0</v>
      </c>
      <c r="CG47" s="71">
        <f t="shared" ca="1" si="21"/>
        <v>0</v>
      </c>
      <c r="CH47" s="71">
        <f t="shared" ca="1" si="21"/>
        <v>0</v>
      </c>
      <c r="CI47" s="71">
        <f t="shared" ca="1" si="21"/>
        <v>-2263630.83</v>
      </c>
      <c r="CJ47" s="71">
        <f t="shared" ca="1" si="21"/>
        <v>-2263630.83</v>
      </c>
      <c r="CK47" s="71">
        <f t="shared" ca="1" si="21"/>
        <v>0</v>
      </c>
      <c r="CL47" s="71">
        <f t="shared" ca="1" si="6"/>
        <v>-15874749.859999999</v>
      </c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T47" s="5"/>
    </row>
    <row r="48" spans="1:228" ht="13.5" customHeight="1">
      <c r="A48" s="54" t="s">
        <v>83</v>
      </c>
      <c r="B48" s="69">
        <v>1056</v>
      </c>
      <c r="C48" s="70" t="s">
        <v>376</v>
      </c>
      <c r="D48" s="71">
        <f t="shared" ca="1" si="17"/>
        <v>192116116.13999999</v>
      </c>
      <c r="E48" s="71">
        <f t="shared" ca="1" si="17"/>
        <v>132846515.56999999</v>
      </c>
      <c r="F48" s="71">
        <f t="shared" ca="1" si="17"/>
        <v>132846515.56999999</v>
      </c>
      <c r="G48" s="71">
        <f t="shared" ca="1" si="17"/>
        <v>0</v>
      </c>
      <c r="H48" s="71">
        <f t="shared" ca="1" si="17"/>
        <v>0</v>
      </c>
      <c r="I48" s="71">
        <f t="shared" ca="1" si="17"/>
        <v>-26354004.119999997</v>
      </c>
      <c r="J48" s="71">
        <f t="shared" ca="1" si="17"/>
        <v>-26354004.119999997</v>
      </c>
      <c r="K48" s="71">
        <f t="shared" ca="1" si="17"/>
        <v>-54228612.119999997</v>
      </c>
      <c r="L48" s="71">
        <f t="shared" ca="1" si="17"/>
        <v>27874608</v>
      </c>
      <c r="M48" s="71">
        <f t="shared" ca="1" si="17"/>
        <v>0</v>
      </c>
      <c r="N48" s="71">
        <f t="shared" ca="1" si="17"/>
        <v>0</v>
      </c>
      <c r="O48" s="71">
        <f t="shared" ca="1" si="17"/>
        <v>0</v>
      </c>
      <c r="P48" s="71">
        <f t="shared" ca="1" si="17"/>
        <v>0</v>
      </c>
      <c r="Q48" s="71">
        <f t="shared" ca="1" si="17"/>
        <v>0</v>
      </c>
      <c r="R48" s="71">
        <f t="shared" ca="1" si="17"/>
        <v>0</v>
      </c>
      <c r="S48" s="71">
        <f t="shared" ca="1" si="17"/>
        <v>0</v>
      </c>
      <c r="T48" s="71">
        <f t="shared" ca="1" si="15"/>
        <v>0</v>
      </c>
      <c r="U48" s="71">
        <f t="shared" ca="1" si="15"/>
        <v>0</v>
      </c>
      <c r="V48" s="71">
        <f t="shared" ca="1" si="15"/>
        <v>0</v>
      </c>
      <c r="W48" s="71">
        <f t="shared" ca="1" si="15"/>
        <v>0</v>
      </c>
      <c r="X48" s="71">
        <f t="shared" ca="1" si="15"/>
        <v>0</v>
      </c>
      <c r="Y48" s="71">
        <f t="shared" ca="1" si="15"/>
        <v>0</v>
      </c>
      <c r="Z48" s="71">
        <f t="shared" ca="1" si="15"/>
        <v>85623604.689999998</v>
      </c>
      <c r="AA48" s="71">
        <f t="shared" ca="1" si="15"/>
        <v>65279792.800000004</v>
      </c>
      <c r="AB48" s="71">
        <f t="shared" ca="1" si="15"/>
        <v>0</v>
      </c>
      <c r="AC48" s="71">
        <f t="shared" ca="1" si="15"/>
        <v>7667247.3900000006</v>
      </c>
      <c r="AD48" s="71">
        <f t="shared" ca="1" si="15"/>
        <v>12676564.5</v>
      </c>
      <c r="AE48" s="71">
        <f t="shared" ca="1" si="15"/>
        <v>0</v>
      </c>
      <c r="AF48" s="71">
        <f t="shared" ca="1" si="15"/>
        <v>0</v>
      </c>
      <c r="AG48" s="71">
        <f t="shared" ca="1" si="15"/>
        <v>0</v>
      </c>
      <c r="AH48" s="71">
        <f t="shared" ca="1" si="15"/>
        <v>0</v>
      </c>
      <c r="AI48" s="71">
        <f t="shared" ca="1" si="15"/>
        <v>0</v>
      </c>
      <c r="AJ48" s="71">
        <f t="shared" ca="1" si="18"/>
        <v>0</v>
      </c>
      <c r="AK48" s="71">
        <f t="shared" ca="1" si="18"/>
        <v>0</v>
      </c>
      <c r="AL48" s="71">
        <f t="shared" ca="1" si="18"/>
        <v>0</v>
      </c>
      <c r="AM48" s="71">
        <f t="shared" ca="1" si="18"/>
        <v>0</v>
      </c>
      <c r="AN48" s="71">
        <f t="shared" ca="1" si="18"/>
        <v>0</v>
      </c>
      <c r="AO48" s="71">
        <f t="shared" ca="1" si="18"/>
        <v>0</v>
      </c>
      <c r="AP48" s="71">
        <f t="shared" ca="1" si="18"/>
        <v>0</v>
      </c>
      <c r="AQ48" s="71">
        <f t="shared" ca="1" si="18"/>
        <v>0</v>
      </c>
      <c r="AR48" s="71">
        <f t="shared" ca="1" si="18"/>
        <v>0</v>
      </c>
      <c r="AS48" s="71">
        <f t="shared" ca="1" si="18"/>
        <v>-41434361.020000003</v>
      </c>
      <c r="AT48" s="71">
        <f t="shared" ca="1" si="18"/>
        <v>-182450</v>
      </c>
      <c r="AU48" s="71">
        <f t="shared" ca="1" si="18"/>
        <v>-182450</v>
      </c>
      <c r="AV48" s="71">
        <f t="shared" ca="1" si="18"/>
        <v>0</v>
      </c>
      <c r="AW48" s="71">
        <f t="shared" ca="1" si="18"/>
        <v>-4609463.57</v>
      </c>
      <c r="AX48" s="71">
        <f t="shared" ca="1" si="18"/>
        <v>-4609463.57</v>
      </c>
      <c r="AY48" s="71">
        <f t="shared" ca="1" si="18"/>
        <v>-5024710.57</v>
      </c>
      <c r="AZ48" s="71">
        <f t="shared" ca="1" si="19"/>
        <v>-170780</v>
      </c>
      <c r="BA48" s="71">
        <f t="shared" ca="1" si="19"/>
        <v>-5993313.75</v>
      </c>
      <c r="BB48" s="71">
        <f t="shared" ca="1" si="19"/>
        <v>0</v>
      </c>
      <c r="BC48" s="71">
        <f t="shared" ca="1" si="19"/>
        <v>1139383.18</v>
      </c>
      <c r="BD48" s="71">
        <f t="shared" ca="1" si="19"/>
        <v>415247</v>
      </c>
      <c r="BE48" s="71">
        <f t="shared" ca="1" si="19"/>
        <v>0</v>
      </c>
      <c r="BF48" s="71">
        <f t="shared" ca="1" si="19"/>
        <v>0</v>
      </c>
      <c r="BG48" s="71">
        <f t="shared" ca="1" si="19"/>
        <v>0</v>
      </c>
      <c r="BH48" s="71">
        <f t="shared" ca="1" si="19"/>
        <v>0</v>
      </c>
      <c r="BI48" s="71">
        <f t="shared" ca="1" si="19"/>
        <v>0</v>
      </c>
      <c r="BJ48" s="71">
        <f t="shared" ca="1" si="19"/>
        <v>0</v>
      </c>
      <c r="BK48" s="71">
        <f t="shared" ca="1" si="19"/>
        <v>0</v>
      </c>
      <c r="BL48" s="71">
        <f t="shared" ca="1" si="19"/>
        <v>0</v>
      </c>
      <c r="BM48" s="71">
        <f t="shared" ca="1" si="19"/>
        <v>0</v>
      </c>
      <c r="BN48" s="71">
        <f t="shared" ca="1" si="19"/>
        <v>0</v>
      </c>
      <c r="BO48" s="71">
        <f t="shared" ca="1" si="19"/>
        <v>123.12</v>
      </c>
      <c r="BP48" s="71">
        <f t="shared" ca="1" si="20"/>
        <v>123.12</v>
      </c>
      <c r="BQ48" s="71">
        <f t="shared" ca="1" si="20"/>
        <v>0</v>
      </c>
      <c r="BR48" s="71">
        <f t="shared" ca="1" si="20"/>
        <v>0</v>
      </c>
      <c r="BS48" s="71">
        <f t="shared" ca="1" si="20"/>
        <v>-36642570.57</v>
      </c>
      <c r="BT48" s="71">
        <f t="shared" ca="1" si="20"/>
        <v>-24678833.48</v>
      </c>
      <c r="BU48" s="71">
        <f t="shared" ca="1" si="20"/>
        <v>-4470522.97</v>
      </c>
      <c r="BV48" s="71">
        <f t="shared" ca="1" si="20"/>
        <v>-6113523.0099999998</v>
      </c>
      <c r="BW48" s="71">
        <f t="shared" ca="1" si="20"/>
        <v>0</v>
      </c>
      <c r="BX48" s="71">
        <f t="shared" ca="1" si="20"/>
        <v>-35461.660000000003</v>
      </c>
      <c r="BY48" s="71">
        <f t="shared" ca="1" si="20"/>
        <v>-1344229.45</v>
      </c>
      <c r="BZ48" s="71">
        <f t="shared" ca="1" si="20"/>
        <v>0</v>
      </c>
      <c r="CA48" s="71">
        <f t="shared" ca="1" si="20"/>
        <v>0</v>
      </c>
      <c r="CB48" s="71">
        <f t="shared" ca="1" si="20"/>
        <v>0</v>
      </c>
      <c r="CC48" s="71">
        <f t="shared" ca="1" si="20"/>
        <v>0</v>
      </c>
      <c r="CD48" s="71">
        <f t="shared" ca="1" si="20"/>
        <v>0</v>
      </c>
      <c r="CE48" s="71">
        <f t="shared" ca="1" si="20"/>
        <v>0</v>
      </c>
      <c r="CF48" s="71">
        <f t="shared" ca="1" si="21"/>
        <v>0</v>
      </c>
      <c r="CG48" s="71">
        <f t="shared" ca="1" si="21"/>
        <v>0</v>
      </c>
      <c r="CH48" s="71">
        <f t="shared" ca="1" si="21"/>
        <v>0</v>
      </c>
      <c r="CI48" s="71">
        <f t="shared" ca="1" si="21"/>
        <v>0</v>
      </c>
      <c r="CJ48" s="71">
        <f t="shared" ca="1" si="21"/>
        <v>0</v>
      </c>
      <c r="CK48" s="71">
        <f t="shared" ca="1" si="21"/>
        <v>0</v>
      </c>
      <c r="CL48" s="71">
        <f t="shared" ca="1" si="6"/>
        <v>150681755.11999997</v>
      </c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T48" s="5"/>
    </row>
    <row r="49" spans="1:228" ht="13.5" customHeight="1">
      <c r="A49" s="54" t="s">
        <v>85</v>
      </c>
      <c r="B49" s="69">
        <v>1057</v>
      </c>
      <c r="C49" s="70" t="s">
        <v>376</v>
      </c>
      <c r="D49" s="71">
        <f t="shared" ca="1" si="17"/>
        <v>49480105.379999995</v>
      </c>
      <c r="E49" s="71">
        <f t="shared" ca="1" si="17"/>
        <v>56182879.890000001</v>
      </c>
      <c r="F49" s="71">
        <f t="shared" ca="1" si="17"/>
        <v>63932458.410000004</v>
      </c>
      <c r="G49" s="71">
        <f t="shared" ca="1" si="17"/>
        <v>-7749578.5200000005</v>
      </c>
      <c r="H49" s="71">
        <f t="shared" ca="1" si="17"/>
        <v>0</v>
      </c>
      <c r="I49" s="71">
        <f t="shared" ca="1" si="17"/>
        <v>-15458002.130000005</v>
      </c>
      <c r="J49" s="71">
        <f t="shared" ca="1" si="17"/>
        <v>-15454444.570000004</v>
      </c>
      <c r="K49" s="71">
        <f t="shared" ca="1" si="17"/>
        <v>-33922517.280000001</v>
      </c>
      <c r="L49" s="71">
        <f t="shared" ca="1" si="17"/>
        <v>18468072.709999997</v>
      </c>
      <c r="M49" s="71">
        <f t="shared" ca="1" si="17"/>
        <v>-1789.8</v>
      </c>
      <c r="N49" s="71">
        <f t="shared" ca="1" si="17"/>
        <v>0</v>
      </c>
      <c r="O49" s="71">
        <f t="shared" ca="1" si="17"/>
        <v>-1789.8</v>
      </c>
      <c r="P49" s="71">
        <f t="shared" ca="1" si="17"/>
        <v>-1767.76</v>
      </c>
      <c r="Q49" s="71">
        <f t="shared" ca="1" si="17"/>
        <v>0</v>
      </c>
      <c r="R49" s="71">
        <f t="shared" ca="1" si="17"/>
        <v>-1767.76</v>
      </c>
      <c r="S49" s="71">
        <f t="shared" ca="1" si="17"/>
        <v>0</v>
      </c>
      <c r="T49" s="71">
        <f t="shared" ca="1" si="15"/>
        <v>0</v>
      </c>
      <c r="U49" s="71">
        <f t="shared" ca="1" si="15"/>
        <v>0</v>
      </c>
      <c r="V49" s="71">
        <f t="shared" ca="1" si="15"/>
        <v>0</v>
      </c>
      <c r="W49" s="71">
        <f t="shared" ca="1" si="15"/>
        <v>0</v>
      </c>
      <c r="X49" s="71">
        <f t="shared" ca="1" si="15"/>
        <v>0</v>
      </c>
      <c r="Y49" s="71">
        <f t="shared" ca="1" si="15"/>
        <v>0</v>
      </c>
      <c r="Z49" s="71">
        <f t="shared" ca="1" si="15"/>
        <v>8755227.620000001</v>
      </c>
      <c r="AA49" s="71">
        <f t="shared" ca="1" si="15"/>
        <v>7605564.46</v>
      </c>
      <c r="AB49" s="71">
        <f t="shared" ca="1" si="15"/>
        <v>0</v>
      </c>
      <c r="AC49" s="71">
        <f t="shared" ca="1" si="15"/>
        <v>501281.74</v>
      </c>
      <c r="AD49" s="71">
        <f t="shared" ca="1" si="15"/>
        <v>606690.34</v>
      </c>
      <c r="AE49" s="71">
        <f t="shared" ca="1" si="15"/>
        <v>0</v>
      </c>
      <c r="AF49" s="71">
        <f t="shared" ca="1" si="15"/>
        <v>0</v>
      </c>
      <c r="AG49" s="71">
        <f t="shared" ca="1" si="15"/>
        <v>41691.08</v>
      </c>
      <c r="AH49" s="71">
        <f t="shared" ca="1" si="15"/>
        <v>0</v>
      </c>
      <c r="AI49" s="71">
        <f t="shared" ca="1" si="15"/>
        <v>0</v>
      </c>
      <c r="AJ49" s="71">
        <f t="shared" ca="1" si="18"/>
        <v>0</v>
      </c>
      <c r="AK49" s="71">
        <f t="shared" ca="1" si="18"/>
        <v>0</v>
      </c>
      <c r="AL49" s="71">
        <f t="shared" ca="1" si="18"/>
        <v>0</v>
      </c>
      <c r="AM49" s="71">
        <f t="shared" ca="1" si="18"/>
        <v>0</v>
      </c>
      <c r="AN49" s="71">
        <f t="shared" ca="1" si="18"/>
        <v>0</v>
      </c>
      <c r="AO49" s="71">
        <f t="shared" ca="1" si="18"/>
        <v>0</v>
      </c>
      <c r="AP49" s="71">
        <f t="shared" ca="1" si="18"/>
        <v>0</v>
      </c>
      <c r="AQ49" s="71">
        <f t="shared" ca="1" si="18"/>
        <v>0</v>
      </c>
      <c r="AR49" s="71">
        <f t="shared" ca="1" si="18"/>
        <v>0</v>
      </c>
      <c r="AS49" s="71">
        <f t="shared" ca="1" si="18"/>
        <v>-61636498.540000007</v>
      </c>
      <c r="AT49" s="71">
        <f t="shared" ca="1" si="18"/>
        <v>0</v>
      </c>
      <c r="AU49" s="71">
        <f t="shared" ca="1" si="18"/>
        <v>0</v>
      </c>
      <c r="AV49" s="71">
        <f t="shared" ca="1" si="18"/>
        <v>0</v>
      </c>
      <c r="AW49" s="71">
        <f t="shared" ca="1" si="18"/>
        <v>-2237540.27</v>
      </c>
      <c r="AX49" s="71">
        <f t="shared" ca="1" si="18"/>
        <v>-2236717.5499999998</v>
      </c>
      <c r="AY49" s="71">
        <f t="shared" ca="1" si="18"/>
        <v>-10506927.42</v>
      </c>
      <c r="AZ49" s="71">
        <f t="shared" ca="1" si="19"/>
        <v>-310000</v>
      </c>
      <c r="BA49" s="71">
        <f t="shared" ca="1" si="19"/>
        <v>-10196927.42</v>
      </c>
      <c r="BB49" s="71">
        <f t="shared" ca="1" si="19"/>
        <v>0</v>
      </c>
      <c r="BC49" s="71">
        <f t="shared" ca="1" si="19"/>
        <v>0</v>
      </c>
      <c r="BD49" s="71">
        <f t="shared" ca="1" si="19"/>
        <v>8270209.8700000001</v>
      </c>
      <c r="BE49" s="71">
        <f t="shared" ca="1" si="19"/>
        <v>-822.7199999999998</v>
      </c>
      <c r="BF49" s="71">
        <f t="shared" ca="1" si="19"/>
        <v>3308.93</v>
      </c>
      <c r="BG49" s="71">
        <f t="shared" ca="1" si="19"/>
        <v>0</v>
      </c>
      <c r="BH49" s="71">
        <f t="shared" ca="1" si="19"/>
        <v>3308.93</v>
      </c>
      <c r="BI49" s="71">
        <f t="shared" ca="1" si="19"/>
        <v>0</v>
      </c>
      <c r="BJ49" s="71">
        <f t="shared" ca="1" si="19"/>
        <v>0</v>
      </c>
      <c r="BK49" s="71">
        <f t="shared" ca="1" si="19"/>
        <v>-4131.6499999999996</v>
      </c>
      <c r="BL49" s="71">
        <f t="shared" ca="1" si="19"/>
        <v>0</v>
      </c>
      <c r="BM49" s="71">
        <f t="shared" ca="1" si="19"/>
        <v>0</v>
      </c>
      <c r="BN49" s="71">
        <f t="shared" ca="1" si="19"/>
        <v>0</v>
      </c>
      <c r="BO49" s="71">
        <f t="shared" ca="1" si="19"/>
        <v>-535215.56999999995</v>
      </c>
      <c r="BP49" s="71">
        <f t="shared" ca="1" si="20"/>
        <v>-535215.56999999995</v>
      </c>
      <c r="BQ49" s="71">
        <f t="shared" ca="1" si="20"/>
        <v>0</v>
      </c>
      <c r="BR49" s="71">
        <f t="shared" ca="1" si="20"/>
        <v>0</v>
      </c>
      <c r="BS49" s="71">
        <f t="shared" ca="1" si="20"/>
        <v>-58311147.560000002</v>
      </c>
      <c r="BT49" s="71">
        <f t="shared" ca="1" si="20"/>
        <v>-44709639.080000006</v>
      </c>
      <c r="BU49" s="71">
        <f t="shared" ca="1" si="20"/>
        <v>-9537341.4900000002</v>
      </c>
      <c r="BV49" s="71">
        <f t="shared" ca="1" si="20"/>
        <v>-101341.15</v>
      </c>
      <c r="BW49" s="71">
        <f t="shared" ca="1" si="20"/>
        <v>0</v>
      </c>
      <c r="BX49" s="71">
        <f t="shared" ca="1" si="20"/>
        <v>-1155217.1100000001</v>
      </c>
      <c r="BY49" s="71">
        <f t="shared" ca="1" si="20"/>
        <v>-2473268.6100000003</v>
      </c>
      <c r="BZ49" s="71">
        <f t="shared" ca="1" si="20"/>
        <v>0</v>
      </c>
      <c r="CA49" s="71">
        <f t="shared" ca="1" si="20"/>
        <v>-334340.12</v>
      </c>
      <c r="CB49" s="71">
        <f t="shared" ca="1" si="20"/>
        <v>0</v>
      </c>
      <c r="CC49" s="71">
        <f t="shared" ca="1" si="20"/>
        <v>0</v>
      </c>
      <c r="CD49" s="71">
        <f t="shared" ca="1" si="20"/>
        <v>0</v>
      </c>
      <c r="CE49" s="71">
        <f t="shared" ca="1" si="20"/>
        <v>0</v>
      </c>
      <c r="CF49" s="71">
        <f t="shared" ca="1" si="21"/>
        <v>0</v>
      </c>
      <c r="CG49" s="71">
        <f t="shared" ca="1" si="21"/>
        <v>0</v>
      </c>
      <c r="CH49" s="71">
        <f t="shared" ca="1" si="21"/>
        <v>0</v>
      </c>
      <c r="CI49" s="71">
        <f t="shared" ca="1" si="21"/>
        <v>-552595.1399999999</v>
      </c>
      <c r="CJ49" s="71">
        <f t="shared" ca="1" si="21"/>
        <v>-552595.1399999999</v>
      </c>
      <c r="CK49" s="71">
        <f t="shared" ca="1" si="21"/>
        <v>0</v>
      </c>
      <c r="CL49" s="71">
        <f t="shared" ca="1" si="6"/>
        <v>-12156393.160000011</v>
      </c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T49" s="5"/>
    </row>
    <row r="50" spans="1:228" ht="13.5" customHeight="1">
      <c r="A50" s="54" t="s">
        <v>87</v>
      </c>
      <c r="B50" s="69">
        <v>1058</v>
      </c>
      <c r="C50" s="70" t="s">
        <v>376</v>
      </c>
      <c r="D50" s="71">
        <f t="shared" ca="1" si="17"/>
        <v>174207005.19</v>
      </c>
      <c r="E50" s="71">
        <f t="shared" ca="1" si="17"/>
        <v>180962093.22999999</v>
      </c>
      <c r="F50" s="71">
        <f t="shared" ca="1" si="17"/>
        <v>201330955.63999999</v>
      </c>
      <c r="G50" s="71">
        <f t="shared" ca="1" si="17"/>
        <v>-20368862.41</v>
      </c>
      <c r="H50" s="71">
        <f t="shared" ca="1" si="17"/>
        <v>0</v>
      </c>
      <c r="I50" s="71">
        <f t="shared" ca="1" si="17"/>
        <v>-47349558.630000003</v>
      </c>
      <c r="J50" s="71">
        <f t="shared" ca="1" si="17"/>
        <v>-47771390.710000001</v>
      </c>
      <c r="K50" s="71">
        <f t="shared" ca="1" si="17"/>
        <v>-72847815.170000002</v>
      </c>
      <c r="L50" s="71">
        <f t="shared" ca="1" si="17"/>
        <v>25076424.460000001</v>
      </c>
      <c r="M50" s="71">
        <f t="shared" ca="1" si="17"/>
        <v>421832.08</v>
      </c>
      <c r="N50" s="71">
        <f t="shared" ca="1" si="17"/>
        <v>495901.9</v>
      </c>
      <c r="O50" s="71">
        <f t="shared" ca="1" si="17"/>
        <v>-74069.820000000007</v>
      </c>
      <c r="P50" s="71">
        <f t="shared" ca="1" si="17"/>
        <v>0</v>
      </c>
      <c r="Q50" s="71">
        <f t="shared" ca="1" si="17"/>
        <v>0</v>
      </c>
      <c r="R50" s="71">
        <f t="shared" ca="1" si="17"/>
        <v>0</v>
      </c>
      <c r="S50" s="71">
        <f t="shared" ca="1" si="17"/>
        <v>0</v>
      </c>
      <c r="T50" s="71">
        <f t="shared" ca="1" si="15"/>
        <v>0</v>
      </c>
      <c r="U50" s="71">
        <f t="shared" ca="1" si="15"/>
        <v>0</v>
      </c>
      <c r="V50" s="71">
        <f t="shared" ca="1" si="15"/>
        <v>0</v>
      </c>
      <c r="W50" s="71">
        <f t="shared" ca="1" si="15"/>
        <v>0</v>
      </c>
      <c r="X50" s="71">
        <f t="shared" ca="1" si="15"/>
        <v>0</v>
      </c>
      <c r="Y50" s="71">
        <f t="shared" ca="1" si="15"/>
        <v>0</v>
      </c>
      <c r="Z50" s="71">
        <f t="shared" ca="1" si="15"/>
        <v>40594470.590000004</v>
      </c>
      <c r="AA50" s="71">
        <f t="shared" ca="1" si="15"/>
        <v>37885201.18</v>
      </c>
      <c r="AB50" s="71">
        <f t="shared" ca="1" si="15"/>
        <v>0</v>
      </c>
      <c r="AC50" s="71">
        <f t="shared" ca="1" si="15"/>
        <v>0</v>
      </c>
      <c r="AD50" s="71">
        <f t="shared" ca="1" si="15"/>
        <v>2709269.41</v>
      </c>
      <c r="AE50" s="71">
        <f t="shared" ca="1" si="15"/>
        <v>0</v>
      </c>
      <c r="AF50" s="71">
        <f t="shared" ca="1" si="15"/>
        <v>0</v>
      </c>
      <c r="AG50" s="71">
        <f t="shared" ca="1" si="15"/>
        <v>0</v>
      </c>
      <c r="AH50" s="71">
        <f t="shared" ca="1" si="15"/>
        <v>0</v>
      </c>
      <c r="AI50" s="71">
        <f t="shared" ca="1" si="15"/>
        <v>0</v>
      </c>
      <c r="AJ50" s="71">
        <f t="shared" ca="1" si="18"/>
        <v>0</v>
      </c>
      <c r="AK50" s="71">
        <f t="shared" ca="1" si="18"/>
        <v>0</v>
      </c>
      <c r="AL50" s="71">
        <f t="shared" ca="1" si="18"/>
        <v>0</v>
      </c>
      <c r="AM50" s="71">
        <f t="shared" ca="1" si="18"/>
        <v>0</v>
      </c>
      <c r="AN50" s="71">
        <f t="shared" ca="1" si="18"/>
        <v>0</v>
      </c>
      <c r="AO50" s="71">
        <f t="shared" ca="1" si="18"/>
        <v>0</v>
      </c>
      <c r="AP50" s="71">
        <f t="shared" ca="1" si="18"/>
        <v>0</v>
      </c>
      <c r="AQ50" s="71">
        <f t="shared" ca="1" si="18"/>
        <v>0</v>
      </c>
      <c r="AR50" s="71">
        <f t="shared" ca="1" si="18"/>
        <v>0</v>
      </c>
      <c r="AS50" s="71">
        <f t="shared" ca="1" si="18"/>
        <v>-178006770.40999997</v>
      </c>
      <c r="AT50" s="71">
        <f t="shared" ca="1" si="18"/>
        <v>0</v>
      </c>
      <c r="AU50" s="71">
        <f t="shared" ca="1" si="18"/>
        <v>0</v>
      </c>
      <c r="AV50" s="71">
        <f t="shared" ca="1" si="18"/>
        <v>0</v>
      </c>
      <c r="AW50" s="71">
        <f t="shared" ca="1" si="18"/>
        <v>-2436354.8499999996</v>
      </c>
      <c r="AX50" s="71">
        <f t="shared" ca="1" si="18"/>
        <v>-2445457.9599999995</v>
      </c>
      <c r="AY50" s="71">
        <f t="shared" ca="1" si="18"/>
        <v>-5445932.6499999994</v>
      </c>
      <c r="AZ50" s="71">
        <f t="shared" ca="1" si="19"/>
        <v>0</v>
      </c>
      <c r="BA50" s="71">
        <f t="shared" ca="1" si="19"/>
        <v>-7283489.0999999996</v>
      </c>
      <c r="BB50" s="71">
        <f t="shared" ca="1" si="19"/>
        <v>0</v>
      </c>
      <c r="BC50" s="71">
        <f t="shared" ca="1" si="19"/>
        <v>1837556.45</v>
      </c>
      <c r="BD50" s="71">
        <f t="shared" ca="1" si="19"/>
        <v>3000474.69</v>
      </c>
      <c r="BE50" s="71">
        <f t="shared" ca="1" si="19"/>
        <v>9103.11</v>
      </c>
      <c r="BF50" s="71">
        <f t="shared" ca="1" si="19"/>
        <v>10504.99</v>
      </c>
      <c r="BG50" s="71">
        <f t="shared" ca="1" si="19"/>
        <v>0</v>
      </c>
      <c r="BH50" s="71">
        <f t="shared" ca="1" si="19"/>
        <v>14049.57</v>
      </c>
      <c r="BI50" s="71">
        <f t="shared" ca="1" si="19"/>
        <v>0</v>
      </c>
      <c r="BJ50" s="71">
        <f t="shared" ca="1" si="19"/>
        <v>-3544.58</v>
      </c>
      <c r="BK50" s="71">
        <f t="shared" ca="1" si="19"/>
        <v>-1401.88</v>
      </c>
      <c r="BL50" s="71">
        <f t="shared" ca="1" si="19"/>
        <v>0</v>
      </c>
      <c r="BM50" s="71">
        <f t="shared" ca="1" si="19"/>
        <v>0</v>
      </c>
      <c r="BN50" s="71">
        <f t="shared" ca="1" si="19"/>
        <v>0</v>
      </c>
      <c r="BO50" s="71">
        <f t="shared" ca="1" si="19"/>
        <v>-2087195.8800000001</v>
      </c>
      <c r="BP50" s="71">
        <f t="shared" ca="1" si="20"/>
        <v>-2087195.8800000001</v>
      </c>
      <c r="BQ50" s="71">
        <f t="shared" ca="1" si="20"/>
        <v>0</v>
      </c>
      <c r="BR50" s="71">
        <f t="shared" ca="1" si="20"/>
        <v>0</v>
      </c>
      <c r="BS50" s="71">
        <f t="shared" ca="1" si="20"/>
        <v>-154548495.81999999</v>
      </c>
      <c r="BT50" s="71">
        <f t="shared" ca="1" si="20"/>
        <v>-105450406.21000001</v>
      </c>
      <c r="BU50" s="71">
        <f t="shared" ca="1" si="20"/>
        <v>-15757174.609999999</v>
      </c>
      <c r="BV50" s="71">
        <f t="shared" ca="1" si="20"/>
        <v>-10844213.25</v>
      </c>
      <c r="BW50" s="71">
        <f t="shared" ca="1" si="20"/>
        <v>0</v>
      </c>
      <c r="BX50" s="71">
        <f t="shared" ca="1" si="20"/>
        <v>-21283975.52</v>
      </c>
      <c r="BY50" s="71">
        <f t="shared" ca="1" si="20"/>
        <v>-1212726.23</v>
      </c>
      <c r="BZ50" s="71">
        <f t="shared" ca="1" si="20"/>
        <v>0</v>
      </c>
      <c r="CA50" s="71">
        <f t="shared" ca="1" si="20"/>
        <v>0</v>
      </c>
      <c r="CB50" s="71">
        <f t="shared" ca="1" si="20"/>
        <v>0</v>
      </c>
      <c r="CC50" s="71">
        <f t="shared" ca="1" si="20"/>
        <v>0</v>
      </c>
      <c r="CD50" s="71">
        <f t="shared" ca="1" si="20"/>
        <v>0</v>
      </c>
      <c r="CE50" s="71">
        <f t="shared" ca="1" si="20"/>
        <v>0</v>
      </c>
      <c r="CF50" s="71">
        <f t="shared" ca="1" si="21"/>
        <v>0</v>
      </c>
      <c r="CG50" s="71">
        <f t="shared" ca="1" si="21"/>
        <v>0</v>
      </c>
      <c r="CH50" s="71">
        <f t="shared" ca="1" si="21"/>
        <v>0</v>
      </c>
      <c r="CI50" s="71">
        <f t="shared" ca="1" si="21"/>
        <v>-18934723.859999999</v>
      </c>
      <c r="CJ50" s="71">
        <f t="shared" ca="1" si="21"/>
        <v>-18934723.859999999</v>
      </c>
      <c r="CK50" s="71">
        <f t="shared" ca="1" si="21"/>
        <v>0</v>
      </c>
      <c r="CL50" s="71">
        <f t="shared" ca="1" si="6"/>
        <v>-3799765.219999969</v>
      </c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T50" s="5"/>
    </row>
    <row r="51" spans="1:228" ht="13.5" customHeight="1">
      <c r="A51" s="54" t="s">
        <v>89</v>
      </c>
      <c r="B51" s="69">
        <v>1059</v>
      </c>
      <c r="C51" s="70" t="s">
        <v>376</v>
      </c>
      <c r="D51" s="71">
        <f t="shared" ca="1" si="17"/>
        <v>76908989.375605583</v>
      </c>
      <c r="E51" s="71">
        <f t="shared" ca="1" si="17"/>
        <v>72771687.719999999</v>
      </c>
      <c r="F51" s="71">
        <f t="shared" ca="1" si="17"/>
        <v>77491067.579999998</v>
      </c>
      <c r="G51" s="71">
        <f t="shared" ca="1" si="17"/>
        <v>-4719379.8599999994</v>
      </c>
      <c r="H51" s="71">
        <f t="shared" ca="1" si="17"/>
        <v>0</v>
      </c>
      <c r="I51" s="71">
        <f t="shared" ca="1" si="17"/>
        <v>-5293311.5199999996</v>
      </c>
      <c r="J51" s="71">
        <f t="shared" ca="1" si="17"/>
        <v>-5293311.5199999996</v>
      </c>
      <c r="K51" s="71">
        <f t="shared" ca="1" si="17"/>
        <v>-21616267.23</v>
      </c>
      <c r="L51" s="71">
        <f t="shared" ca="1" si="17"/>
        <v>16322955.710000001</v>
      </c>
      <c r="M51" s="71">
        <f t="shared" ca="1" si="17"/>
        <v>0</v>
      </c>
      <c r="N51" s="71">
        <f t="shared" ca="1" si="17"/>
        <v>0</v>
      </c>
      <c r="O51" s="71">
        <f t="shared" ca="1" si="17"/>
        <v>0</v>
      </c>
      <c r="P51" s="71">
        <f t="shared" ca="1" si="17"/>
        <v>0</v>
      </c>
      <c r="Q51" s="71">
        <f t="shared" ca="1" si="17"/>
        <v>0</v>
      </c>
      <c r="R51" s="71">
        <f t="shared" ca="1" si="17"/>
        <v>0</v>
      </c>
      <c r="S51" s="71">
        <f t="shared" ca="1" si="17"/>
        <v>0</v>
      </c>
      <c r="T51" s="71">
        <f t="shared" ca="1" si="15"/>
        <v>0</v>
      </c>
      <c r="U51" s="71">
        <f t="shared" ca="1" si="15"/>
        <v>0</v>
      </c>
      <c r="V51" s="71">
        <f t="shared" ca="1" si="15"/>
        <v>0</v>
      </c>
      <c r="W51" s="71">
        <f t="shared" ca="1" si="15"/>
        <v>0</v>
      </c>
      <c r="X51" s="71">
        <f t="shared" ca="1" si="15"/>
        <v>0</v>
      </c>
      <c r="Y51" s="71">
        <f t="shared" ca="1" si="15"/>
        <v>0</v>
      </c>
      <c r="Z51" s="71">
        <f t="shared" ca="1" si="15"/>
        <v>9430613.1756055877</v>
      </c>
      <c r="AA51" s="71">
        <f t="shared" ca="1" si="15"/>
        <v>9153434.6776101254</v>
      </c>
      <c r="AB51" s="71">
        <f t="shared" ca="1" si="15"/>
        <v>0</v>
      </c>
      <c r="AC51" s="71">
        <f t="shared" ca="1" si="15"/>
        <v>0</v>
      </c>
      <c r="AD51" s="71">
        <f t="shared" ca="1" si="15"/>
        <v>277178.49799546268</v>
      </c>
      <c r="AE51" s="71">
        <f t="shared" ca="1" si="15"/>
        <v>0</v>
      </c>
      <c r="AF51" s="71">
        <f t="shared" ca="1" si="15"/>
        <v>0</v>
      </c>
      <c r="AG51" s="71">
        <f t="shared" ca="1" si="15"/>
        <v>0</v>
      </c>
      <c r="AH51" s="71">
        <f t="shared" ca="1" si="15"/>
        <v>0</v>
      </c>
      <c r="AI51" s="71">
        <f t="shared" ca="1" si="15"/>
        <v>0</v>
      </c>
      <c r="AJ51" s="71">
        <f t="shared" ca="1" si="18"/>
        <v>0</v>
      </c>
      <c r="AK51" s="71">
        <f t="shared" ca="1" si="18"/>
        <v>0</v>
      </c>
      <c r="AL51" s="71">
        <f t="shared" ca="1" si="18"/>
        <v>0</v>
      </c>
      <c r="AM51" s="71">
        <f t="shared" ca="1" si="18"/>
        <v>0</v>
      </c>
      <c r="AN51" s="71">
        <f t="shared" ca="1" si="18"/>
        <v>0</v>
      </c>
      <c r="AO51" s="71">
        <f t="shared" ca="1" si="18"/>
        <v>0</v>
      </c>
      <c r="AP51" s="71">
        <f t="shared" ca="1" si="18"/>
        <v>0</v>
      </c>
      <c r="AQ51" s="71">
        <f t="shared" ca="1" si="18"/>
        <v>0</v>
      </c>
      <c r="AR51" s="71">
        <f t="shared" ca="1" si="18"/>
        <v>0</v>
      </c>
      <c r="AS51" s="71">
        <f t="shared" ca="1" si="18"/>
        <v>-79227456.020356417</v>
      </c>
      <c r="AT51" s="71">
        <f t="shared" ca="1" si="18"/>
        <v>-947153.87</v>
      </c>
      <c r="AU51" s="71">
        <f t="shared" ca="1" si="18"/>
        <v>-947153.87</v>
      </c>
      <c r="AV51" s="71">
        <f t="shared" ca="1" si="18"/>
        <v>0</v>
      </c>
      <c r="AW51" s="71">
        <f t="shared" ca="1" si="18"/>
        <v>799735.61000000034</v>
      </c>
      <c r="AX51" s="71">
        <f t="shared" ca="1" si="18"/>
        <v>799735.61000000034</v>
      </c>
      <c r="AY51" s="71">
        <f t="shared" ca="1" si="18"/>
        <v>-6097076.6899999995</v>
      </c>
      <c r="AZ51" s="71">
        <f t="shared" ca="1" si="19"/>
        <v>-2763573.69</v>
      </c>
      <c r="BA51" s="71">
        <f t="shared" ca="1" si="19"/>
        <v>-5390768</v>
      </c>
      <c r="BB51" s="71">
        <f t="shared" ca="1" si="19"/>
        <v>0</v>
      </c>
      <c r="BC51" s="71">
        <f t="shared" ca="1" si="19"/>
        <v>2057265</v>
      </c>
      <c r="BD51" s="71">
        <f t="shared" ca="1" si="19"/>
        <v>6896812.2999999998</v>
      </c>
      <c r="BE51" s="71">
        <f t="shared" ca="1" si="19"/>
        <v>0</v>
      </c>
      <c r="BF51" s="71">
        <f t="shared" ca="1" si="19"/>
        <v>0</v>
      </c>
      <c r="BG51" s="71">
        <f t="shared" ca="1" si="19"/>
        <v>0</v>
      </c>
      <c r="BH51" s="71">
        <f t="shared" ca="1" si="19"/>
        <v>0</v>
      </c>
      <c r="BI51" s="71">
        <f t="shared" ca="1" si="19"/>
        <v>0</v>
      </c>
      <c r="BJ51" s="71">
        <f t="shared" ca="1" si="19"/>
        <v>0</v>
      </c>
      <c r="BK51" s="71">
        <f t="shared" ca="1" si="19"/>
        <v>0</v>
      </c>
      <c r="BL51" s="71">
        <f t="shared" ca="1" si="19"/>
        <v>0</v>
      </c>
      <c r="BM51" s="71">
        <f t="shared" ca="1" si="19"/>
        <v>0</v>
      </c>
      <c r="BN51" s="71">
        <f t="shared" ca="1" si="19"/>
        <v>0</v>
      </c>
      <c r="BO51" s="71">
        <f t="shared" ca="1" si="19"/>
        <v>-2324282</v>
      </c>
      <c r="BP51" s="71">
        <f t="shared" ca="1" si="20"/>
        <v>-2324282</v>
      </c>
      <c r="BQ51" s="71">
        <f t="shared" ca="1" si="20"/>
        <v>0</v>
      </c>
      <c r="BR51" s="71">
        <f t="shared" ca="1" si="20"/>
        <v>0</v>
      </c>
      <c r="BS51" s="71">
        <f t="shared" ca="1" si="20"/>
        <v>-75199155.400356412</v>
      </c>
      <c r="BT51" s="71">
        <f t="shared" ca="1" si="20"/>
        <v>-38922322.939999998</v>
      </c>
      <c r="BU51" s="71">
        <f t="shared" ca="1" si="20"/>
        <v>-11931561.842688862</v>
      </c>
      <c r="BV51" s="71">
        <f t="shared" ca="1" si="20"/>
        <v>-1440349.3961870794</v>
      </c>
      <c r="BW51" s="71">
        <f t="shared" ca="1" si="20"/>
        <v>0</v>
      </c>
      <c r="BX51" s="71">
        <f t="shared" ca="1" si="20"/>
        <v>-14029234.627230855</v>
      </c>
      <c r="BY51" s="71">
        <f t="shared" ca="1" si="20"/>
        <v>-431075.88671898621</v>
      </c>
      <c r="BZ51" s="71">
        <f t="shared" ca="1" si="20"/>
        <v>0</v>
      </c>
      <c r="CA51" s="71">
        <f t="shared" ca="1" si="20"/>
        <v>-8444610.7075306252</v>
      </c>
      <c r="CB51" s="71">
        <f t="shared" ca="1" si="20"/>
        <v>-1556600.3599999994</v>
      </c>
      <c r="CC51" s="71">
        <f t="shared" ca="1" si="20"/>
        <v>-1556600.3599999994</v>
      </c>
      <c r="CD51" s="71">
        <f t="shared" ca="1" si="20"/>
        <v>-6093951.7599999998</v>
      </c>
      <c r="CE51" s="71">
        <f t="shared" ca="1" si="20"/>
        <v>4537351.4000000004</v>
      </c>
      <c r="CF51" s="71">
        <f t="shared" ca="1" si="21"/>
        <v>0</v>
      </c>
      <c r="CG51" s="71">
        <f t="shared" ca="1" si="21"/>
        <v>0</v>
      </c>
      <c r="CH51" s="71">
        <f t="shared" ca="1" si="21"/>
        <v>0</v>
      </c>
      <c r="CI51" s="71">
        <f t="shared" ca="1" si="21"/>
        <v>0</v>
      </c>
      <c r="CJ51" s="71">
        <f t="shared" ca="1" si="21"/>
        <v>0</v>
      </c>
      <c r="CK51" s="71">
        <f t="shared" ca="1" si="21"/>
        <v>0</v>
      </c>
      <c r="CL51" s="71">
        <f t="shared" ca="1" si="6"/>
        <v>-2318466.6447508335</v>
      </c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T51" s="5"/>
    </row>
    <row r="52" spans="1:228" ht="13.5" customHeight="1">
      <c r="A52" s="54" t="s">
        <v>91</v>
      </c>
      <c r="B52" s="69">
        <v>1060</v>
      </c>
      <c r="C52" s="70" t="s">
        <v>376</v>
      </c>
      <c r="D52" s="71">
        <f t="shared" ca="1" si="17"/>
        <v>3090706.49</v>
      </c>
      <c r="E52" s="71">
        <f t="shared" ca="1" si="17"/>
        <v>-14837.23</v>
      </c>
      <c r="F52" s="71">
        <f t="shared" ca="1" si="17"/>
        <v>-14837.23</v>
      </c>
      <c r="G52" s="71">
        <f t="shared" ca="1" si="17"/>
        <v>0</v>
      </c>
      <c r="H52" s="71">
        <f t="shared" ca="1" si="17"/>
        <v>0</v>
      </c>
      <c r="I52" s="71">
        <f t="shared" ca="1" si="17"/>
        <v>2015160</v>
      </c>
      <c r="J52" s="71">
        <f t="shared" ca="1" si="17"/>
        <v>2015160</v>
      </c>
      <c r="K52" s="71">
        <f t="shared" ca="1" si="17"/>
        <v>0</v>
      </c>
      <c r="L52" s="71">
        <f t="shared" ca="1" si="17"/>
        <v>2015160</v>
      </c>
      <c r="M52" s="71">
        <f t="shared" ca="1" si="17"/>
        <v>0</v>
      </c>
      <c r="N52" s="71">
        <f t="shared" ca="1" si="17"/>
        <v>0</v>
      </c>
      <c r="O52" s="71">
        <f t="shared" ca="1" si="17"/>
        <v>0</v>
      </c>
      <c r="P52" s="71">
        <f t="shared" ca="1" si="17"/>
        <v>0</v>
      </c>
      <c r="Q52" s="71">
        <f t="shared" ca="1" si="17"/>
        <v>0</v>
      </c>
      <c r="R52" s="71">
        <f t="shared" ca="1" si="17"/>
        <v>0</v>
      </c>
      <c r="S52" s="71">
        <f t="shared" ca="1" si="17"/>
        <v>192023.54</v>
      </c>
      <c r="T52" s="71">
        <f t="shared" ca="1" si="15"/>
        <v>192023.54</v>
      </c>
      <c r="U52" s="71">
        <f t="shared" ca="1" si="15"/>
        <v>0</v>
      </c>
      <c r="V52" s="71">
        <f t="shared" ca="1" si="15"/>
        <v>192023.54</v>
      </c>
      <c r="W52" s="71">
        <f t="shared" ca="1" si="15"/>
        <v>0</v>
      </c>
      <c r="X52" s="71">
        <f t="shared" ca="1" si="15"/>
        <v>0</v>
      </c>
      <c r="Y52" s="71">
        <f t="shared" ca="1" si="15"/>
        <v>0</v>
      </c>
      <c r="Z52" s="71">
        <f t="shared" ca="1" si="15"/>
        <v>0</v>
      </c>
      <c r="AA52" s="71">
        <f t="shared" ca="1" si="15"/>
        <v>0</v>
      </c>
      <c r="AB52" s="71">
        <f t="shared" ca="1" si="15"/>
        <v>0</v>
      </c>
      <c r="AC52" s="71">
        <f t="shared" ca="1" si="15"/>
        <v>0</v>
      </c>
      <c r="AD52" s="71">
        <f t="shared" ca="1" si="15"/>
        <v>0</v>
      </c>
      <c r="AE52" s="71">
        <f t="shared" ca="1" si="15"/>
        <v>0</v>
      </c>
      <c r="AF52" s="71">
        <f t="shared" ca="1" si="15"/>
        <v>0</v>
      </c>
      <c r="AG52" s="71">
        <f t="shared" ca="1" si="15"/>
        <v>0</v>
      </c>
      <c r="AH52" s="71">
        <f t="shared" ca="1" si="15"/>
        <v>0</v>
      </c>
      <c r="AI52" s="71">
        <f t="shared" ca="1" si="15"/>
        <v>0</v>
      </c>
      <c r="AJ52" s="71">
        <f t="shared" ca="1" si="18"/>
        <v>898360.18</v>
      </c>
      <c r="AK52" s="71">
        <f t="shared" ca="1" si="18"/>
        <v>898360.18</v>
      </c>
      <c r="AL52" s="71">
        <f t="shared" ca="1" si="18"/>
        <v>0</v>
      </c>
      <c r="AM52" s="71">
        <f t="shared" ca="1" si="18"/>
        <v>0</v>
      </c>
      <c r="AN52" s="71">
        <f t="shared" ca="1" si="18"/>
        <v>0</v>
      </c>
      <c r="AO52" s="71">
        <f t="shared" ca="1" si="18"/>
        <v>0</v>
      </c>
      <c r="AP52" s="71">
        <f t="shared" ca="1" si="18"/>
        <v>0</v>
      </c>
      <c r="AQ52" s="71">
        <f t="shared" ca="1" si="18"/>
        <v>0</v>
      </c>
      <c r="AR52" s="71">
        <f t="shared" ca="1" si="18"/>
        <v>0</v>
      </c>
      <c r="AS52" s="71">
        <f t="shared" ca="1" si="18"/>
        <v>-52686606.809999995</v>
      </c>
      <c r="AT52" s="71">
        <f t="shared" ca="1" si="18"/>
        <v>0</v>
      </c>
      <c r="AU52" s="71">
        <f t="shared" ca="1" si="18"/>
        <v>0</v>
      </c>
      <c r="AV52" s="71">
        <f t="shared" ca="1" si="18"/>
        <v>0</v>
      </c>
      <c r="AW52" s="71">
        <f t="shared" ca="1" si="18"/>
        <v>1471390</v>
      </c>
      <c r="AX52" s="71">
        <f t="shared" ca="1" si="18"/>
        <v>1471390</v>
      </c>
      <c r="AY52" s="71">
        <f t="shared" ca="1" si="18"/>
        <v>0</v>
      </c>
      <c r="AZ52" s="71">
        <f t="shared" ca="1" si="19"/>
        <v>0</v>
      </c>
      <c r="BA52" s="71">
        <f t="shared" ca="1" si="19"/>
        <v>0</v>
      </c>
      <c r="BB52" s="71">
        <f t="shared" ca="1" si="19"/>
        <v>0</v>
      </c>
      <c r="BC52" s="71">
        <f t="shared" ca="1" si="19"/>
        <v>0</v>
      </c>
      <c r="BD52" s="71">
        <f t="shared" ca="1" si="19"/>
        <v>1471390</v>
      </c>
      <c r="BE52" s="71">
        <f t="shared" ca="1" si="19"/>
        <v>0</v>
      </c>
      <c r="BF52" s="71">
        <f t="shared" ca="1" si="19"/>
        <v>0</v>
      </c>
      <c r="BG52" s="71">
        <f t="shared" ca="1" si="19"/>
        <v>0</v>
      </c>
      <c r="BH52" s="71">
        <f t="shared" ca="1" si="19"/>
        <v>0</v>
      </c>
      <c r="BI52" s="71">
        <f t="shared" ca="1" si="19"/>
        <v>0</v>
      </c>
      <c r="BJ52" s="71">
        <f t="shared" ca="1" si="19"/>
        <v>0</v>
      </c>
      <c r="BK52" s="71">
        <f t="shared" ca="1" si="19"/>
        <v>0</v>
      </c>
      <c r="BL52" s="71">
        <f t="shared" ca="1" si="19"/>
        <v>0</v>
      </c>
      <c r="BM52" s="71">
        <f t="shared" ca="1" si="19"/>
        <v>0</v>
      </c>
      <c r="BN52" s="71">
        <f t="shared" ca="1" si="19"/>
        <v>0</v>
      </c>
      <c r="BO52" s="71">
        <f t="shared" ca="1" si="19"/>
        <v>0</v>
      </c>
      <c r="BP52" s="71">
        <f t="shared" ca="1" si="20"/>
        <v>0</v>
      </c>
      <c r="BQ52" s="71">
        <f t="shared" ca="1" si="20"/>
        <v>0</v>
      </c>
      <c r="BR52" s="71">
        <f t="shared" ca="1" si="20"/>
        <v>0</v>
      </c>
      <c r="BS52" s="71">
        <f t="shared" ca="1" si="20"/>
        <v>-54157996.809999995</v>
      </c>
      <c r="BT52" s="71">
        <f t="shared" ca="1" si="20"/>
        <v>0</v>
      </c>
      <c r="BU52" s="71">
        <f t="shared" ca="1" si="20"/>
        <v>-28566999.309999999</v>
      </c>
      <c r="BV52" s="71">
        <f t="shared" ca="1" si="20"/>
        <v>-11918788.130000001</v>
      </c>
      <c r="BW52" s="71">
        <f t="shared" ca="1" si="20"/>
        <v>0</v>
      </c>
      <c r="BX52" s="71">
        <f t="shared" ca="1" si="20"/>
        <v>0</v>
      </c>
      <c r="BY52" s="71">
        <f t="shared" ca="1" si="20"/>
        <v>-13672209.369999999</v>
      </c>
      <c r="BZ52" s="71">
        <f t="shared" ca="1" si="20"/>
        <v>0</v>
      </c>
      <c r="CA52" s="71">
        <f t="shared" ca="1" si="20"/>
        <v>0</v>
      </c>
      <c r="CB52" s="71">
        <f t="shared" ca="1" si="20"/>
        <v>0</v>
      </c>
      <c r="CC52" s="71">
        <f t="shared" ca="1" si="20"/>
        <v>0</v>
      </c>
      <c r="CD52" s="71">
        <f t="shared" ca="1" si="20"/>
        <v>0</v>
      </c>
      <c r="CE52" s="71">
        <f t="shared" ca="1" si="20"/>
        <v>0</v>
      </c>
      <c r="CF52" s="71">
        <f t="shared" ca="1" si="21"/>
        <v>0</v>
      </c>
      <c r="CG52" s="71">
        <f t="shared" ca="1" si="21"/>
        <v>0</v>
      </c>
      <c r="CH52" s="71">
        <f t="shared" ca="1" si="21"/>
        <v>0</v>
      </c>
      <c r="CI52" s="71">
        <f t="shared" ca="1" si="21"/>
        <v>0</v>
      </c>
      <c r="CJ52" s="71">
        <f t="shared" ca="1" si="21"/>
        <v>0</v>
      </c>
      <c r="CK52" s="71">
        <f t="shared" ca="1" si="21"/>
        <v>0</v>
      </c>
      <c r="CL52" s="71">
        <f t="shared" ca="1" si="6"/>
        <v>-49595900.319999993</v>
      </c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T52" s="5"/>
    </row>
    <row r="53" spans="1:228" ht="13.5" customHeight="1">
      <c r="A53" s="54" t="s">
        <v>93</v>
      </c>
      <c r="B53" s="69">
        <v>1061</v>
      </c>
      <c r="C53" s="70" t="s">
        <v>376</v>
      </c>
      <c r="D53" s="71">
        <f t="shared" ca="1" si="17"/>
        <v>0</v>
      </c>
      <c r="E53" s="71">
        <f t="shared" ca="1" si="17"/>
        <v>0</v>
      </c>
      <c r="F53" s="71">
        <f t="shared" ca="1" si="17"/>
        <v>0</v>
      </c>
      <c r="G53" s="71">
        <f t="shared" ca="1" si="17"/>
        <v>0</v>
      </c>
      <c r="H53" s="71">
        <f t="shared" ca="1" si="17"/>
        <v>0</v>
      </c>
      <c r="I53" s="71">
        <f t="shared" ca="1" si="17"/>
        <v>0</v>
      </c>
      <c r="J53" s="71">
        <f t="shared" ca="1" si="17"/>
        <v>0</v>
      </c>
      <c r="K53" s="71">
        <f t="shared" ca="1" si="17"/>
        <v>0</v>
      </c>
      <c r="L53" s="71">
        <f t="shared" ca="1" si="17"/>
        <v>0</v>
      </c>
      <c r="M53" s="71">
        <f t="shared" ca="1" si="17"/>
        <v>0</v>
      </c>
      <c r="N53" s="71">
        <f t="shared" ca="1" si="17"/>
        <v>0</v>
      </c>
      <c r="O53" s="71">
        <f t="shared" ca="1" si="17"/>
        <v>0</v>
      </c>
      <c r="P53" s="71">
        <f t="shared" ca="1" si="17"/>
        <v>0</v>
      </c>
      <c r="Q53" s="71">
        <f t="shared" ca="1" si="17"/>
        <v>0</v>
      </c>
      <c r="R53" s="71">
        <f t="shared" ca="1" si="17"/>
        <v>0</v>
      </c>
      <c r="S53" s="71">
        <f t="shared" ca="1" si="17"/>
        <v>0</v>
      </c>
      <c r="T53" s="71">
        <f t="shared" ca="1" si="15"/>
        <v>0</v>
      </c>
      <c r="U53" s="71">
        <f t="shared" ca="1" si="15"/>
        <v>0</v>
      </c>
      <c r="V53" s="71">
        <f t="shared" ca="1" si="15"/>
        <v>0</v>
      </c>
      <c r="W53" s="71">
        <f t="shared" ca="1" si="15"/>
        <v>0</v>
      </c>
      <c r="X53" s="71">
        <f t="shared" ca="1" si="15"/>
        <v>0</v>
      </c>
      <c r="Y53" s="71">
        <f t="shared" ca="1" si="15"/>
        <v>0</v>
      </c>
      <c r="Z53" s="71">
        <f t="shared" ca="1" si="15"/>
        <v>0</v>
      </c>
      <c r="AA53" s="71">
        <f t="shared" ca="1" si="15"/>
        <v>0</v>
      </c>
      <c r="AB53" s="71">
        <f t="shared" ca="1" si="15"/>
        <v>0</v>
      </c>
      <c r="AC53" s="71">
        <f t="shared" ca="1" si="15"/>
        <v>0</v>
      </c>
      <c r="AD53" s="71">
        <f t="shared" ca="1" si="15"/>
        <v>0</v>
      </c>
      <c r="AE53" s="71">
        <f t="shared" ca="1" si="15"/>
        <v>0</v>
      </c>
      <c r="AF53" s="71">
        <f t="shared" ca="1" si="15"/>
        <v>0</v>
      </c>
      <c r="AG53" s="71">
        <f t="shared" ca="1" si="15"/>
        <v>0</v>
      </c>
      <c r="AH53" s="71">
        <f t="shared" ca="1" si="15"/>
        <v>0</v>
      </c>
      <c r="AI53" s="71">
        <f t="shared" ca="1" si="15"/>
        <v>0</v>
      </c>
      <c r="AJ53" s="71">
        <f t="shared" ca="1" si="18"/>
        <v>0</v>
      </c>
      <c r="AK53" s="71">
        <f t="shared" ca="1" si="18"/>
        <v>0</v>
      </c>
      <c r="AL53" s="71">
        <f t="shared" ca="1" si="18"/>
        <v>0</v>
      </c>
      <c r="AM53" s="71">
        <f t="shared" ca="1" si="18"/>
        <v>0</v>
      </c>
      <c r="AN53" s="71">
        <f t="shared" ca="1" si="18"/>
        <v>0</v>
      </c>
      <c r="AO53" s="71">
        <f t="shared" ca="1" si="18"/>
        <v>0</v>
      </c>
      <c r="AP53" s="71">
        <f t="shared" ca="1" si="18"/>
        <v>0</v>
      </c>
      <c r="AQ53" s="71">
        <f t="shared" ca="1" si="18"/>
        <v>0</v>
      </c>
      <c r="AR53" s="71">
        <f t="shared" ca="1" si="18"/>
        <v>0</v>
      </c>
      <c r="AS53" s="71">
        <f t="shared" ca="1" si="18"/>
        <v>0</v>
      </c>
      <c r="AT53" s="71">
        <f t="shared" ca="1" si="18"/>
        <v>0</v>
      </c>
      <c r="AU53" s="71">
        <f t="shared" ca="1" si="18"/>
        <v>0</v>
      </c>
      <c r="AV53" s="71">
        <f t="shared" ca="1" si="18"/>
        <v>0</v>
      </c>
      <c r="AW53" s="71">
        <f t="shared" ca="1" si="18"/>
        <v>0</v>
      </c>
      <c r="AX53" s="71">
        <f t="shared" ca="1" si="18"/>
        <v>0</v>
      </c>
      <c r="AY53" s="71">
        <f t="shared" ca="1" si="18"/>
        <v>0</v>
      </c>
      <c r="AZ53" s="71">
        <f t="shared" ca="1" si="19"/>
        <v>0</v>
      </c>
      <c r="BA53" s="71">
        <f t="shared" ca="1" si="19"/>
        <v>0</v>
      </c>
      <c r="BB53" s="71">
        <f t="shared" ca="1" si="19"/>
        <v>0</v>
      </c>
      <c r="BC53" s="71">
        <f t="shared" ca="1" si="19"/>
        <v>0</v>
      </c>
      <c r="BD53" s="71">
        <f t="shared" ca="1" si="19"/>
        <v>0</v>
      </c>
      <c r="BE53" s="71">
        <f t="shared" ca="1" si="19"/>
        <v>0</v>
      </c>
      <c r="BF53" s="71">
        <f t="shared" ca="1" si="19"/>
        <v>0</v>
      </c>
      <c r="BG53" s="71">
        <f t="shared" ca="1" si="19"/>
        <v>0</v>
      </c>
      <c r="BH53" s="71">
        <f t="shared" ca="1" si="19"/>
        <v>0</v>
      </c>
      <c r="BI53" s="71">
        <f t="shared" ca="1" si="19"/>
        <v>0</v>
      </c>
      <c r="BJ53" s="71">
        <f t="shared" ca="1" si="19"/>
        <v>0</v>
      </c>
      <c r="BK53" s="71">
        <f t="shared" ca="1" si="19"/>
        <v>0</v>
      </c>
      <c r="BL53" s="71">
        <f t="shared" ca="1" si="19"/>
        <v>0</v>
      </c>
      <c r="BM53" s="71">
        <f t="shared" ca="1" si="19"/>
        <v>0</v>
      </c>
      <c r="BN53" s="71">
        <f t="shared" ca="1" si="19"/>
        <v>0</v>
      </c>
      <c r="BO53" s="71">
        <f t="shared" ca="1" si="19"/>
        <v>0</v>
      </c>
      <c r="BP53" s="71">
        <f t="shared" ca="1" si="20"/>
        <v>0</v>
      </c>
      <c r="BQ53" s="71">
        <f t="shared" ca="1" si="20"/>
        <v>0</v>
      </c>
      <c r="BR53" s="71">
        <f t="shared" ca="1" si="20"/>
        <v>0</v>
      </c>
      <c r="BS53" s="71">
        <f t="shared" ca="1" si="20"/>
        <v>0</v>
      </c>
      <c r="BT53" s="71">
        <f t="shared" ca="1" si="20"/>
        <v>0</v>
      </c>
      <c r="BU53" s="71">
        <f t="shared" ca="1" si="20"/>
        <v>0</v>
      </c>
      <c r="BV53" s="71">
        <f t="shared" ca="1" si="20"/>
        <v>0</v>
      </c>
      <c r="BW53" s="71">
        <f t="shared" ca="1" si="20"/>
        <v>0</v>
      </c>
      <c r="BX53" s="71">
        <f t="shared" ca="1" si="20"/>
        <v>0</v>
      </c>
      <c r="BY53" s="71">
        <f t="shared" ca="1" si="20"/>
        <v>0</v>
      </c>
      <c r="BZ53" s="71">
        <f t="shared" ca="1" si="20"/>
        <v>0</v>
      </c>
      <c r="CA53" s="71">
        <f t="shared" ca="1" si="20"/>
        <v>0</v>
      </c>
      <c r="CB53" s="71">
        <f t="shared" ca="1" si="20"/>
        <v>0</v>
      </c>
      <c r="CC53" s="71">
        <f t="shared" ca="1" si="20"/>
        <v>0</v>
      </c>
      <c r="CD53" s="71">
        <f t="shared" ca="1" si="20"/>
        <v>0</v>
      </c>
      <c r="CE53" s="71">
        <f t="shared" ca="1" si="20"/>
        <v>0</v>
      </c>
      <c r="CF53" s="71">
        <f t="shared" ca="1" si="21"/>
        <v>0</v>
      </c>
      <c r="CG53" s="71">
        <f t="shared" ca="1" si="21"/>
        <v>0</v>
      </c>
      <c r="CH53" s="71">
        <f t="shared" ca="1" si="21"/>
        <v>0</v>
      </c>
      <c r="CI53" s="71">
        <f t="shared" ca="1" si="21"/>
        <v>0</v>
      </c>
      <c r="CJ53" s="71">
        <f t="shared" ca="1" si="21"/>
        <v>0</v>
      </c>
      <c r="CK53" s="71">
        <f t="shared" ca="1" si="21"/>
        <v>0</v>
      </c>
      <c r="CL53" s="71">
        <f t="shared" ca="1" si="6"/>
        <v>0</v>
      </c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T53" s="5"/>
    </row>
    <row r="54" spans="1:228" ht="13.5" customHeight="1">
      <c r="A54" s="54" t="s">
        <v>95</v>
      </c>
      <c r="B54" s="69">
        <v>2001</v>
      </c>
      <c r="C54" s="70" t="s">
        <v>376</v>
      </c>
      <c r="D54" s="71">
        <f t="shared" ca="1" si="17"/>
        <v>0</v>
      </c>
      <c r="E54" s="71">
        <f t="shared" ca="1" si="17"/>
        <v>0</v>
      </c>
      <c r="F54" s="71">
        <f t="shared" ca="1" si="17"/>
        <v>0</v>
      </c>
      <c r="G54" s="71">
        <f t="shared" ca="1" si="17"/>
        <v>0</v>
      </c>
      <c r="H54" s="71">
        <f t="shared" ca="1" si="17"/>
        <v>0</v>
      </c>
      <c r="I54" s="71">
        <f t="shared" ca="1" si="17"/>
        <v>0</v>
      </c>
      <c r="J54" s="71">
        <f t="shared" ca="1" si="17"/>
        <v>0</v>
      </c>
      <c r="K54" s="71">
        <f t="shared" ca="1" si="17"/>
        <v>0</v>
      </c>
      <c r="L54" s="71">
        <f t="shared" ca="1" si="17"/>
        <v>0</v>
      </c>
      <c r="M54" s="71">
        <f t="shared" ca="1" si="17"/>
        <v>0</v>
      </c>
      <c r="N54" s="71">
        <f t="shared" ca="1" si="17"/>
        <v>0</v>
      </c>
      <c r="O54" s="71">
        <f t="shared" ca="1" si="17"/>
        <v>0</v>
      </c>
      <c r="P54" s="71">
        <f t="shared" ca="1" si="17"/>
        <v>0</v>
      </c>
      <c r="Q54" s="71">
        <f t="shared" ca="1" si="17"/>
        <v>0</v>
      </c>
      <c r="R54" s="71">
        <f t="shared" ca="1" si="17"/>
        <v>0</v>
      </c>
      <c r="S54" s="71">
        <f t="shared" ref="S54:AH69" ca="1" si="22">INDIRECT("'"&amp;VLOOKUP($A$2,$HL$1:$HM$80,2,0)&amp;"'!"&amp;ADDRESS(IFERROR(MATCH($B54,INDIRECT("'"&amp;VLOOKUP($A$2,$HL$1:$HM$80,2,0)&amp;"'!B:B"),0),MATCH($A$82,INDIRECT("'"&amp;VLOOKUP($A$2,$HL$1:$HM$80,2,0)&amp;"'!A:A"),0)),MATCH(S$5,INDIRECT("'"&amp;VLOOKUP($A$2,$HL$1:$HM$80,2,0)&amp;"'!5:5"),0)))</f>
        <v>0</v>
      </c>
      <c r="T54" s="71">
        <f t="shared" ca="1" si="22"/>
        <v>0</v>
      </c>
      <c r="U54" s="71">
        <f t="shared" ca="1" si="22"/>
        <v>0</v>
      </c>
      <c r="V54" s="71">
        <f t="shared" ca="1" si="22"/>
        <v>0</v>
      </c>
      <c r="W54" s="71">
        <f t="shared" ca="1" si="22"/>
        <v>0</v>
      </c>
      <c r="X54" s="71">
        <f t="shared" ca="1" si="22"/>
        <v>0</v>
      </c>
      <c r="Y54" s="71">
        <f t="shared" ca="1" si="22"/>
        <v>0</v>
      </c>
      <c r="Z54" s="71">
        <f t="shared" ca="1" si="22"/>
        <v>0</v>
      </c>
      <c r="AA54" s="71">
        <f t="shared" ca="1" si="22"/>
        <v>0</v>
      </c>
      <c r="AB54" s="71">
        <f t="shared" ca="1" si="22"/>
        <v>0</v>
      </c>
      <c r="AC54" s="71">
        <f t="shared" ca="1" si="22"/>
        <v>0</v>
      </c>
      <c r="AD54" s="71">
        <f t="shared" ca="1" si="22"/>
        <v>0</v>
      </c>
      <c r="AE54" s="71">
        <f t="shared" ca="1" si="22"/>
        <v>0</v>
      </c>
      <c r="AF54" s="71">
        <f t="shared" ca="1" si="22"/>
        <v>0</v>
      </c>
      <c r="AG54" s="71">
        <f t="shared" ca="1" si="22"/>
        <v>0</v>
      </c>
      <c r="AH54" s="71">
        <f t="shared" ca="1" si="22"/>
        <v>0</v>
      </c>
      <c r="AI54" s="71">
        <f t="shared" ref="AH54:AW69" ca="1" si="23">INDIRECT("'"&amp;VLOOKUP($A$2,$HL$1:$HM$80,2,0)&amp;"'!"&amp;ADDRESS(IFERROR(MATCH($B54,INDIRECT("'"&amp;VLOOKUP($A$2,$HL$1:$HM$80,2,0)&amp;"'!B:B"),0),MATCH($A$82,INDIRECT("'"&amp;VLOOKUP($A$2,$HL$1:$HM$80,2,0)&amp;"'!A:A"),0)),MATCH(AI$5,INDIRECT("'"&amp;VLOOKUP($A$2,$HL$1:$HM$80,2,0)&amp;"'!5:5"),0)))</f>
        <v>0</v>
      </c>
      <c r="AJ54" s="71">
        <f t="shared" ca="1" si="23"/>
        <v>0</v>
      </c>
      <c r="AK54" s="71">
        <f t="shared" ca="1" si="23"/>
        <v>0</v>
      </c>
      <c r="AL54" s="71">
        <f t="shared" ca="1" si="23"/>
        <v>0</v>
      </c>
      <c r="AM54" s="71">
        <f t="shared" ca="1" si="23"/>
        <v>0</v>
      </c>
      <c r="AN54" s="71">
        <f t="shared" ca="1" si="23"/>
        <v>0</v>
      </c>
      <c r="AO54" s="71">
        <f t="shared" ca="1" si="23"/>
        <v>0</v>
      </c>
      <c r="AP54" s="71">
        <f t="shared" ca="1" si="23"/>
        <v>0</v>
      </c>
      <c r="AQ54" s="71">
        <f t="shared" ca="1" si="23"/>
        <v>0</v>
      </c>
      <c r="AR54" s="71">
        <f t="shared" ca="1" si="18"/>
        <v>0</v>
      </c>
      <c r="AS54" s="71">
        <f t="shared" ca="1" si="18"/>
        <v>-2417693.1499999994</v>
      </c>
      <c r="AT54" s="71">
        <f t="shared" ca="1" si="18"/>
        <v>0</v>
      </c>
      <c r="AU54" s="71">
        <f t="shared" ca="1" si="18"/>
        <v>0</v>
      </c>
      <c r="AV54" s="71">
        <f t="shared" ca="1" si="18"/>
        <v>0</v>
      </c>
      <c r="AW54" s="71">
        <f t="shared" ca="1" si="18"/>
        <v>-2417693.1499999994</v>
      </c>
      <c r="AX54" s="71">
        <f t="shared" ca="1" si="18"/>
        <v>-2417693.1499999994</v>
      </c>
      <c r="AY54" s="71">
        <f t="shared" ca="1" si="18"/>
        <v>-7999236.8399999999</v>
      </c>
      <c r="AZ54" s="71">
        <f t="shared" ca="1" si="19"/>
        <v>-7999236.8399999999</v>
      </c>
      <c r="BA54" s="71">
        <f t="shared" ca="1" si="19"/>
        <v>0</v>
      </c>
      <c r="BB54" s="71">
        <f t="shared" ca="1" si="19"/>
        <v>0</v>
      </c>
      <c r="BC54" s="71">
        <f t="shared" ca="1" si="19"/>
        <v>0</v>
      </c>
      <c r="BD54" s="71">
        <f t="shared" ca="1" si="19"/>
        <v>5581543.6900000004</v>
      </c>
      <c r="BE54" s="71">
        <f t="shared" ca="1" si="19"/>
        <v>0</v>
      </c>
      <c r="BF54" s="71">
        <f t="shared" ca="1" si="19"/>
        <v>3234211.0099999979</v>
      </c>
      <c r="BG54" s="71">
        <f t="shared" ca="1" si="19"/>
        <v>3234211.0099999979</v>
      </c>
      <c r="BH54" s="71">
        <f t="shared" ca="1" si="19"/>
        <v>0</v>
      </c>
      <c r="BI54" s="71">
        <f t="shared" ca="1" si="19"/>
        <v>0</v>
      </c>
      <c r="BJ54" s="71">
        <f t="shared" ca="1" si="19"/>
        <v>0</v>
      </c>
      <c r="BK54" s="71">
        <f t="shared" ca="1" si="19"/>
        <v>-3234211.01</v>
      </c>
      <c r="BL54" s="71">
        <f t="shared" ca="1" si="19"/>
        <v>0</v>
      </c>
      <c r="BM54" s="71">
        <f t="shared" ca="1" si="19"/>
        <v>0</v>
      </c>
      <c r="BN54" s="71">
        <f t="shared" ca="1" si="19"/>
        <v>0</v>
      </c>
      <c r="BO54" s="71">
        <f t="shared" ref="BL54:CA69" ca="1" si="24">INDIRECT("'"&amp;VLOOKUP($A$2,$HL$1:$HM$80,2,0)&amp;"'!"&amp;ADDRESS(IFERROR(MATCH($B54,INDIRECT("'"&amp;VLOOKUP($A$2,$HL$1:$HM$80,2,0)&amp;"'!B:B"),0),MATCH($A$82,INDIRECT("'"&amp;VLOOKUP($A$2,$HL$1:$HM$80,2,0)&amp;"'!A:A"),0)),MATCH(BO$5,INDIRECT("'"&amp;VLOOKUP($A$2,$HL$1:$HM$80,2,0)&amp;"'!5:5"),0)))</f>
        <v>0</v>
      </c>
      <c r="BP54" s="71">
        <f t="shared" ca="1" si="24"/>
        <v>0</v>
      </c>
      <c r="BQ54" s="71">
        <f t="shared" ca="1" si="24"/>
        <v>0</v>
      </c>
      <c r="BR54" s="71">
        <f t="shared" ca="1" si="24"/>
        <v>0</v>
      </c>
      <c r="BS54" s="71">
        <f t="shared" ca="1" si="24"/>
        <v>0</v>
      </c>
      <c r="BT54" s="71">
        <f t="shared" ca="1" si="24"/>
        <v>0</v>
      </c>
      <c r="BU54" s="71">
        <f t="shared" ca="1" si="24"/>
        <v>0</v>
      </c>
      <c r="BV54" s="71">
        <f t="shared" ca="1" si="20"/>
        <v>0</v>
      </c>
      <c r="BW54" s="71">
        <f t="shared" ca="1" si="20"/>
        <v>0</v>
      </c>
      <c r="BX54" s="71">
        <f t="shared" ca="1" si="20"/>
        <v>0</v>
      </c>
      <c r="BY54" s="71">
        <f t="shared" ca="1" si="20"/>
        <v>0</v>
      </c>
      <c r="BZ54" s="71">
        <f t="shared" ca="1" si="20"/>
        <v>0</v>
      </c>
      <c r="CA54" s="71">
        <f t="shared" ca="1" si="20"/>
        <v>0</v>
      </c>
      <c r="CB54" s="71">
        <f t="shared" ca="1" si="20"/>
        <v>0</v>
      </c>
      <c r="CC54" s="71">
        <f t="shared" ca="1" si="20"/>
        <v>0</v>
      </c>
      <c r="CD54" s="71">
        <f t="shared" ca="1" si="20"/>
        <v>0</v>
      </c>
      <c r="CE54" s="71">
        <f t="shared" ca="1" si="20"/>
        <v>0</v>
      </c>
      <c r="CF54" s="71">
        <f t="shared" ca="1" si="21"/>
        <v>0</v>
      </c>
      <c r="CG54" s="71">
        <f t="shared" ca="1" si="21"/>
        <v>0</v>
      </c>
      <c r="CH54" s="71">
        <f t="shared" ca="1" si="21"/>
        <v>0</v>
      </c>
      <c r="CI54" s="71">
        <f t="shared" ca="1" si="21"/>
        <v>0</v>
      </c>
      <c r="CJ54" s="71">
        <f t="shared" ca="1" si="21"/>
        <v>0</v>
      </c>
      <c r="CK54" s="71">
        <f t="shared" ca="1" si="21"/>
        <v>0</v>
      </c>
      <c r="CL54" s="71">
        <f t="shared" ca="1" si="6"/>
        <v>-2417693.1499999994</v>
      </c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T54" s="5"/>
    </row>
    <row r="55" spans="1:228" ht="13.5" customHeight="1">
      <c r="A55" s="54" t="s">
        <v>97</v>
      </c>
      <c r="B55" s="69">
        <v>2002</v>
      </c>
      <c r="C55" s="70" t="s">
        <v>377</v>
      </c>
      <c r="D55" s="71">
        <f t="shared" ref="D55:S70" ca="1" si="25">INDIRECT("'"&amp;VLOOKUP($A$2,$HL$1:$HM$80,2,0)&amp;"'!"&amp;ADDRESS(IFERROR(MATCH($B55,INDIRECT("'"&amp;VLOOKUP($A$2,$HL$1:$HM$80,2,0)&amp;"'!B:B"),0),MATCH($A$82,INDIRECT("'"&amp;VLOOKUP($A$2,$HL$1:$HM$80,2,0)&amp;"'!A:A"),0)),MATCH(D$5,INDIRECT("'"&amp;VLOOKUP($A$2,$HL$1:$HM$80,2,0)&amp;"'!5:5"),0)))</f>
        <v>6177063.4599999972</v>
      </c>
      <c r="E55" s="71">
        <f t="shared" ca="1" si="25"/>
        <v>5313287.2700000005</v>
      </c>
      <c r="F55" s="71">
        <f t="shared" ca="1" si="25"/>
        <v>5313287.2700000005</v>
      </c>
      <c r="G55" s="71">
        <f t="shared" ca="1" si="25"/>
        <v>0</v>
      </c>
      <c r="H55" s="71">
        <f t="shared" ca="1" si="25"/>
        <v>0</v>
      </c>
      <c r="I55" s="71">
        <f t="shared" ca="1" si="25"/>
        <v>863776.18999999715</v>
      </c>
      <c r="J55" s="71">
        <f t="shared" ca="1" si="25"/>
        <v>863776.18999999715</v>
      </c>
      <c r="K55" s="71">
        <f t="shared" ca="1" si="25"/>
        <v>-2302546.3800000027</v>
      </c>
      <c r="L55" s="71">
        <f t="shared" ca="1" si="25"/>
        <v>3166322.57</v>
      </c>
      <c r="M55" s="71">
        <f t="shared" ca="1" si="25"/>
        <v>0</v>
      </c>
      <c r="N55" s="71">
        <f t="shared" ca="1" si="25"/>
        <v>0</v>
      </c>
      <c r="O55" s="71">
        <f t="shared" ca="1" si="25"/>
        <v>0</v>
      </c>
      <c r="P55" s="71">
        <f t="shared" ca="1" si="25"/>
        <v>0</v>
      </c>
      <c r="Q55" s="71">
        <f t="shared" ca="1" si="25"/>
        <v>0</v>
      </c>
      <c r="R55" s="71">
        <f t="shared" ca="1" si="25"/>
        <v>0</v>
      </c>
      <c r="S55" s="71">
        <f t="shared" ca="1" si="25"/>
        <v>0</v>
      </c>
      <c r="T55" s="71">
        <f t="shared" ca="1" si="22"/>
        <v>0</v>
      </c>
      <c r="U55" s="71">
        <f t="shared" ca="1" si="22"/>
        <v>0</v>
      </c>
      <c r="V55" s="71">
        <f t="shared" ca="1" si="22"/>
        <v>0</v>
      </c>
      <c r="W55" s="71">
        <f t="shared" ca="1" si="22"/>
        <v>0</v>
      </c>
      <c r="X55" s="71">
        <f t="shared" ca="1" si="22"/>
        <v>0</v>
      </c>
      <c r="Y55" s="71">
        <f t="shared" ca="1" si="22"/>
        <v>0</v>
      </c>
      <c r="Z55" s="71">
        <f t="shared" ca="1" si="22"/>
        <v>0</v>
      </c>
      <c r="AA55" s="71">
        <f t="shared" ca="1" si="22"/>
        <v>0</v>
      </c>
      <c r="AB55" s="71">
        <f t="shared" ca="1" si="22"/>
        <v>0</v>
      </c>
      <c r="AC55" s="71">
        <f t="shared" ca="1" si="22"/>
        <v>0</v>
      </c>
      <c r="AD55" s="71">
        <f t="shared" ca="1" si="22"/>
        <v>0</v>
      </c>
      <c r="AE55" s="71">
        <f t="shared" ca="1" si="22"/>
        <v>0</v>
      </c>
      <c r="AF55" s="71">
        <f t="shared" ca="1" si="22"/>
        <v>0</v>
      </c>
      <c r="AG55" s="71">
        <f t="shared" ca="1" si="22"/>
        <v>0</v>
      </c>
      <c r="AH55" s="71">
        <f t="shared" ca="1" si="23"/>
        <v>0</v>
      </c>
      <c r="AI55" s="71">
        <f t="shared" ca="1" si="23"/>
        <v>0</v>
      </c>
      <c r="AJ55" s="71">
        <f t="shared" ca="1" si="23"/>
        <v>0</v>
      </c>
      <c r="AK55" s="71">
        <f t="shared" ca="1" si="23"/>
        <v>0</v>
      </c>
      <c r="AL55" s="71">
        <f t="shared" ca="1" si="23"/>
        <v>0</v>
      </c>
      <c r="AM55" s="71">
        <f t="shared" ca="1" si="23"/>
        <v>0</v>
      </c>
      <c r="AN55" s="71">
        <f t="shared" ca="1" si="23"/>
        <v>0</v>
      </c>
      <c r="AO55" s="71">
        <f t="shared" ca="1" si="23"/>
        <v>0</v>
      </c>
      <c r="AP55" s="71">
        <f t="shared" ca="1" si="23"/>
        <v>0</v>
      </c>
      <c r="AQ55" s="71">
        <f t="shared" ca="1" si="23"/>
        <v>0</v>
      </c>
      <c r="AR55" s="71">
        <f t="shared" ca="1" si="23"/>
        <v>0</v>
      </c>
      <c r="AS55" s="71">
        <f t="shared" ca="1" si="23"/>
        <v>-6498520.9099999974</v>
      </c>
      <c r="AT55" s="71">
        <f t="shared" ca="1" si="23"/>
        <v>-36570</v>
      </c>
      <c r="AU55" s="71">
        <f t="shared" ca="1" si="23"/>
        <v>-36570</v>
      </c>
      <c r="AV55" s="71">
        <f t="shared" ca="1" si="23"/>
        <v>0</v>
      </c>
      <c r="AW55" s="71">
        <f t="shared" ca="1" si="23"/>
        <v>52333.349999999977</v>
      </c>
      <c r="AX55" s="71">
        <f t="shared" ref="AX55:BM70" ca="1" si="26">INDIRECT("'"&amp;VLOOKUP($A$2,$HL$1:$HM$80,2,0)&amp;"'!"&amp;ADDRESS(IFERROR(MATCH($B55,INDIRECT("'"&amp;VLOOKUP($A$2,$HL$1:$HM$80,2,0)&amp;"'!B:B"),0),MATCH($A$82,INDIRECT("'"&amp;VLOOKUP($A$2,$HL$1:$HM$80,2,0)&amp;"'!A:A"),0)),MATCH(AX$5,INDIRECT("'"&amp;VLOOKUP($A$2,$HL$1:$HM$80,2,0)&amp;"'!5:5"),0)))</f>
        <v>52333.349999999977</v>
      </c>
      <c r="AY55" s="71">
        <f t="shared" ca="1" si="26"/>
        <v>-43919.550000000017</v>
      </c>
      <c r="AZ55" s="71">
        <f t="shared" ca="1" si="26"/>
        <v>-66200</v>
      </c>
      <c r="BA55" s="71">
        <f t="shared" ca="1" si="26"/>
        <v>22280.449999999983</v>
      </c>
      <c r="BB55" s="71">
        <f t="shared" ca="1" si="26"/>
        <v>0</v>
      </c>
      <c r="BC55" s="71">
        <f t="shared" ca="1" si="26"/>
        <v>0</v>
      </c>
      <c r="BD55" s="71">
        <f t="shared" ca="1" si="26"/>
        <v>96252.9</v>
      </c>
      <c r="BE55" s="71">
        <f t="shared" ca="1" si="26"/>
        <v>0</v>
      </c>
      <c r="BF55" s="71">
        <f t="shared" ca="1" si="26"/>
        <v>0</v>
      </c>
      <c r="BG55" s="71">
        <f t="shared" ca="1" si="26"/>
        <v>0</v>
      </c>
      <c r="BH55" s="71">
        <f t="shared" ca="1" si="26"/>
        <v>0</v>
      </c>
      <c r="BI55" s="71">
        <f t="shared" ca="1" si="26"/>
        <v>0</v>
      </c>
      <c r="BJ55" s="71">
        <f t="shared" ca="1" si="26"/>
        <v>0</v>
      </c>
      <c r="BK55" s="71">
        <f t="shared" ca="1" si="26"/>
        <v>0</v>
      </c>
      <c r="BL55" s="71">
        <f t="shared" ca="1" si="24"/>
        <v>0</v>
      </c>
      <c r="BM55" s="71">
        <f t="shared" ca="1" si="24"/>
        <v>0</v>
      </c>
      <c r="BN55" s="71">
        <f t="shared" ca="1" si="24"/>
        <v>0</v>
      </c>
      <c r="BO55" s="71">
        <f t="shared" ca="1" si="24"/>
        <v>0</v>
      </c>
      <c r="BP55" s="71">
        <f t="shared" ca="1" si="24"/>
        <v>0</v>
      </c>
      <c r="BQ55" s="71">
        <f t="shared" ca="1" si="24"/>
        <v>0</v>
      </c>
      <c r="BR55" s="71">
        <f t="shared" ca="1" si="24"/>
        <v>0</v>
      </c>
      <c r="BS55" s="71">
        <f t="shared" ca="1" si="24"/>
        <v>-6514284.259999997</v>
      </c>
      <c r="BT55" s="71">
        <f t="shared" ca="1" si="24"/>
        <v>-2618164.0999999978</v>
      </c>
      <c r="BU55" s="71">
        <f t="shared" ca="1" si="24"/>
        <v>-2265950.7999999989</v>
      </c>
      <c r="BV55" s="71">
        <f t="shared" ca="1" si="24"/>
        <v>-536121.91000000061</v>
      </c>
      <c r="BW55" s="71">
        <f t="shared" ca="1" si="24"/>
        <v>0</v>
      </c>
      <c r="BX55" s="71">
        <f t="shared" ca="1" si="24"/>
        <v>-97598.960000000021</v>
      </c>
      <c r="BY55" s="71">
        <f t="shared" ca="1" si="24"/>
        <v>-996448.49000000022</v>
      </c>
      <c r="BZ55" s="71">
        <f t="shared" ca="1" si="24"/>
        <v>0</v>
      </c>
      <c r="CA55" s="71">
        <f t="shared" ca="1" si="24"/>
        <v>0</v>
      </c>
      <c r="CB55" s="71">
        <f t="shared" ref="BV55:CK70" ca="1" si="27">INDIRECT("'"&amp;VLOOKUP($A$2,$HL$1:$HM$80,2,0)&amp;"'!"&amp;ADDRESS(IFERROR(MATCH($B55,INDIRECT("'"&amp;VLOOKUP($A$2,$HL$1:$HM$80,2,0)&amp;"'!B:B"),0),MATCH($A$82,INDIRECT("'"&amp;VLOOKUP($A$2,$HL$1:$HM$80,2,0)&amp;"'!A:A"),0)),MATCH(CB$5,INDIRECT("'"&amp;VLOOKUP($A$2,$HL$1:$HM$80,2,0)&amp;"'!5:5"),0)))</f>
        <v>0</v>
      </c>
      <c r="CC55" s="71">
        <f t="shared" ca="1" si="27"/>
        <v>0</v>
      </c>
      <c r="CD55" s="71">
        <f t="shared" ca="1" si="27"/>
        <v>0</v>
      </c>
      <c r="CE55" s="71">
        <f t="shared" ca="1" si="27"/>
        <v>0</v>
      </c>
      <c r="CF55" s="71">
        <f t="shared" ca="1" si="27"/>
        <v>0</v>
      </c>
      <c r="CG55" s="71">
        <f t="shared" ca="1" si="27"/>
        <v>0</v>
      </c>
      <c r="CH55" s="71">
        <f t="shared" ca="1" si="27"/>
        <v>0</v>
      </c>
      <c r="CI55" s="71">
        <f t="shared" ca="1" si="27"/>
        <v>0</v>
      </c>
      <c r="CJ55" s="71">
        <f t="shared" ca="1" si="27"/>
        <v>0</v>
      </c>
      <c r="CK55" s="71">
        <f t="shared" ca="1" si="27"/>
        <v>0</v>
      </c>
      <c r="CL55" s="71">
        <f t="shared" ca="1" si="6"/>
        <v>-321457.45000000019</v>
      </c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T55" s="5"/>
    </row>
    <row r="56" spans="1:228" ht="13.5" customHeight="1">
      <c r="A56" s="54" t="s">
        <v>99</v>
      </c>
      <c r="B56" s="69">
        <v>2005</v>
      </c>
      <c r="C56" s="70" t="s">
        <v>377</v>
      </c>
      <c r="D56" s="71">
        <f t="shared" ca="1" si="25"/>
        <v>5988995.0599999987</v>
      </c>
      <c r="E56" s="71">
        <f t="shared" ca="1" si="25"/>
        <v>6161014.5</v>
      </c>
      <c r="F56" s="71">
        <f t="shared" ca="1" si="25"/>
        <v>6546053.0599999996</v>
      </c>
      <c r="G56" s="71">
        <f t="shared" ca="1" si="25"/>
        <v>-385038.56</v>
      </c>
      <c r="H56" s="71">
        <f t="shared" ca="1" si="25"/>
        <v>0</v>
      </c>
      <c r="I56" s="71">
        <f t="shared" ca="1" si="25"/>
        <v>-1208914.2999999998</v>
      </c>
      <c r="J56" s="71">
        <f t="shared" ca="1" si="25"/>
        <v>-1335550.3899999999</v>
      </c>
      <c r="K56" s="71">
        <f t="shared" ca="1" si="25"/>
        <v>-2267897.11</v>
      </c>
      <c r="L56" s="71">
        <f t="shared" ca="1" si="25"/>
        <v>932346.72</v>
      </c>
      <c r="M56" s="71">
        <f t="shared" ca="1" si="25"/>
        <v>126636.09</v>
      </c>
      <c r="N56" s="71">
        <f t="shared" ca="1" si="25"/>
        <v>131328.91</v>
      </c>
      <c r="O56" s="71">
        <f t="shared" ca="1" si="25"/>
        <v>-4692.82</v>
      </c>
      <c r="P56" s="71">
        <f t="shared" ca="1" si="25"/>
        <v>0</v>
      </c>
      <c r="Q56" s="71">
        <f t="shared" ca="1" si="25"/>
        <v>0</v>
      </c>
      <c r="R56" s="71">
        <f t="shared" ca="1" si="25"/>
        <v>0</v>
      </c>
      <c r="S56" s="71">
        <f t="shared" ca="1" si="25"/>
        <v>0</v>
      </c>
      <c r="T56" s="71">
        <f t="shared" ca="1" si="22"/>
        <v>0</v>
      </c>
      <c r="U56" s="71">
        <f t="shared" ca="1" si="22"/>
        <v>0</v>
      </c>
      <c r="V56" s="71">
        <f t="shared" ca="1" si="22"/>
        <v>0</v>
      </c>
      <c r="W56" s="71">
        <f t="shared" ca="1" si="22"/>
        <v>0</v>
      </c>
      <c r="X56" s="71">
        <f t="shared" ca="1" si="22"/>
        <v>0</v>
      </c>
      <c r="Y56" s="71">
        <f t="shared" ca="1" si="22"/>
        <v>0</v>
      </c>
      <c r="Z56" s="71">
        <f t="shared" ca="1" si="22"/>
        <v>1379235.6599999983</v>
      </c>
      <c r="AA56" s="71">
        <f t="shared" ca="1" si="22"/>
        <v>1379235.6599999983</v>
      </c>
      <c r="AB56" s="71">
        <f t="shared" ca="1" si="22"/>
        <v>0</v>
      </c>
      <c r="AC56" s="71">
        <f t="shared" ca="1" si="22"/>
        <v>0</v>
      </c>
      <c r="AD56" s="71">
        <f t="shared" ca="1" si="22"/>
        <v>0</v>
      </c>
      <c r="AE56" s="71">
        <f t="shared" ca="1" si="22"/>
        <v>0</v>
      </c>
      <c r="AF56" s="71">
        <f t="shared" ca="1" si="22"/>
        <v>0</v>
      </c>
      <c r="AG56" s="71">
        <f t="shared" ca="1" si="22"/>
        <v>0</v>
      </c>
      <c r="AH56" s="71">
        <f t="shared" ca="1" si="23"/>
        <v>0</v>
      </c>
      <c r="AI56" s="71">
        <f t="shared" ca="1" si="23"/>
        <v>0</v>
      </c>
      <c r="AJ56" s="71">
        <f t="shared" ca="1" si="23"/>
        <v>-342340.8</v>
      </c>
      <c r="AK56" s="71">
        <f t="shared" ca="1" si="23"/>
        <v>-342340.8</v>
      </c>
      <c r="AL56" s="71">
        <f t="shared" ca="1" si="23"/>
        <v>0</v>
      </c>
      <c r="AM56" s="71">
        <f t="shared" ca="1" si="23"/>
        <v>0</v>
      </c>
      <c r="AN56" s="71">
        <f t="shared" ca="1" si="23"/>
        <v>0</v>
      </c>
      <c r="AO56" s="71">
        <f t="shared" ca="1" si="23"/>
        <v>0</v>
      </c>
      <c r="AP56" s="71">
        <f t="shared" ca="1" si="23"/>
        <v>0</v>
      </c>
      <c r="AQ56" s="71">
        <f t="shared" ca="1" si="23"/>
        <v>0</v>
      </c>
      <c r="AR56" s="71">
        <f t="shared" ca="1" si="23"/>
        <v>0</v>
      </c>
      <c r="AS56" s="71">
        <f t="shared" ca="1" si="23"/>
        <v>-1811054.02</v>
      </c>
      <c r="AT56" s="71">
        <f t="shared" ca="1" si="23"/>
        <v>0</v>
      </c>
      <c r="AU56" s="71">
        <f t="shared" ca="1" si="23"/>
        <v>0</v>
      </c>
      <c r="AV56" s="71">
        <f t="shared" ca="1" si="23"/>
        <v>0</v>
      </c>
      <c r="AW56" s="71">
        <f t="shared" ca="1" si="23"/>
        <v>0</v>
      </c>
      <c r="AX56" s="71">
        <f t="shared" ca="1" si="26"/>
        <v>0</v>
      </c>
      <c r="AY56" s="71">
        <f t="shared" ca="1" si="26"/>
        <v>0</v>
      </c>
      <c r="AZ56" s="71">
        <f t="shared" ca="1" si="26"/>
        <v>0</v>
      </c>
      <c r="BA56" s="71">
        <f t="shared" ca="1" si="26"/>
        <v>0</v>
      </c>
      <c r="BB56" s="71">
        <f t="shared" ca="1" si="26"/>
        <v>0</v>
      </c>
      <c r="BC56" s="71">
        <f t="shared" ca="1" si="26"/>
        <v>0</v>
      </c>
      <c r="BD56" s="71">
        <f t="shared" ca="1" si="26"/>
        <v>0</v>
      </c>
      <c r="BE56" s="71">
        <f t="shared" ca="1" si="26"/>
        <v>0</v>
      </c>
      <c r="BF56" s="71">
        <f t="shared" ca="1" si="26"/>
        <v>0</v>
      </c>
      <c r="BG56" s="71">
        <f t="shared" ca="1" si="26"/>
        <v>0</v>
      </c>
      <c r="BH56" s="71">
        <f t="shared" ca="1" si="26"/>
        <v>0</v>
      </c>
      <c r="BI56" s="71">
        <f t="shared" ca="1" si="26"/>
        <v>0</v>
      </c>
      <c r="BJ56" s="71">
        <f t="shared" ca="1" si="26"/>
        <v>0</v>
      </c>
      <c r="BK56" s="71">
        <f t="shared" ca="1" si="26"/>
        <v>0</v>
      </c>
      <c r="BL56" s="71">
        <f t="shared" ca="1" si="24"/>
        <v>0</v>
      </c>
      <c r="BM56" s="71">
        <f t="shared" ca="1" si="24"/>
        <v>0</v>
      </c>
      <c r="BN56" s="71">
        <f t="shared" ca="1" si="24"/>
        <v>0</v>
      </c>
      <c r="BO56" s="71">
        <f t="shared" ca="1" si="24"/>
        <v>-40231.869999999995</v>
      </c>
      <c r="BP56" s="71">
        <f t="shared" ca="1" si="24"/>
        <v>-40231.869999999995</v>
      </c>
      <c r="BQ56" s="71">
        <f t="shared" ca="1" si="24"/>
        <v>0</v>
      </c>
      <c r="BR56" s="71">
        <f t="shared" ca="1" si="24"/>
        <v>0</v>
      </c>
      <c r="BS56" s="71">
        <f t="shared" ca="1" si="24"/>
        <v>-1770822.1500000001</v>
      </c>
      <c r="BT56" s="71">
        <f t="shared" ca="1" si="24"/>
        <v>-1217481.5</v>
      </c>
      <c r="BU56" s="71">
        <f t="shared" ca="1" si="24"/>
        <v>-437577.68</v>
      </c>
      <c r="BV56" s="71">
        <f t="shared" ca="1" si="27"/>
        <v>-44445.29</v>
      </c>
      <c r="BW56" s="71">
        <f t="shared" ca="1" si="27"/>
        <v>0</v>
      </c>
      <c r="BX56" s="71">
        <f t="shared" ca="1" si="27"/>
        <v>-15389.1</v>
      </c>
      <c r="BY56" s="71">
        <f t="shared" ca="1" si="27"/>
        <v>-55417.48</v>
      </c>
      <c r="BZ56" s="71">
        <f t="shared" ca="1" si="27"/>
        <v>0</v>
      </c>
      <c r="CA56" s="71">
        <f t="shared" ca="1" si="27"/>
        <v>-511.1</v>
      </c>
      <c r="CB56" s="71">
        <f t="shared" ca="1" si="27"/>
        <v>0</v>
      </c>
      <c r="CC56" s="71">
        <f t="shared" ca="1" si="27"/>
        <v>0</v>
      </c>
      <c r="CD56" s="71">
        <f t="shared" ca="1" si="27"/>
        <v>0</v>
      </c>
      <c r="CE56" s="71">
        <f t="shared" ca="1" si="27"/>
        <v>0</v>
      </c>
      <c r="CF56" s="71">
        <f t="shared" ca="1" si="27"/>
        <v>0</v>
      </c>
      <c r="CG56" s="71">
        <f t="shared" ca="1" si="27"/>
        <v>0</v>
      </c>
      <c r="CH56" s="71">
        <f t="shared" ca="1" si="27"/>
        <v>0</v>
      </c>
      <c r="CI56" s="71">
        <f t="shared" ca="1" si="27"/>
        <v>0</v>
      </c>
      <c r="CJ56" s="71">
        <f t="shared" ca="1" si="27"/>
        <v>0</v>
      </c>
      <c r="CK56" s="71">
        <f t="shared" ca="1" si="27"/>
        <v>0</v>
      </c>
      <c r="CL56" s="71">
        <f t="shared" ca="1" si="6"/>
        <v>4177941.0399999986</v>
      </c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T56" s="5"/>
    </row>
    <row r="57" spans="1:228" ht="13.5" customHeight="1">
      <c r="A57" s="54" t="s">
        <v>101</v>
      </c>
      <c r="B57" s="69">
        <v>2006</v>
      </c>
      <c r="C57" s="70" t="s">
        <v>378</v>
      </c>
      <c r="D57" s="71">
        <f t="shared" ca="1" si="25"/>
        <v>18491451.350000001</v>
      </c>
      <c r="E57" s="71">
        <f t="shared" ca="1" si="25"/>
        <v>6051436.2400000002</v>
      </c>
      <c r="F57" s="71">
        <f t="shared" ca="1" si="25"/>
        <v>6093255.1699999999</v>
      </c>
      <c r="G57" s="71">
        <f t="shared" ca="1" si="25"/>
        <v>-41818.93</v>
      </c>
      <c r="H57" s="71">
        <f t="shared" ca="1" si="25"/>
        <v>0</v>
      </c>
      <c r="I57" s="71">
        <f t="shared" ca="1" si="25"/>
        <v>3402975.65</v>
      </c>
      <c r="J57" s="71">
        <f t="shared" ca="1" si="25"/>
        <v>3594352.67</v>
      </c>
      <c r="K57" s="71">
        <f t="shared" ca="1" si="25"/>
        <v>-3634583.17</v>
      </c>
      <c r="L57" s="71">
        <f t="shared" ca="1" si="25"/>
        <v>7228935.8399999999</v>
      </c>
      <c r="M57" s="71">
        <f t="shared" ca="1" si="25"/>
        <v>-191377.02000000002</v>
      </c>
      <c r="N57" s="71">
        <f t="shared" ca="1" si="25"/>
        <v>48908.37</v>
      </c>
      <c r="O57" s="71">
        <f t="shared" ca="1" si="25"/>
        <v>-240285.39</v>
      </c>
      <c r="P57" s="71">
        <f t="shared" ca="1" si="25"/>
        <v>0</v>
      </c>
      <c r="Q57" s="71">
        <f t="shared" ca="1" si="25"/>
        <v>0</v>
      </c>
      <c r="R57" s="71">
        <f t="shared" ca="1" si="25"/>
        <v>0</v>
      </c>
      <c r="S57" s="71">
        <f t="shared" ca="1" si="25"/>
        <v>0</v>
      </c>
      <c r="T57" s="71">
        <f t="shared" ca="1" si="22"/>
        <v>0</v>
      </c>
      <c r="U57" s="71">
        <f t="shared" ca="1" si="22"/>
        <v>0</v>
      </c>
      <c r="V57" s="71">
        <f t="shared" ca="1" si="22"/>
        <v>0</v>
      </c>
      <c r="W57" s="71">
        <f t="shared" ca="1" si="22"/>
        <v>0</v>
      </c>
      <c r="X57" s="71">
        <f t="shared" ca="1" si="22"/>
        <v>0</v>
      </c>
      <c r="Y57" s="71">
        <f t="shared" ca="1" si="22"/>
        <v>0</v>
      </c>
      <c r="Z57" s="71">
        <f t="shared" ca="1" si="22"/>
        <v>9037039.459999999</v>
      </c>
      <c r="AA57" s="71">
        <f t="shared" ca="1" si="22"/>
        <v>9037039.459999999</v>
      </c>
      <c r="AB57" s="71">
        <f t="shared" ca="1" si="22"/>
        <v>0</v>
      </c>
      <c r="AC57" s="71">
        <f t="shared" ca="1" si="22"/>
        <v>0</v>
      </c>
      <c r="AD57" s="71">
        <f t="shared" ca="1" si="22"/>
        <v>0</v>
      </c>
      <c r="AE57" s="71">
        <f t="shared" ca="1" si="22"/>
        <v>0</v>
      </c>
      <c r="AF57" s="71">
        <f t="shared" ca="1" si="22"/>
        <v>0</v>
      </c>
      <c r="AG57" s="71">
        <f t="shared" ca="1" si="22"/>
        <v>0</v>
      </c>
      <c r="AH57" s="71">
        <f t="shared" ca="1" si="23"/>
        <v>0</v>
      </c>
      <c r="AI57" s="71">
        <f t="shared" ca="1" si="23"/>
        <v>0</v>
      </c>
      <c r="AJ57" s="71">
        <f t="shared" ca="1" si="23"/>
        <v>0</v>
      </c>
      <c r="AK57" s="71">
        <f t="shared" ca="1" si="23"/>
        <v>0</v>
      </c>
      <c r="AL57" s="71">
        <f t="shared" ca="1" si="23"/>
        <v>0</v>
      </c>
      <c r="AM57" s="71">
        <f t="shared" ca="1" si="23"/>
        <v>0</v>
      </c>
      <c r="AN57" s="71">
        <f t="shared" ca="1" si="23"/>
        <v>0</v>
      </c>
      <c r="AO57" s="71">
        <f t="shared" ca="1" si="23"/>
        <v>0</v>
      </c>
      <c r="AP57" s="71">
        <f t="shared" ca="1" si="23"/>
        <v>0</v>
      </c>
      <c r="AQ57" s="71">
        <f t="shared" ca="1" si="23"/>
        <v>0</v>
      </c>
      <c r="AR57" s="71">
        <f t="shared" ca="1" si="23"/>
        <v>0</v>
      </c>
      <c r="AS57" s="71">
        <f t="shared" ca="1" si="23"/>
        <v>-26659442.069999993</v>
      </c>
      <c r="AT57" s="71">
        <f t="shared" ca="1" si="23"/>
        <v>-172999.32</v>
      </c>
      <c r="AU57" s="71">
        <f t="shared" ca="1" si="23"/>
        <v>-172999.32</v>
      </c>
      <c r="AV57" s="71">
        <f t="shared" ca="1" si="23"/>
        <v>0</v>
      </c>
      <c r="AW57" s="71">
        <f t="shared" ca="1" si="23"/>
        <v>960631.35000000009</v>
      </c>
      <c r="AX57" s="71">
        <f t="shared" ca="1" si="26"/>
        <v>956513.12000000011</v>
      </c>
      <c r="AY57" s="71">
        <f t="shared" ca="1" si="26"/>
        <v>-5723884.9699999997</v>
      </c>
      <c r="AZ57" s="71">
        <f t="shared" ca="1" si="26"/>
        <v>-5723884.9699999997</v>
      </c>
      <c r="BA57" s="71">
        <f t="shared" ca="1" si="26"/>
        <v>0</v>
      </c>
      <c r="BB57" s="71">
        <f t="shared" ca="1" si="26"/>
        <v>0</v>
      </c>
      <c r="BC57" s="71">
        <f t="shared" ca="1" si="26"/>
        <v>0</v>
      </c>
      <c r="BD57" s="71">
        <f t="shared" ca="1" si="26"/>
        <v>6680398.0899999999</v>
      </c>
      <c r="BE57" s="71">
        <f t="shared" ca="1" si="26"/>
        <v>4118.2299999999814</v>
      </c>
      <c r="BF57" s="71">
        <f t="shared" ca="1" si="26"/>
        <v>2425671.9</v>
      </c>
      <c r="BG57" s="71">
        <f t="shared" ca="1" si="26"/>
        <v>2425671.9</v>
      </c>
      <c r="BH57" s="71">
        <f t="shared" ca="1" si="26"/>
        <v>0</v>
      </c>
      <c r="BI57" s="71">
        <f t="shared" ca="1" si="26"/>
        <v>0</v>
      </c>
      <c r="BJ57" s="71">
        <f t="shared" ca="1" si="26"/>
        <v>0</v>
      </c>
      <c r="BK57" s="71">
        <f t="shared" ca="1" si="26"/>
        <v>-2421553.67</v>
      </c>
      <c r="BL57" s="71">
        <f t="shared" ca="1" si="24"/>
        <v>0</v>
      </c>
      <c r="BM57" s="71">
        <f t="shared" ca="1" si="24"/>
        <v>0</v>
      </c>
      <c r="BN57" s="71">
        <f t="shared" ca="1" si="24"/>
        <v>0</v>
      </c>
      <c r="BO57" s="71">
        <f t="shared" ca="1" si="24"/>
        <v>-90783.019999999771</v>
      </c>
      <c r="BP57" s="71">
        <f t="shared" ca="1" si="24"/>
        <v>-90783.019999999771</v>
      </c>
      <c r="BQ57" s="71">
        <f t="shared" ca="1" si="24"/>
        <v>0</v>
      </c>
      <c r="BR57" s="71">
        <f t="shared" ca="1" si="24"/>
        <v>0</v>
      </c>
      <c r="BS57" s="71">
        <f t="shared" ca="1" si="24"/>
        <v>-27277152.499999996</v>
      </c>
      <c r="BT57" s="71">
        <f t="shared" ca="1" si="24"/>
        <v>-3836092.04</v>
      </c>
      <c r="BU57" s="71">
        <f t="shared" ca="1" si="24"/>
        <v>-14326746.16</v>
      </c>
      <c r="BV57" s="71">
        <f t="shared" ca="1" si="27"/>
        <v>-2973467.17</v>
      </c>
      <c r="BW57" s="71">
        <f t="shared" ca="1" si="27"/>
        <v>0</v>
      </c>
      <c r="BX57" s="71">
        <f t="shared" ca="1" si="27"/>
        <v>-774543.79</v>
      </c>
      <c r="BY57" s="71">
        <f t="shared" ca="1" si="27"/>
        <v>-5358557.29</v>
      </c>
      <c r="BZ57" s="71">
        <f t="shared" ca="1" si="27"/>
        <v>16890.95</v>
      </c>
      <c r="CA57" s="71">
        <f t="shared" ca="1" si="27"/>
        <v>-24637</v>
      </c>
      <c r="CB57" s="71">
        <f t="shared" ca="1" si="27"/>
        <v>-79138.58</v>
      </c>
      <c r="CC57" s="71">
        <f t="shared" ca="1" si="27"/>
        <v>-79138.58</v>
      </c>
      <c r="CD57" s="71">
        <f t="shared" ca="1" si="27"/>
        <v>-79138.58</v>
      </c>
      <c r="CE57" s="71">
        <f t="shared" ca="1" si="27"/>
        <v>0</v>
      </c>
      <c r="CF57" s="71">
        <f t="shared" ca="1" si="27"/>
        <v>0</v>
      </c>
      <c r="CG57" s="71">
        <f t="shared" ca="1" si="27"/>
        <v>0</v>
      </c>
      <c r="CH57" s="71">
        <f t="shared" ca="1" si="27"/>
        <v>0</v>
      </c>
      <c r="CI57" s="71">
        <f t="shared" ca="1" si="27"/>
        <v>0</v>
      </c>
      <c r="CJ57" s="71">
        <f t="shared" ca="1" si="27"/>
        <v>0</v>
      </c>
      <c r="CK57" s="71">
        <f t="shared" ca="1" si="27"/>
        <v>0</v>
      </c>
      <c r="CL57" s="71">
        <f t="shared" ca="1" si="6"/>
        <v>-8167990.7199999914</v>
      </c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T57" s="5"/>
    </row>
    <row r="58" spans="1:228" ht="13.5" customHeight="1">
      <c r="A58" s="54" t="s">
        <v>103</v>
      </c>
      <c r="B58" s="69">
        <v>2007</v>
      </c>
      <c r="C58" s="70" t="s">
        <v>377</v>
      </c>
      <c r="D58" s="71">
        <f t="shared" ca="1" si="25"/>
        <v>2738098.8899996155</v>
      </c>
      <c r="E58" s="71">
        <f t="shared" ca="1" si="25"/>
        <v>2437333.9899996165</v>
      </c>
      <c r="F58" s="71">
        <f t="shared" ca="1" si="25"/>
        <v>2437333.9899996165</v>
      </c>
      <c r="G58" s="71">
        <f t="shared" ca="1" si="25"/>
        <v>0</v>
      </c>
      <c r="H58" s="71">
        <f t="shared" ca="1" si="25"/>
        <v>0</v>
      </c>
      <c r="I58" s="71">
        <f t="shared" ca="1" si="25"/>
        <v>-586307.88000000105</v>
      </c>
      <c r="J58" s="71">
        <f t="shared" ca="1" si="25"/>
        <v>-586307.88000000105</v>
      </c>
      <c r="K58" s="71">
        <f t="shared" ca="1" si="25"/>
        <v>-762137.06000000099</v>
      </c>
      <c r="L58" s="71">
        <f t="shared" ca="1" si="25"/>
        <v>175829.18</v>
      </c>
      <c r="M58" s="71">
        <f t="shared" ca="1" si="25"/>
        <v>0</v>
      </c>
      <c r="N58" s="71">
        <f t="shared" ca="1" si="25"/>
        <v>0</v>
      </c>
      <c r="O58" s="71">
        <f t="shared" ca="1" si="25"/>
        <v>0</v>
      </c>
      <c r="P58" s="71">
        <f t="shared" ca="1" si="25"/>
        <v>0</v>
      </c>
      <c r="Q58" s="71">
        <f t="shared" ca="1" si="25"/>
        <v>0</v>
      </c>
      <c r="R58" s="71">
        <f t="shared" ca="1" si="25"/>
        <v>0</v>
      </c>
      <c r="S58" s="71">
        <f t="shared" ca="1" si="25"/>
        <v>0</v>
      </c>
      <c r="T58" s="71">
        <f t="shared" ca="1" si="22"/>
        <v>0</v>
      </c>
      <c r="U58" s="71">
        <f t="shared" ca="1" si="22"/>
        <v>0</v>
      </c>
      <c r="V58" s="71">
        <f t="shared" ca="1" si="22"/>
        <v>0</v>
      </c>
      <c r="W58" s="71">
        <f t="shared" ca="1" si="22"/>
        <v>0</v>
      </c>
      <c r="X58" s="71">
        <f t="shared" ca="1" si="22"/>
        <v>0</v>
      </c>
      <c r="Y58" s="71">
        <f t="shared" ca="1" si="22"/>
        <v>0</v>
      </c>
      <c r="Z58" s="71">
        <f t="shared" ca="1" si="22"/>
        <v>887072.78</v>
      </c>
      <c r="AA58" s="71">
        <f t="shared" ca="1" si="22"/>
        <v>887072.78</v>
      </c>
      <c r="AB58" s="71">
        <f t="shared" ca="1" si="22"/>
        <v>0</v>
      </c>
      <c r="AC58" s="71">
        <f t="shared" ca="1" si="22"/>
        <v>0</v>
      </c>
      <c r="AD58" s="71">
        <f t="shared" ca="1" si="22"/>
        <v>0</v>
      </c>
      <c r="AE58" s="71">
        <f t="shared" ca="1" si="22"/>
        <v>0</v>
      </c>
      <c r="AF58" s="71">
        <f t="shared" ca="1" si="22"/>
        <v>0</v>
      </c>
      <c r="AG58" s="71">
        <f t="shared" ca="1" si="22"/>
        <v>0</v>
      </c>
      <c r="AH58" s="71">
        <f t="shared" ca="1" si="23"/>
        <v>0</v>
      </c>
      <c r="AI58" s="71">
        <f t="shared" ca="1" si="23"/>
        <v>0</v>
      </c>
      <c r="AJ58" s="71">
        <f t="shared" ca="1" si="23"/>
        <v>0</v>
      </c>
      <c r="AK58" s="71">
        <f t="shared" ca="1" si="23"/>
        <v>0</v>
      </c>
      <c r="AL58" s="71">
        <f t="shared" ca="1" si="23"/>
        <v>0</v>
      </c>
      <c r="AM58" s="71">
        <f t="shared" ca="1" si="23"/>
        <v>0</v>
      </c>
      <c r="AN58" s="71">
        <f t="shared" ca="1" si="23"/>
        <v>0</v>
      </c>
      <c r="AO58" s="71">
        <f t="shared" ca="1" si="23"/>
        <v>0</v>
      </c>
      <c r="AP58" s="71">
        <f t="shared" ca="1" si="23"/>
        <v>0</v>
      </c>
      <c r="AQ58" s="71">
        <f t="shared" ca="1" si="23"/>
        <v>0</v>
      </c>
      <c r="AR58" s="71">
        <f t="shared" ca="1" si="23"/>
        <v>0</v>
      </c>
      <c r="AS58" s="71">
        <f t="shared" ca="1" si="23"/>
        <v>-2353911.2399999998</v>
      </c>
      <c r="AT58" s="71">
        <f t="shared" ca="1" si="23"/>
        <v>-51619.64</v>
      </c>
      <c r="AU58" s="71">
        <f t="shared" ca="1" si="23"/>
        <v>-51619.64</v>
      </c>
      <c r="AV58" s="71">
        <f t="shared" ca="1" si="23"/>
        <v>0</v>
      </c>
      <c r="AW58" s="71">
        <f t="shared" ca="1" si="23"/>
        <v>-406484.19</v>
      </c>
      <c r="AX58" s="71">
        <f t="shared" ca="1" si="26"/>
        <v>-406484.19</v>
      </c>
      <c r="AY58" s="71">
        <f t="shared" ca="1" si="26"/>
        <v>-423283.63</v>
      </c>
      <c r="AZ58" s="71">
        <f t="shared" ca="1" si="26"/>
        <v>-391863.09</v>
      </c>
      <c r="BA58" s="71">
        <f t="shared" ca="1" si="26"/>
        <v>-31420.54</v>
      </c>
      <c r="BB58" s="71">
        <f t="shared" ca="1" si="26"/>
        <v>0</v>
      </c>
      <c r="BC58" s="71">
        <f t="shared" ca="1" si="26"/>
        <v>0</v>
      </c>
      <c r="BD58" s="71">
        <f t="shared" ca="1" si="26"/>
        <v>16799.440000000002</v>
      </c>
      <c r="BE58" s="71">
        <f t="shared" ca="1" si="26"/>
        <v>0</v>
      </c>
      <c r="BF58" s="71">
        <f t="shared" ca="1" si="26"/>
        <v>0</v>
      </c>
      <c r="BG58" s="71">
        <f t="shared" ca="1" si="26"/>
        <v>0</v>
      </c>
      <c r="BH58" s="71">
        <f t="shared" ca="1" si="26"/>
        <v>0</v>
      </c>
      <c r="BI58" s="71">
        <f t="shared" ca="1" si="26"/>
        <v>0</v>
      </c>
      <c r="BJ58" s="71">
        <f t="shared" ca="1" si="26"/>
        <v>0</v>
      </c>
      <c r="BK58" s="71">
        <f t="shared" ca="1" si="26"/>
        <v>0</v>
      </c>
      <c r="BL58" s="71">
        <f t="shared" ca="1" si="24"/>
        <v>0</v>
      </c>
      <c r="BM58" s="71">
        <f t="shared" ca="1" si="24"/>
        <v>0</v>
      </c>
      <c r="BN58" s="71">
        <f t="shared" ca="1" si="24"/>
        <v>0</v>
      </c>
      <c r="BO58" s="71">
        <f t="shared" ca="1" si="24"/>
        <v>0</v>
      </c>
      <c r="BP58" s="71">
        <f t="shared" ca="1" si="24"/>
        <v>0</v>
      </c>
      <c r="BQ58" s="71">
        <f t="shared" ca="1" si="24"/>
        <v>0</v>
      </c>
      <c r="BR58" s="71">
        <f t="shared" ca="1" si="24"/>
        <v>0</v>
      </c>
      <c r="BS58" s="71">
        <f t="shared" ca="1" si="24"/>
        <v>-2311701.0699999998</v>
      </c>
      <c r="BT58" s="71">
        <f t="shared" ca="1" si="24"/>
        <v>-640899.02</v>
      </c>
      <c r="BU58" s="71">
        <f t="shared" ca="1" si="24"/>
        <v>-680441.53</v>
      </c>
      <c r="BV58" s="71">
        <f t="shared" ca="1" si="27"/>
        <v>-286159.40999999997</v>
      </c>
      <c r="BW58" s="71">
        <f t="shared" ca="1" si="27"/>
        <v>0</v>
      </c>
      <c r="BX58" s="71">
        <f t="shared" ca="1" si="27"/>
        <v>-44479.17</v>
      </c>
      <c r="BY58" s="71">
        <f t="shared" ca="1" si="27"/>
        <v>-768706.3</v>
      </c>
      <c r="BZ58" s="71">
        <f t="shared" ca="1" si="27"/>
        <v>0</v>
      </c>
      <c r="CA58" s="71">
        <f t="shared" ca="1" si="27"/>
        <v>108984.36000000002</v>
      </c>
      <c r="CB58" s="71">
        <f t="shared" ca="1" si="27"/>
        <v>411726.47</v>
      </c>
      <c r="CC58" s="71">
        <f t="shared" ca="1" si="27"/>
        <v>411726.47</v>
      </c>
      <c r="CD58" s="71">
        <f t="shared" ca="1" si="27"/>
        <v>-1001859.27</v>
      </c>
      <c r="CE58" s="71">
        <f t="shared" ca="1" si="27"/>
        <v>1413585.74</v>
      </c>
      <c r="CF58" s="71">
        <f t="shared" ca="1" si="27"/>
        <v>0</v>
      </c>
      <c r="CG58" s="71">
        <f t="shared" ca="1" si="27"/>
        <v>0</v>
      </c>
      <c r="CH58" s="71">
        <f t="shared" ca="1" si="27"/>
        <v>0</v>
      </c>
      <c r="CI58" s="71">
        <f t="shared" ca="1" si="27"/>
        <v>4167.1899999999996</v>
      </c>
      <c r="CJ58" s="71">
        <f t="shared" ca="1" si="27"/>
        <v>4167.1899999999996</v>
      </c>
      <c r="CK58" s="71">
        <f t="shared" ca="1" si="27"/>
        <v>0</v>
      </c>
      <c r="CL58" s="71">
        <f t="shared" ca="1" si="6"/>
        <v>384187.64999961574</v>
      </c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T58" s="5"/>
    </row>
    <row r="59" spans="1:228" ht="13.5" customHeight="1">
      <c r="A59" s="54" t="s">
        <v>105</v>
      </c>
      <c r="B59" s="69">
        <v>2008</v>
      </c>
      <c r="C59" s="70" t="s">
        <v>377</v>
      </c>
      <c r="D59" s="71">
        <f t="shared" ca="1" si="25"/>
        <v>27022.523239000002</v>
      </c>
      <c r="E59" s="71">
        <f t="shared" ca="1" si="25"/>
        <v>3000</v>
      </c>
      <c r="F59" s="71">
        <f t="shared" ca="1" si="25"/>
        <v>3000</v>
      </c>
      <c r="G59" s="71">
        <f t="shared" ca="1" si="25"/>
        <v>0</v>
      </c>
      <c r="H59" s="71">
        <f t="shared" ca="1" si="25"/>
        <v>0</v>
      </c>
      <c r="I59" s="71">
        <f t="shared" ca="1" si="25"/>
        <v>8879.35</v>
      </c>
      <c r="J59" s="71">
        <f t="shared" ca="1" si="25"/>
        <v>8879.35</v>
      </c>
      <c r="K59" s="71">
        <f t="shared" ca="1" si="25"/>
        <v>-582.74</v>
      </c>
      <c r="L59" s="71">
        <f t="shared" ca="1" si="25"/>
        <v>9462.09</v>
      </c>
      <c r="M59" s="71">
        <f t="shared" ca="1" si="25"/>
        <v>0</v>
      </c>
      <c r="N59" s="71">
        <f t="shared" ca="1" si="25"/>
        <v>0</v>
      </c>
      <c r="O59" s="71">
        <f t="shared" ca="1" si="25"/>
        <v>0</v>
      </c>
      <c r="P59" s="71">
        <f t="shared" ca="1" si="25"/>
        <v>0</v>
      </c>
      <c r="Q59" s="71">
        <f t="shared" ca="1" si="25"/>
        <v>0</v>
      </c>
      <c r="R59" s="71">
        <f t="shared" ca="1" si="25"/>
        <v>0</v>
      </c>
      <c r="S59" s="71">
        <f t="shared" ca="1" si="25"/>
        <v>0</v>
      </c>
      <c r="T59" s="71">
        <f t="shared" ca="1" si="22"/>
        <v>0</v>
      </c>
      <c r="U59" s="71">
        <f t="shared" ca="1" si="22"/>
        <v>0</v>
      </c>
      <c r="V59" s="71">
        <f t="shared" ca="1" si="22"/>
        <v>0</v>
      </c>
      <c r="W59" s="71">
        <f t="shared" ca="1" si="22"/>
        <v>0</v>
      </c>
      <c r="X59" s="71">
        <f t="shared" ca="1" si="22"/>
        <v>0</v>
      </c>
      <c r="Y59" s="71">
        <f t="shared" ca="1" si="22"/>
        <v>0</v>
      </c>
      <c r="Z59" s="71">
        <f t="shared" ca="1" si="22"/>
        <v>15143.173239</v>
      </c>
      <c r="AA59" s="71">
        <f t="shared" ca="1" si="22"/>
        <v>15170.566253999999</v>
      </c>
      <c r="AB59" s="71">
        <f t="shared" ca="1" si="22"/>
        <v>0</v>
      </c>
      <c r="AC59" s="71">
        <f t="shared" ca="1" si="22"/>
        <v>-27.393015000000002</v>
      </c>
      <c r="AD59" s="71">
        <f t="shared" ca="1" si="22"/>
        <v>0</v>
      </c>
      <c r="AE59" s="71">
        <f t="shared" ca="1" si="22"/>
        <v>0</v>
      </c>
      <c r="AF59" s="71">
        <f t="shared" ca="1" si="22"/>
        <v>0</v>
      </c>
      <c r="AG59" s="71">
        <f t="shared" ca="1" si="22"/>
        <v>0</v>
      </c>
      <c r="AH59" s="71">
        <f t="shared" ca="1" si="23"/>
        <v>0</v>
      </c>
      <c r="AI59" s="71">
        <f t="shared" ca="1" si="23"/>
        <v>0</v>
      </c>
      <c r="AJ59" s="71">
        <f t="shared" ca="1" si="23"/>
        <v>0</v>
      </c>
      <c r="AK59" s="71">
        <f t="shared" ca="1" si="23"/>
        <v>0</v>
      </c>
      <c r="AL59" s="71">
        <f t="shared" ca="1" si="23"/>
        <v>0</v>
      </c>
      <c r="AM59" s="71">
        <f t="shared" ca="1" si="23"/>
        <v>0</v>
      </c>
      <c r="AN59" s="71">
        <f t="shared" ca="1" si="23"/>
        <v>0</v>
      </c>
      <c r="AO59" s="71">
        <f t="shared" ca="1" si="23"/>
        <v>0</v>
      </c>
      <c r="AP59" s="71">
        <f t="shared" ca="1" si="23"/>
        <v>0</v>
      </c>
      <c r="AQ59" s="71">
        <f t="shared" ca="1" si="23"/>
        <v>0</v>
      </c>
      <c r="AR59" s="71">
        <f t="shared" ca="1" si="23"/>
        <v>0</v>
      </c>
      <c r="AS59" s="71">
        <f t="shared" ca="1" si="23"/>
        <v>-53108.753691999991</v>
      </c>
      <c r="AT59" s="71">
        <f t="shared" ca="1" si="23"/>
        <v>0</v>
      </c>
      <c r="AU59" s="71">
        <f t="shared" ca="1" si="23"/>
        <v>0</v>
      </c>
      <c r="AV59" s="71">
        <f t="shared" ca="1" si="23"/>
        <v>0</v>
      </c>
      <c r="AW59" s="71">
        <f t="shared" ca="1" si="23"/>
        <v>4860.88</v>
      </c>
      <c r="AX59" s="71">
        <f t="shared" ca="1" si="26"/>
        <v>4860.88</v>
      </c>
      <c r="AY59" s="71">
        <f t="shared" ca="1" si="26"/>
        <v>-524.04999999999995</v>
      </c>
      <c r="AZ59" s="71">
        <f t="shared" ca="1" si="26"/>
        <v>0</v>
      </c>
      <c r="BA59" s="71">
        <f t="shared" ca="1" si="26"/>
        <v>-524.04999999999995</v>
      </c>
      <c r="BB59" s="71">
        <f t="shared" ca="1" si="26"/>
        <v>0</v>
      </c>
      <c r="BC59" s="71">
        <f t="shared" ca="1" si="26"/>
        <v>0</v>
      </c>
      <c r="BD59" s="71">
        <f t="shared" ca="1" si="26"/>
        <v>5384.93</v>
      </c>
      <c r="BE59" s="71">
        <f t="shared" ca="1" si="26"/>
        <v>0</v>
      </c>
      <c r="BF59" s="71">
        <f t="shared" ca="1" si="26"/>
        <v>0</v>
      </c>
      <c r="BG59" s="71">
        <f t="shared" ca="1" si="26"/>
        <v>0</v>
      </c>
      <c r="BH59" s="71">
        <f t="shared" ca="1" si="26"/>
        <v>0</v>
      </c>
      <c r="BI59" s="71">
        <f t="shared" ca="1" si="26"/>
        <v>0</v>
      </c>
      <c r="BJ59" s="71">
        <f t="shared" ca="1" si="26"/>
        <v>0</v>
      </c>
      <c r="BK59" s="71">
        <f t="shared" ca="1" si="26"/>
        <v>0</v>
      </c>
      <c r="BL59" s="71">
        <f t="shared" ca="1" si="24"/>
        <v>0</v>
      </c>
      <c r="BM59" s="71">
        <f t="shared" ca="1" si="24"/>
        <v>0</v>
      </c>
      <c r="BN59" s="71">
        <f t="shared" ca="1" si="24"/>
        <v>0</v>
      </c>
      <c r="BO59" s="71">
        <f t="shared" ca="1" si="24"/>
        <v>59.58</v>
      </c>
      <c r="BP59" s="71">
        <f t="shared" ca="1" si="24"/>
        <v>59.58</v>
      </c>
      <c r="BQ59" s="71">
        <f t="shared" ca="1" si="24"/>
        <v>0</v>
      </c>
      <c r="BR59" s="71">
        <f t="shared" ca="1" si="24"/>
        <v>0</v>
      </c>
      <c r="BS59" s="71">
        <f t="shared" ca="1" si="24"/>
        <v>-58029.21369199999</v>
      </c>
      <c r="BT59" s="71">
        <f t="shared" ca="1" si="24"/>
        <v>-3544.7</v>
      </c>
      <c r="BU59" s="71">
        <f t="shared" ca="1" si="24"/>
        <v>-13819.135889999998</v>
      </c>
      <c r="BV59" s="71">
        <f t="shared" ca="1" si="27"/>
        <v>-6522.1512809999995</v>
      </c>
      <c r="BW59" s="71">
        <f t="shared" ca="1" si="27"/>
        <v>0</v>
      </c>
      <c r="BX59" s="71">
        <f t="shared" ca="1" si="27"/>
        <v>0</v>
      </c>
      <c r="BY59" s="71">
        <f t="shared" ca="1" si="27"/>
        <v>-34143.226520999997</v>
      </c>
      <c r="BZ59" s="71">
        <f t="shared" ca="1" si="27"/>
        <v>0</v>
      </c>
      <c r="CA59" s="71">
        <f t="shared" ca="1" si="27"/>
        <v>0</v>
      </c>
      <c r="CB59" s="71">
        <f t="shared" ca="1" si="27"/>
        <v>0</v>
      </c>
      <c r="CC59" s="71">
        <f t="shared" ca="1" si="27"/>
        <v>0</v>
      </c>
      <c r="CD59" s="71">
        <f t="shared" ca="1" si="27"/>
        <v>0</v>
      </c>
      <c r="CE59" s="71">
        <f t="shared" ca="1" si="27"/>
        <v>0</v>
      </c>
      <c r="CF59" s="71">
        <f t="shared" ca="1" si="27"/>
        <v>0</v>
      </c>
      <c r="CG59" s="71">
        <f t="shared" ca="1" si="27"/>
        <v>0</v>
      </c>
      <c r="CH59" s="71">
        <f t="shared" ca="1" si="27"/>
        <v>0</v>
      </c>
      <c r="CI59" s="71">
        <f t="shared" ca="1" si="27"/>
        <v>0</v>
      </c>
      <c r="CJ59" s="71">
        <f t="shared" ca="1" si="27"/>
        <v>0</v>
      </c>
      <c r="CK59" s="71">
        <f t="shared" ca="1" si="27"/>
        <v>0</v>
      </c>
      <c r="CL59" s="71">
        <f t="shared" ca="1" si="6"/>
        <v>-26086.230452999989</v>
      </c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T59" s="5"/>
    </row>
    <row r="60" spans="1:228" ht="13.5" customHeight="1">
      <c r="A60" s="54" t="s">
        <v>107</v>
      </c>
      <c r="B60" s="69">
        <v>3001</v>
      </c>
      <c r="C60" s="70" t="s">
        <v>378</v>
      </c>
      <c r="D60" s="71">
        <f t="shared" ca="1" si="25"/>
        <v>32097588.580000002</v>
      </c>
      <c r="E60" s="71">
        <f t="shared" ca="1" si="25"/>
        <v>0</v>
      </c>
      <c r="F60" s="71">
        <f t="shared" ca="1" si="25"/>
        <v>0</v>
      </c>
      <c r="G60" s="71">
        <f t="shared" ca="1" si="25"/>
        <v>0</v>
      </c>
      <c r="H60" s="71">
        <f t="shared" ca="1" si="25"/>
        <v>0</v>
      </c>
      <c r="I60" s="71">
        <f t="shared" ca="1" si="25"/>
        <v>0</v>
      </c>
      <c r="J60" s="71">
        <f t="shared" ca="1" si="25"/>
        <v>0</v>
      </c>
      <c r="K60" s="71">
        <f t="shared" ca="1" si="25"/>
        <v>0</v>
      </c>
      <c r="L60" s="71">
        <f t="shared" ca="1" si="25"/>
        <v>0</v>
      </c>
      <c r="M60" s="71">
        <f t="shared" ca="1" si="25"/>
        <v>0</v>
      </c>
      <c r="N60" s="71">
        <f t="shared" ca="1" si="25"/>
        <v>0</v>
      </c>
      <c r="O60" s="71">
        <f t="shared" ca="1" si="25"/>
        <v>0</v>
      </c>
      <c r="P60" s="71">
        <f t="shared" ca="1" si="25"/>
        <v>0</v>
      </c>
      <c r="Q60" s="71">
        <f t="shared" ca="1" si="25"/>
        <v>0</v>
      </c>
      <c r="R60" s="71">
        <f t="shared" ca="1" si="25"/>
        <v>0</v>
      </c>
      <c r="S60" s="71">
        <f t="shared" ca="1" si="25"/>
        <v>0</v>
      </c>
      <c r="T60" s="71">
        <f t="shared" ca="1" si="22"/>
        <v>0</v>
      </c>
      <c r="U60" s="71">
        <f t="shared" ca="1" si="22"/>
        <v>0</v>
      </c>
      <c r="V60" s="71">
        <f t="shared" ca="1" si="22"/>
        <v>0</v>
      </c>
      <c r="W60" s="71">
        <f t="shared" ca="1" si="22"/>
        <v>0</v>
      </c>
      <c r="X60" s="71">
        <f t="shared" ca="1" si="22"/>
        <v>0</v>
      </c>
      <c r="Y60" s="71">
        <f t="shared" ca="1" si="22"/>
        <v>0</v>
      </c>
      <c r="Z60" s="71">
        <f t="shared" ca="1" si="22"/>
        <v>32097588.580000002</v>
      </c>
      <c r="AA60" s="71">
        <f t="shared" ca="1" si="22"/>
        <v>27974031.620000001</v>
      </c>
      <c r="AB60" s="71">
        <f t="shared" ca="1" si="22"/>
        <v>0</v>
      </c>
      <c r="AC60" s="71">
        <f t="shared" ca="1" si="22"/>
        <v>4123556.96</v>
      </c>
      <c r="AD60" s="71">
        <f t="shared" ca="1" si="22"/>
        <v>0</v>
      </c>
      <c r="AE60" s="71">
        <f t="shared" ca="1" si="22"/>
        <v>0</v>
      </c>
      <c r="AF60" s="71">
        <f t="shared" ca="1" si="22"/>
        <v>0</v>
      </c>
      <c r="AG60" s="71">
        <f t="shared" ca="1" si="22"/>
        <v>0</v>
      </c>
      <c r="AH60" s="71">
        <f t="shared" ca="1" si="23"/>
        <v>0</v>
      </c>
      <c r="AI60" s="71">
        <f t="shared" ca="1" si="23"/>
        <v>0</v>
      </c>
      <c r="AJ60" s="71">
        <f t="shared" ca="1" si="23"/>
        <v>0</v>
      </c>
      <c r="AK60" s="71">
        <f t="shared" ca="1" si="23"/>
        <v>0</v>
      </c>
      <c r="AL60" s="71">
        <f t="shared" ca="1" si="23"/>
        <v>0</v>
      </c>
      <c r="AM60" s="71">
        <f t="shared" ca="1" si="23"/>
        <v>0</v>
      </c>
      <c r="AN60" s="71">
        <f t="shared" ca="1" si="23"/>
        <v>0</v>
      </c>
      <c r="AO60" s="71">
        <f t="shared" ca="1" si="23"/>
        <v>0</v>
      </c>
      <c r="AP60" s="71">
        <f t="shared" ca="1" si="23"/>
        <v>0</v>
      </c>
      <c r="AQ60" s="71">
        <f t="shared" ca="1" si="23"/>
        <v>0</v>
      </c>
      <c r="AR60" s="71">
        <f t="shared" ca="1" si="23"/>
        <v>0</v>
      </c>
      <c r="AS60" s="71">
        <f t="shared" ca="1" si="23"/>
        <v>-1604897.3900000001</v>
      </c>
      <c r="AT60" s="71">
        <f t="shared" ca="1" si="23"/>
        <v>0</v>
      </c>
      <c r="AU60" s="71">
        <f t="shared" ca="1" si="23"/>
        <v>0</v>
      </c>
      <c r="AV60" s="71">
        <f t="shared" ca="1" si="23"/>
        <v>0</v>
      </c>
      <c r="AW60" s="71">
        <f t="shared" ca="1" si="23"/>
        <v>0</v>
      </c>
      <c r="AX60" s="71">
        <f t="shared" ca="1" si="26"/>
        <v>0</v>
      </c>
      <c r="AY60" s="71">
        <f t="shared" ca="1" si="26"/>
        <v>0</v>
      </c>
      <c r="AZ60" s="71">
        <f t="shared" ca="1" si="26"/>
        <v>0</v>
      </c>
      <c r="BA60" s="71">
        <f t="shared" ca="1" si="26"/>
        <v>0</v>
      </c>
      <c r="BB60" s="71">
        <f t="shared" ca="1" si="26"/>
        <v>0</v>
      </c>
      <c r="BC60" s="71">
        <f t="shared" ca="1" si="26"/>
        <v>0</v>
      </c>
      <c r="BD60" s="71">
        <f t="shared" ca="1" si="26"/>
        <v>0</v>
      </c>
      <c r="BE60" s="71">
        <f t="shared" ca="1" si="26"/>
        <v>0</v>
      </c>
      <c r="BF60" s="71">
        <f t="shared" ca="1" si="26"/>
        <v>0</v>
      </c>
      <c r="BG60" s="71">
        <f t="shared" ca="1" si="26"/>
        <v>0</v>
      </c>
      <c r="BH60" s="71">
        <f t="shared" ca="1" si="26"/>
        <v>0</v>
      </c>
      <c r="BI60" s="71">
        <f t="shared" ca="1" si="26"/>
        <v>0</v>
      </c>
      <c r="BJ60" s="71">
        <f t="shared" ca="1" si="26"/>
        <v>0</v>
      </c>
      <c r="BK60" s="71">
        <f t="shared" ca="1" si="26"/>
        <v>0</v>
      </c>
      <c r="BL60" s="71">
        <f t="shared" ca="1" si="24"/>
        <v>0</v>
      </c>
      <c r="BM60" s="71">
        <f t="shared" ca="1" si="24"/>
        <v>0</v>
      </c>
      <c r="BN60" s="71">
        <f t="shared" ca="1" si="24"/>
        <v>0</v>
      </c>
      <c r="BO60" s="71">
        <f t="shared" ca="1" si="24"/>
        <v>0</v>
      </c>
      <c r="BP60" s="71">
        <f t="shared" ca="1" si="24"/>
        <v>0</v>
      </c>
      <c r="BQ60" s="71">
        <f t="shared" ca="1" si="24"/>
        <v>0</v>
      </c>
      <c r="BR60" s="71">
        <f t="shared" ca="1" si="24"/>
        <v>0</v>
      </c>
      <c r="BS60" s="71">
        <f t="shared" ca="1" si="24"/>
        <v>-1604897.3900000001</v>
      </c>
      <c r="BT60" s="71">
        <f t="shared" ca="1" si="24"/>
        <v>0</v>
      </c>
      <c r="BU60" s="71">
        <f t="shared" ca="1" si="24"/>
        <v>0</v>
      </c>
      <c r="BV60" s="71">
        <f t="shared" ca="1" si="27"/>
        <v>0</v>
      </c>
      <c r="BW60" s="71">
        <f t="shared" ca="1" si="27"/>
        <v>0</v>
      </c>
      <c r="BX60" s="71">
        <f t="shared" ca="1" si="27"/>
        <v>0</v>
      </c>
      <c r="BY60" s="71">
        <f t="shared" ca="1" si="27"/>
        <v>0</v>
      </c>
      <c r="BZ60" s="71">
        <f t="shared" ca="1" si="27"/>
        <v>0</v>
      </c>
      <c r="CA60" s="71">
        <f t="shared" ca="1" si="27"/>
        <v>-1604897.3900000001</v>
      </c>
      <c r="CB60" s="71">
        <f t="shared" ca="1" si="27"/>
        <v>0</v>
      </c>
      <c r="CC60" s="71">
        <f t="shared" ca="1" si="27"/>
        <v>0</v>
      </c>
      <c r="CD60" s="71">
        <f t="shared" ca="1" si="27"/>
        <v>0</v>
      </c>
      <c r="CE60" s="71">
        <f t="shared" ca="1" si="27"/>
        <v>0</v>
      </c>
      <c r="CF60" s="71">
        <f t="shared" ca="1" si="27"/>
        <v>0</v>
      </c>
      <c r="CG60" s="71">
        <f t="shared" ca="1" si="27"/>
        <v>0</v>
      </c>
      <c r="CH60" s="71">
        <f t="shared" ca="1" si="27"/>
        <v>0</v>
      </c>
      <c r="CI60" s="71">
        <f t="shared" ca="1" si="27"/>
        <v>0</v>
      </c>
      <c r="CJ60" s="71">
        <f t="shared" ca="1" si="27"/>
        <v>0</v>
      </c>
      <c r="CK60" s="71">
        <f t="shared" ca="1" si="27"/>
        <v>0</v>
      </c>
      <c r="CL60" s="71">
        <f t="shared" ca="1" si="6"/>
        <v>30492691.190000001</v>
      </c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T60" s="5"/>
    </row>
    <row r="61" spans="1:228" ht="13.5" customHeight="1">
      <c r="A61" s="54" t="s">
        <v>109</v>
      </c>
      <c r="B61" s="69">
        <v>3002</v>
      </c>
      <c r="C61" s="70" t="s">
        <v>378</v>
      </c>
      <c r="D61" s="71">
        <f t="shared" ca="1" si="25"/>
        <v>1847146.96</v>
      </c>
      <c r="E61" s="71">
        <f t="shared" ca="1" si="25"/>
        <v>-55057.989999999991</v>
      </c>
      <c r="F61" s="71">
        <f t="shared" ca="1" si="25"/>
        <v>1054106.81</v>
      </c>
      <c r="G61" s="71">
        <f t="shared" ca="1" si="25"/>
        <v>-1109164.8</v>
      </c>
      <c r="H61" s="71">
        <f t="shared" ca="1" si="25"/>
        <v>0</v>
      </c>
      <c r="I61" s="71">
        <f t="shared" ca="1" si="25"/>
        <v>277232.96999999997</v>
      </c>
      <c r="J61" s="71">
        <f t="shared" ca="1" si="25"/>
        <v>407623.65999999992</v>
      </c>
      <c r="K61" s="71">
        <f t="shared" ca="1" si="25"/>
        <v>-306407.53000000003</v>
      </c>
      <c r="L61" s="71">
        <f t="shared" ca="1" si="25"/>
        <v>714031.19</v>
      </c>
      <c r="M61" s="71">
        <f t="shared" ca="1" si="25"/>
        <v>-130390.68999999997</v>
      </c>
      <c r="N61" s="71">
        <f t="shared" ca="1" si="25"/>
        <v>178468.16</v>
      </c>
      <c r="O61" s="71">
        <f t="shared" ca="1" si="25"/>
        <v>-308858.84999999998</v>
      </c>
      <c r="P61" s="71">
        <f t="shared" ca="1" si="25"/>
        <v>0</v>
      </c>
      <c r="Q61" s="71">
        <f t="shared" ca="1" si="25"/>
        <v>0</v>
      </c>
      <c r="R61" s="71">
        <f t="shared" ca="1" si="25"/>
        <v>0</v>
      </c>
      <c r="S61" s="71">
        <f t="shared" ca="1" si="25"/>
        <v>1148954.1799999997</v>
      </c>
      <c r="T61" s="71">
        <f t="shared" ca="1" si="22"/>
        <v>1884293.6999999997</v>
      </c>
      <c r="U61" s="71">
        <f t="shared" ca="1" si="22"/>
        <v>-531857.81000000006</v>
      </c>
      <c r="V61" s="71">
        <f t="shared" ca="1" si="22"/>
        <v>2416151.5099999998</v>
      </c>
      <c r="W61" s="71">
        <f t="shared" ca="1" si="22"/>
        <v>-735339.52000000002</v>
      </c>
      <c r="X61" s="71">
        <f t="shared" ca="1" si="22"/>
        <v>309782.48</v>
      </c>
      <c r="Y61" s="71">
        <f t="shared" ca="1" si="22"/>
        <v>-1045122</v>
      </c>
      <c r="Z61" s="71">
        <f t="shared" ca="1" si="22"/>
        <v>476017.80000000016</v>
      </c>
      <c r="AA61" s="71">
        <f t="shared" ca="1" si="22"/>
        <v>563565.28</v>
      </c>
      <c r="AB61" s="71">
        <f t="shared" ca="1" si="22"/>
        <v>0</v>
      </c>
      <c r="AC61" s="71">
        <f t="shared" ca="1" si="22"/>
        <v>95003.05</v>
      </c>
      <c r="AD61" s="71">
        <f t="shared" ca="1" si="22"/>
        <v>-150082.89999999994</v>
      </c>
      <c r="AE61" s="71">
        <f t="shared" ca="1" si="22"/>
        <v>0</v>
      </c>
      <c r="AF61" s="71">
        <f t="shared" ca="1" si="22"/>
        <v>0</v>
      </c>
      <c r="AG61" s="71">
        <f t="shared" ca="1" si="22"/>
        <v>-17315.78</v>
      </c>
      <c r="AH61" s="71">
        <f t="shared" ca="1" si="23"/>
        <v>0</v>
      </c>
      <c r="AI61" s="71">
        <f t="shared" ca="1" si="23"/>
        <v>-15151.85</v>
      </c>
      <c r="AJ61" s="71">
        <f t="shared" ca="1" si="23"/>
        <v>0</v>
      </c>
      <c r="AK61" s="71">
        <f t="shared" ca="1" si="23"/>
        <v>0</v>
      </c>
      <c r="AL61" s="71">
        <f t="shared" ca="1" si="23"/>
        <v>0</v>
      </c>
      <c r="AM61" s="71">
        <f t="shared" ca="1" si="23"/>
        <v>0</v>
      </c>
      <c r="AN61" s="71">
        <f t="shared" ca="1" si="23"/>
        <v>0</v>
      </c>
      <c r="AO61" s="71">
        <f t="shared" ca="1" si="23"/>
        <v>0</v>
      </c>
      <c r="AP61" s="71">
        <f t="shared" ca="1" si="23"/>
        <v>0</v>
      </c>
      <c r="AQ61" s="71">
        <f t="shared" ca="1" si="23"/>
        <v>0</v>
      </c>
      <c r="AR61" s="71">
        <f t="shared" ca="1" si="23"/>
        <v>0</v>
      </c>
      <c r="AS61" s="71">
        <f t="shared" ca="1" si="23"/>
        <v>-973101.23000000569</v>
      </c>
      <c r="AT61" s="71">
        <f t="shared" ca="1" si="23"/>
        <v>-250000</v>
      </c>
      <c r="AU61" s="71">
        <f t="shared" ca="1" si="23"/>
        <v>-250000</v>
      </c>
      <c r="AV61" s="71">
        <f t="shared" ca="1" si="23"/>
        <v>0</v>
      </c>
      <c r="AW61" s="71">
        <f t="shared" ca="1" si="23"/>
        <v>-346714.38000000035</v>
      </c>
      <c r="AX61" s="71">
        <f t="shared" ca="1" si="26"/>
        <v>979282.34999999963</v>
      </c>
      <c r="AY61" s="71">
        <f t="shared" ca="1" si="26"/>
        <v>-4360586.0600000005</v>
      </c>
      <c r="AZ61" s="71">
        <f t="shared" ca="1" si="26"/>
        <v>-4168273.35</v>
      </c>
      <c r="BA61" s="71">
        <f t="shared" ca="1" si="26"/>
        <v>-192312.71</v>
      </c>
      <c r="BB61" s="71">
        <f t="shared" ca="1" si="26"/>
        <v>0</v>
      </c>
      <c r="BC61" s="71">
        <f t="shared" ca="1" si="26"/>
        <v>0</v>
      </c>
      <c r="BD61" s="71">
        <f t="shared" ca="1" si="26"/>
        <v>5339868.41</v>
      </c>
      <c r="BE61" s="71">
        <f t="shared" ca="1" si="26"/>
        <v>-1325996.73</v>
      </c>
      <c r="BF61" s="71">
        <f t="shared" ca="1" si="26"/>
        <v>1293006.54</v>
      </c>
      <c r="BG61" s="71">
        <f t="shared" ca="1" si="26"/>
        <v>1293006.54</v>
      </c>
      <c r="BH61" s="71">
        <f t="shared" ca="1" si="26"/>
        <v>0</v>
      </c>
      <c r="BI61" s="71">
        <f t="shared" ca="1" si="26"/>
        <v>0</v>
      </c>
      <c r="BJ61" s="71">
        <f t="shared" ca="1" si="26"/>
        <v>0</v>
      </c>
      <c r="BK61" s="71">
        <f t="shared" ca="1" si="26"/>
        <v>-2619003.27</v>
      </c>
      <c r="BL61" s="71">
        <f t="shared" ca="1" si="24"/>
        <v>0</v>
      </c>
      <c r="BM61" s="71">
        <f t="shared" ca="1" si="24"/>
        <v>0</v>
      </c>
      <c r="BN61" s="71">
        <f t="shared" ca="1" si="24"/>
        <v>0</v>
      </c>
      <c r="BO61" s="71">
        <f t="shared" ca="1" si="24"/>
        <v>0</v>
      </c>
      <c r="BP61" s="71">
        <f t="shared" ca="1" si="24"/>
        <v>0</v>
      </c>
      <c r="BQ61" s="71">
        <f t="shared" ca="1" si="24"/>
        <v>0</v>
      </c>
      <c r="BR61" s="71">
        <f t="shared" ca="1" si="24"/>
        <v>0</v>
      </c>
      <c r="BS61" s="71">
        <f t="shared" ca="1" si="24"/>
        <v>-376386.85000000533</v>
      </c>
      <c r="BT61" s="71">
        <f t="shared" ca="1" si="24"/>
        <v>-268830.29000000004</v>
      </c>
      <c r="BU61" s="71">
        <f t="shared" ca="1" si="24"/>
        <v>-464698.16000002623</v>
      </c>
      <c r="BV61" s="71">
        <f t="shared" ca="1" si="27"/>
        <v>-169403.61999998987</v>
      </c>
      <c r="BW61" s="71">
        <f t="shared" ca="1" si="27"/>
        <v>0</v>
      </c>
      <c r="BX61" s="71">
        <f t="shared" ca="1" si="27"/>
        <v>-328409.19999998808</v>
      </c>
      <c r="BY61" s="71">
        <f t="shared" ca="1" si="27"/>
        <v>-25458.700000001118</v>
      </c>
      <c r="BZ61" s="71">
        <f t="shared" ca="1" si="27"/>
        <v>965656.85</v>
      </c>
      <c r="CA61" s="71">
        <f t="shared" ca="1" si="27"/>
        <v>-85243.73</v>
      </c>
      <c r="CB61" s="71">
        <f t="shared" ca="1" si="27"/>
        <v>0</v>
      </c>
      <c r="CC61" s="71">
        <f t="shared" ca="1" si="27"/>
        <v>0</v>
      </c>
      <c r="CD61" s="71">
        <f t="shared" ca="1" si="27"/>
        <v>0</v>
      </c>
      <c r="CE61" s="71">
        <f t="shared" ca="1" si="27"/>
        <v>0</v>
      </c>
      <c r="CF61" s="71">
        <f t="shared" ca="1" si="27"/>
        <v>0</v>
      </c>
      <c r="CG61" s="71">
        <f t="shared" ca="1" si="27"/>
        <v>0</v>
      </c>
      <c r="CH61" s="71">
        <f t="shared" ca="1" si="27"/>
        <v>0</v>
      </c>
      <c r="CI61" s="71">
        <f t="shared" ca="1" si="27"/>
        <v>0</v>
      </c>
      <c r="CJ61" s="71">
        <f t="shared" ca="1" si="27"/>
        <v>0</v>
      </c>
      <c r="CK61" s="71">
        <f t="shared" ca="1" si="27"/>
        <v>0</v>
      </c>
      <c r="CL61" s="71">
        <f t="shared" ca="1" si="6"/>
        <v>874045.72999999428</v>
      </c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T61" s="5"/>
    </row>
    <row r="62" spans="1:228" ht="13.5" customHeight="1">
      <c r="A62" s="54" t="s">
        <v>111</v>
      </c>
      <c r="B62" s="69">
        <v>3003</v>
      </c>
      <c r="C62" s="70" t="s">
        <v>378</v>
      </c>
      <c r="D62" s="71">
        <f t="shared" ca="1" si="25"/>
        <v>6930160.4399999995</v>
      </c>
      <c r="E62" s="71">
        <f t="shared" ca="1" si="25"/>
        <v>124487.89000000001</v>
      </c>
      <c r="F62" s="71">
        <f t="shared" ca="1" si="25"/>
        <v>256981.13</v>
      </c>
      <c r="G62" s="71">
        <f t="shared" ca="1" si="25"/>
        <v>-132493.24</v>
      </c>
      <c r="H62" s="71">
        <f t="shared" ca="1" si="25"/>
        <v>0</v>
      </c>
      <c r="I62" s="71">
        <f t="shared" ca="1" si="25"/>
        <v>-20148.630000000005</v>
      </c>
      <c r="J62" s="71">
        <f t="shared" ca="1" si="25"/>
        <v>-20148.630000000005</v>
      </c>
      <c r="K62" s="71">
        <f t="shared" ca="1" si="25"/>
        <v>-196474.99</v>
      </c>
      <c r="L62" s="71">
        <f t="shared" ca="1" si="25"/>
        <v>176326.36</v>
      </c>
      <c r="M62" s="71">
        <f t="shared" ca="1" si="25"/>
        <v>0</v>
      </c>
      <c r="N62" s="71">
        <f t="shared" ca="1" si="25"/>
        <v>0</v>
      </c>
      <c r="O62" s="71">
        <f t="shared" ca="1" si="25"/>
        <v>0</v>
      </c>
      <c r="P62" s="71">
        <f t="shared" ca="1" si="25"/>
        <v>0</v>
      </c>
      <c r="Q62" s="71">
        <f t="shared" ca="1" si="25"/>
        <v>0</v>
      </c>
      <c r="R62" s="71">
        <f t="shared" ca="1" si="25"/>
        <v>0</v>
      </c>
      <c r="S62" s="71">
        <f t="shared" ca="1" si="25"/>
        <v>0</v>
      </c>
      <c r="T62" s="71">
        <f t="shared" ca="1" si="22"/>
        <v>0</v>
      </c>
      <c r="U62" s="71">
        <f t="shared" ca="1" si="22"/>
        <v>0</v>
      </c>
      <c r="V62" s="71">
        <f t="shared" ca="1" si="22"/>
        <v>0</v>
      </c>
      <c r="W62" s="71">
        <f t="shared" ca="1" si="22"/>
        <v>0</v>
      </c>
      <c r="X62" s="71">
        <f t="shared" ca="1" si="22"/>
        <v>0</v>
      </c>
      <c r="Y62" s="71">
        <f t="shared" ca="1" si="22"/>
        <v>0</v>
      </c>
      <c r="Z62" s="71">
        <f t="shared" ca="1" si="22"/>
        <v>6825821.1799999997</v>
      </c>
      <c r="AA62" s="71">
        <f t="shared" ca="1" si="22"/>
        <v>2894606.79</v>
      </c>
      <c r="AB62" s="71">
        <f t="shared" ca="1" si="22"/>
        <v>162.37</v>
      </c>
      <c r="AC62" s="71">
        <f t="shared" ca="1" si="22"/>
        <v>1679393.5</v>
      </c>
      <c r="AD62" s="71">
        <f t="shared" ca="1" si="22"/>
        <v>1293309.3999999997</v>
      </c>
      <c r="AE62" s="71">
        <f t="shared" ca="1" si="22"/>
        <v>0</v>
      </c>
      <c r="AF62" s="71">
        <f t="shared" ca="1" si="22"/>
        <v>0</v>
      </c>
      <c r="AG62" s="71">
        <f t="shared" ca="1" si="22"/>
        <v>16.73</v>
      </c>
      <c r="AH62" s="71">
        <f t="shared" ca="1" si="23"/>
        <v>958332.39</v>
      </c>
      <c r="AI62" s="71">
        <f t="shared" ca="1" si="23"/>
        <v>0</v>
      </c>
      <c r="AJ62" s="71">
        <f t="shared" ca="1" si="23"/>
        <v>0</v>
      </c>
      <c r="AK62" s="71">
        <f t="shared" ca="1" si="23"/>
        <v>0</v>
      </c>
      <c r="AL62" s="71">
        <f t="shared" ca="1" si="23"/>
        <v>0</v>
      </c>
      <c r="AM62" s="71">
        <f t="shared" ca="1" si="23"/>
        <v>0</v>
      </c>
      <c r="AN62" s="71">
        <f t="shared" ca="1" si="23"/>
        <v>0</v>
      </c>
      <c r="AO62" s="71">
        <f t="shared" ca="1" si="23"/>
        <v>0</v>
      </c>
      <c r="AP62" s="71">
        <f t="shared" ca="1" si="23"/>
        <v>0</v>
      </c>
      <c r="AQ62" s="71">
        <f t="shared" ca="1" si="23"/>
        <v>0</v>
      </c>
      <c r="AR62" s="71">
        <f t="shared" ca="1" si="23"/>
        <v>0</v>
      </c>
      <c r="AS62" s="71">
        <f t="shared" ca="1" si="23"/>
        <v>-464705.46999994107</v>
      </c>
      <c r="AT62" s="71">
        <f t="shared" ca="1" si="23"/>
        <v>-1244961.78</v>
      </c>
      <c r="AU62" s="71">
        <f t="shared" ca="1" si="23"/>
        <v>-1244961.78</v>
      </c>
      <c r="AV62" s="71">
        <f t="shared" ca="1" si="23"/>
        <v>0</v>
      </c>
      <c r="AW62" s="71">
        <f t="shared" ca="1" si="23"/>
        <v>5836961.3000000007</v>
      </c>
      <c r="AX62" s="71">
        <f t="shared" ca="1" si="26"/>
        <v>5836961.3000000007</v>
      </c>
      <c r="AY62" s="71">
        <f t="shared" ca="1" si="26"/>
        <v>-12085637.57</v>
      </c>
      <c r="AZ62" s="71">
        <f t="shared" ca="1" si="26"/>
        <v>-10913332.109999999</v>
      </c>
      <c r="BA62" s="71">
        <f t="shared" ca="1" si="26"/>
        <v>-1172305.46</v>
      </c>
      <c r="BB62" s="71">
        <f t="shared" ca="1" si="26"/>
        <v>0</v>
      </c>
      <c r="BC62" s="71">
        <f t="shared" ca="1" si="26"/>
        <v>0</v>
      </c>
      <c r="BD62" s="71">
        <f t="shared" ca="1" si="26"/>
        <v>17922598.870000001</v>
      </c>
      <c r="BE62" s="71">
        <f t="shared" ca="1" si="26"/>
        <v>0</v>
      </c>
      <c r="BF62" s="71">
        <f t="shared" ca="1" si="26"/>
        <v>0</v>
      </c>
      <c r="BG62" s="71">
        <f t="shared" ca="1" si="26"/>
        <v>0</v>
      </c>
      <c r="BH62" s="71">
        <f t="shared" ca="1" si="26"/>
        <v>0</v>
      </c>
      <c r="BI62" s="71">
        <f t="shared" ca="1" si="26"/>
        <v>0</v>
      </c>
      <c r="BJ62" s="71">
        <f t="shared" ca="1" si="26"/>
        <v>0</v>
      </c>
      <c r="BK62" s="71">
        <f t="shared" ca="1" si="26"/>
        <v>0</v>
      </c>
      <c r="BL62" s="71">
        <f t="shared" ca="1" si="24"/>
        <v>0</v>
      </c>
      <c r="BM62" s="71">
        <f t="shared" ca="1" si="24"/>
        <v>0</v>
      </c>
      <c r="BN62" s="71">
        <f t="shared" ca="1" si="24"/>
        <v>0</v>
      </c>
      <c r="BO62" s="71">
        <f t="shared" ca="1" si="24"/>
        <v>-2718.7600000000093</v>
      </c>
      <c r="BP62" s="71">
        <f t="shared" ca="1" si="24"/>
        <v>-2718.7600000000093</v>
      </c>
      <c r="BQ62" s="71">
        <f t="shared" ca="1" si="24"/>
        <v>0</v>
      </c>
      <c r="BR62" s="71">
        <f t="shared" ca="1" si="24"/>
        <v>0</v>
      </c>
      <c r="BS62" s="71">
        <f t="shared" ca="1" si="24"/>
        <v>-7217411.2099999422</v>
      </c>
      <c r="BT62" s="71">
        <f t="shared" ca="1" si="24"/>
        <v>-1100016.04</v>
      </c>
      <c r="BU62" s="71">
        <f t="shared" ca="1" si="24"/>
        <v>-3987184.3899998665</v>
      </c>
      <c r="BV62" s="71">
        <f t="shared" ca="1" si="27"/>
        <v>-1201421.0500000715</v>
      </c>
      <c r="BW62" s="71">
        <f t="shared" ca="1" si="27"/>
        <v>0</v>
      </c>
      <c r="BX62" s="71">
        <f t="shared" ca="1" si="27"/>
        <v>-747989.81999999285</v>
      </c>
      <c r="BY62" s="71">
        <f t="shared" ca="1" si="27"/>
        <v>-180799.91000001132</v>
      </c>
      <c r="BZ62" s="71">
        <f t="shared" ca="1" si="27"/>
        <v>0</v>
      </c>
      <c r="CA62" s="71">
        <f t="shared" ca="1" si="27"/>
        <v>0</v>
      </c>
      <c r="CB62" s="71">
        <f t="shared" ca="1" si="27"/>
        <v>2163424.9800000004</v>
      </c>
      <c r="CC62" s="71">
        <f t="shared" ca="1" si="27"/>
        <v>2163424.9800000004</v>
      </c>
      <c r="CD62" s="71">
        <f t="shared" ca="1" si="27"/>
        <v>-4272808.17</v>
      </c>
      <c r="CE62" s="71">
        <f t="shared" ca="1" si="27"/>
        <v>6436233.1500000004</v>
      </c>
      <c r="CF62" s="71">
        <f t="shared" ca="1" si="27"/>
        <v>0</v>
      </c>
      <c r="CG62" s="71">
        <f t="shared" ca="1" si="27"/>
        <v>0</v>
      </c>
      <c r="CH62" s="71">
        <f t="shared" ca="1" si="27"/>
        <v>0</v>
      </c>
      <c r="CI62" s="71">
        <f t="shared" ca="1" si="27"/>
        <v>0</v>
      </c>
      <c r="CJ62" s="71">
        <f t="shared" ca="1" si="27"/>
        <v>0</v>
      </c>
      <c r="CK62" s="71">
        <f t="shared" ca="1" si="27"/>
        <v>0</v>
      </c>
      <c r="CL62" s="71">
        <f t="shared" ca="1" si="6"/>
        <v>6465454.9700000584</v>
      </c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T62" s="5"/>
    </row>
    <row r="63" spans="1:228" ht="13.5" customHeight="1">
      <c r="A63" s="54" t="s">
        <v>113</v>
      </c>
      <c r="B63" s="69">
        <v>3004</v>
      </c>
      <c r="C63" s="70" t="s">
        <v>378</v>
      </c>
      <c r="D63" s="71">
        <f t="shared" ca="1" si="25"/>
        <v>1655084.85</v>
      </c>
      <c r="E63" s="71">
        <f t="shared" ca="1" si="25"/>
        <v>2558057.85</v>
      </c>
      <c r="F63" s="71">
        <f t="shared" ca="1" si="25"/>
        <v>2662585.85</v>
      </c>
      <c r="G63" s="71">
        <f t="shared" ca="1" si="25"/>
        <v>-104528</v>
      </c>
      <c r="H63" s="71">
        <f t="shared" ca="1" si="25"/>
        <v>0</v>
      </c>
      <c r="I63" s="71">
        <f t="shared" ca="1" si="25"/>
        <v>-902973</v>
      </c>
      <c r="J63" s="71">
        <f t="shared" ca="1" si="25"/>
        <v>-355692</v>
      </c>
      <c r="K63" s="71">
        <f t="shared" ca="1" si="25"/>
        <v>-1252841</v>
      </c>
      <c r="L63" s="71">
        <f t="shared" ca="1" si="25"/>
        <v>897149</v>
      </c>
      <c r="M63" s="71">
        <f t="shared" ca="1" si="25"/>
        <v>-547281</v>
      </c>
      <c r="N63" s="71">
        <f t="shared" ca="1" si="25"/>
        <v>424</v>
      </c>
      <c r="O63" s="71">
        <f t="shared" ca="1" si="25"/>
        <v>-547705</v>
      </c>
      <c r="P63" s="71">
        <f t="shared" ca="1" si="25"/>
        <v>0</v>
      </c>
      <c r="Q63" s="71">
        <f t="shared" ca="1" si="25"/>
        <v>0</v>
      </c>
      <c r="R63" s="71">
        <f t="shared" ca="1" si="25"/>
        <v>0</v>
      </c>
      <c r="S63" s="71">
        <f t="shared" ca="1" si="25"/>
        <v>0</v>
      </c>
      <c r="T63" s="71">
        <f t="shared" ca="1" si="22"/>
        <v>0</v>
      </c>
      <c r="U63" s="71">
        <f t="shared" ca="1" si="22"/>
        <v>0</v>
      </c>
      <c r="V63" s="71">
        <f t="shared" ca="1" si="22"/>
        <v>0</v>
      </c>
      <c r="W63" s="71">
        <f t="shared" ca="1" si="22"/>
        <v>0</v>
      </c>
      <c r="X63" s="71">
        <f t="shared" ca="1" si="22"/>
        <v>0</v>
      </c>
      <c r="Y63" s="71">
        <f t="shared" ca="1" si="22"/>
        <v>0</v>
      </c>
      <c r="Z63" s="71">
        <f t="shared" ca="1" si="22"/>
        <v>0</v>
      </c>
      <c r="AA63" s="71">
        <f t="shared" ca="1" si="22"/>
        <v>0</v>
      </c>
      <c r="AB63" s="71">
        <f t="shared" ca="1" si="22"/>
        <v>0</v>
      </c>
      <c r="AC63" s="71">
        <f t="shared" ca="1" si="22"/>
        <v>0</v>
      </c>
      <c r="AD63" s="71">
        <f t="shared" ca="1" si="22"/>
        <v>0</v>
      </c>
      <c r="AE63" s="71">
        <f t="shared" ca="1" si="22"/>
        <v>0</v>
      </c>
      <c r="AF63" s="71">
        <f t="shared" ca="1" si="22"/>
        <v>0</v>
      </c>
      <c r="AG63" s="71">
        <f t="shared" ca="1" si="22"/>
        <v>0</v>
      </c>
      <c r="AH63" s="71">
        <f t="shared" ca="1" si="23"/>
        <v>0</v>
      </c>
      <c r="AI63" s="71">
        <f t="shared" ca="1" si="23"/>
        <v>0</v>
      </c>
      <c r="AJ63" s="71">
        <f t="shared" ca="1" si="23"/>
        <v>0</v>
      </c>
      <c r="AK63" s="71">
        <f t="shared" ca="1" si="23"/>
        <v>0</v>
      </c>
      <c r="AL63" s="71">
        <f t="shared" ca="1" si="23"/>
        <v>0</v>
      </c>
      <c r="AM63" s="71">
        <f t="shared" ca="1" si="23"/>
        <v>0</v>
      </c>
      <c r="AN63" s="71">
        <f t="shared" ca="1" si="23"/>
        <v>0</v>
      </c>
      <c r="AO63" s="71">
        <f t="shared" ca="1" si="23"/>
        <v>0</v>
      </c>
      <c r="AP63" s="71">
        <f t="shared" ca="1" si="23"/>
        <v>0</v>
      </c>
      <c r="AQ63" s="71">
        <f t="shared" ca="1" si="23"/>
        <v>0</v>
      </c>
      <c r="AR63" s="71">
        <f t="shared" ca="1" si="23"/>
        <v>0</v>
      </c>
      <c r="AS63" s="71">
        <f t="shared" ca="1" si="23"/>
        <v>-2195899.9499999997</v>
      </c>
      <c r="AT63" s="71">
        <f t="shared" ca="1" si="23"/>
        <v>-69050</v>
      </c>
      <c r="AU63" s="71">
        <f t="shared" ca="1" si="23"/>
        <v>-819050</v>
      </c>
      <c r="AV63" s="71">
        <f t="shared" ca="1" si="23"/>
        <v>750000</v>
      </c>
      <c r="AW63" s="71">
        <f t="shared" ca="1" si="23"/>
        <v>1807397.7000000002</v>
      </c>
      <c r="AX63" s="71">
        <f t="shared" ca="1" si="26"/>
        <v>4415630.7</v>
      </c>
      <c r="AY63" s="71">
        <f t="shared" ca="1" si="26"/>
        <v>3448480.7</v>
      </c>
      <c r="AZ63" s="71">
        <f t="shared" ca="1" si="26"/>
        <v>-1253951.3</v>
      </c>
      <c r="BA63" s="71">
        <f t="shared" ca="1" si="26"/>
        <v>4702432</v>
      </c>
      <c r="BB63" s="71">
        <f t="shared" ca="1" si="26"/>
        <v>0</v>
      </c>
      <c r="BC63" s="71">
        <f t="shared" ca="1" si="26"/>
        <v>0</v>
      </c>
      <c r="BD63" s="71">
        <f t="shared" ca="1" si="26"/>
        <v>967150</v>
      </c>
      <c r="BE63" s="71">
        <f t="shared" ca="1" si="26"/>
        <v>-2608233</v>
      </c>
      <c r="BF63" s="71">
        <f t="shared" ca="1" si="26"/>
        <v>-2351216</v>
      </c>
      <c r="BG63" s="71">
        <f t="shared" ca="1" si="26"/>
        <v>0</v>
      </c>
      <c r="BH63" s="71">
        <f t="shared" ca="1" si="26"/>
        <v>-2351216</v>
      </c>
      <c r="BI63" s="71">
        <f t="shared" ca="1" si="26"/>
        <v>0</v>
      </c>
      <c r="BJ63" s="71">
        <f t="shared" ca="1" si="26"/>
        <v>0</v>
      </c>
      <c r="BK63" s="71">
        <f t="shared" ca="1" si="26"/>
        <v>-257017</v>
      </c>
      <c r="BL63" s="71">
        <f t="shared" ca="1" si="24"/>
        <v>0</v>
      </c>
      <c r="BM63" s="71">
        <f t="shared" ca="1" si="24"/>
        <v>-288</v>
      </c>
      <c r="BN63" s="71">
        <f t="shared" ca="1" si="24"/>
        <v>288</v>
      </c>
      <c r="BO63" s="71">
        <f t="shared" ca="1" si="24"/>
        <v>-42665.65</v>
      </c>
      <c r="BP63" s="71">
        <f t="shared" ca="1" si="24"/>
        <v>-42665.65</v>
      </c>
      <c r="BQ63" s="71">
        <f t="shared" ca="1" si="24"/>
        <v>0</v>
      </c>
      <c r="BR63" s="71">
        <f t="shared" ca="1" si="24"/>
        <v>0</v>
      </c>
      <c r="BS63" s="71">
        <f t="shared" ca="1" si="24"/>
        <v>-3891582</v>
      </c>
      <c r="BT63" s="71">
        <f t="shared" ca="1" si="24"/>
        <v>-426347</v>
      </c>
      <c r="BU63" s="71">
        <f t="shared" ca="1" si="24"/>
        <v>-434523</v>
      </c>
      <c r="BV63" s="71">
        <f t="shared" ca="1" si="27"/>
        <v>-1391238</v>
      </c>
      <c r="BW63" s="71">
        <f t="shared" ca="1" si="27"/>
        <v>0</v>
      </c>
      <c r="BX63" s="71">
        <f t="shared" ca="1" si="27"/>
        <v>-204834</v>
      </c>
      <c r="BY63" s="71">
        <f t="shared" ca="1" si="27"/>
        <v>-1630664</v>
      </c>
      <c r="BZ63" s="71">
        <f t="shared" ca="1" si="27"/>
        <v>206415</v>
      </c>
      <c r="CA63" s="71">
        <f t="shared" ca="1" si="27"/>
        <v>-10391</v>
      </c>
      <c r="CB63" s="71">
        <f t="shared" ca="1" si="27"/>
        <v>0</v>
      </c>
      <c r="CC63" s="71">
        <f t="shared" ca="1" si="27"/>
        <v>0</v>
      </c>
      <c r="CD63" s="71">
        <f t="shared" ca="1" si="27"/>
        <v>0</v>
      </c>
      <c r="CE63" s="71">
        <f t="shared" ca="1" si="27"/>
        <v>0</v>
      </c>
      <c r="CF63" s="71">
        <f t="shared" ca="1" si="27"/>
        <v>0</v>
      </c>
      <c r="CG63" s="71">
        <f t="shared" ca="1" si="27"/>
        <v>0</v>
      </c>
      <c r="CH63" s="71">
        <f t="shared" ca="1" si="27"/>
        <v>0</v>
      </c>
      <c r="CI63" s="71">
        <f t="shared" ca="1" si="27"/>
        <v>0</v>
      </c>
      <c r="CJ63" s="71">
        <f t="shared" ca="1" si="27"/>
        <v>0</v>
      </c>
      <c r="CK63" s="71">
        <f t="shared" ca="1" si="27"/>
        <v>0</v>
      </c>
      <c r="CL63" s="71">
        <f t="shared" ca="1" si="6"/>
        <v>-540815.09999999963</v>
      </c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T63" s="5"/>
    </row>
    <row r="64" spans="1:228" ht="13.5" customHeight="1">
      <c r="A64" s="54" t="s">
        <v>115</v>
      </c>
      <c r="B64" s="69">
        <v>3005</v>
      </c>
      <c r="C64" s="70" t="s">
        <v>378</v>
      </c>
      <c r="D64" s="71">
        <f t="shared" ca="1" si="25"/>
        <v>161603753.00999999</v>
      </c>
      <c r="E64" s="71">
        <f t="shared" ca="1" si="25"/>
        <v>198357765.81999999</v>
      </c>
      <c r="F64" s="71">
        <f t="shared" ca="1" si="25"/>
        <v>198357765.81999999</v>
      </c>
      <c r="G64" s="71">
        <f t="shared" ca="1" si="25"/>
        <v>0</v>
      </c>
      <c r="H64" s="71">
        <f t="shared" ca="1" si="25"/>
        <v>0</v>
      </c>
      <c r="I64" s="71">
        <f t="shared" ca="1" si="25"/>
        <v>-36754012.810000002</v>
      </c>
      <c r="J64" s="71">
        <f t="shared" ca="1" si="25"/>
        <v>-36754012.810000002</v>
      </c>
      <c r="K64" s="71">
        <f t="shared" ca="1" si="25"/>
        <v>-128344305.87</v>
      </c>
      <c r="L64" s="71">
        <f t="shared" ca="1" si="25"/>
        <v>91590293.060000002</v>
      </c>
      <c r="M64" s="71">
        <f t="shared" ca="1" si="25"/>
        <v>0</v>
      </c>
      <c r="N64" s="71">
        <f t="shared" ca="1" si="25"/>
        <v>0</v>
      </c>
      <c r="O64" s="71">
        <f t="shared" ca="1" si="25"/>
        <v>0</v>
      </c>
      <c r="P64" s="71">
        <f t="shared" ca="1" si="25"/>
        <v>0</v>
      </c>
      <c r="Q64" s="71">
        <f t="shared" ca="1" si="25"/>
        <v>0</v>
      </c>
      <c r="R64" s="71">
        <f t="shared" ca="1" si="25"/>
        <v>0</v>
      </c>
      <c r="S64" s="71">
        <f t="shared" ca="1" si="25"/>
        <v>0</v>
      </c>
      <c r="T64" s="71">
        <f t="shared" ca="1" si="22"/>
        <v>0</v>
      </c>
      <c r="U64" s="71">
        <f t="shared" ca="1" si="22"/>
        <v>0</v>
      </c>
      <c r="V64" s="71">
        <f t="shared" ca="1" si="22"/>
        <v>0</v>
      </c>
      <c r="W64" s="71">
        <f t="shared" ca="1" si="22"/>
        <v>0</v>
      </c>
      <c r="X64" s="71">
        <f t="shared" ca="1" si="22"/>
        <v>0</v>
      </c>
      <c r="Y64" s="71">
        <f t="shared" ca="1" si="22"/>
        <v>0</v>
      </c>
      <c r="Z64" s="71">
        <f t="shared" ca="1" si="22"/>
        <v>0</v>
      </c>
      <c r="AA64" s="71">
        <f t="shared" ca="1" si="22"/>
        <v>0</v>
      </c>
      <c r="AB64" s="71">
        <f t="shared" ca="1" si="22"/>
        <v>0</v>
      </c>
      <c r="AC64" s="71">
        <f t="shared" ca="1" si="22"/>
        <v>0</v>
      </c>
      <c r="AD64" s="71">
        <f t="shared" ca="1" si="22"/>
        <v>0</v>
      </c>
      <c r="AE64" s="71">
        <f t="shared" ca="1" si="22"/>
        <v>0</v>
      </c>
      <c r="AF64" s="71">
        <f t="shared" ca="1" si="22"/>
        <v>0</v>
      </c>
      <c r="AG64" s="71">
        <f t="shared" ca="1" si="22"/>
        <v>0</v>
      </c>
      <c r="AH64" s="71">
        <f t="shared" ca="1" si="23"/>
        <v>0</v>
      </c>
      <c r="AI64" s="71">
        <f t="shared" ca="1" si="23"/>
        <v>0</v>
      </c>
      <c r="AJ64" s="71">
        <f t="shared" ca="1" si="23"/>
        <v>0</v>
      </c>
      <c r="AK64" s="71">
        <f t="shared" ca="1" si="23"/>
        <v>0</v>
      </c>
      <c r="AL64" s="71">
        <f t="shared" ca="1" si="23"/>
        <v>0</v>
      </c>
      <c r="AM64" s="71">
        <f t="shared" ca="1" si="23"/>
        <v>0</v>
      </c>
      <c r="AN64" s="71">
        <f t="shared" ca="1" si="23"/>
        <v>0</v>
      </c>
      <c r="AO64" s="71">
        <f t="shared" ca="1" si="23"/>
        <v>0</v>
      </c>
      <c r="AP64" s="71">
        <f t="shared" ca="1" si="23"/>
        <v>0</v>
      </c>
      <c r="AQ64" s="71">
        <f t="shared" ca="1" si="23"/>
        <v>0</v>
      </c>
      <c r="AR64" s="71">
        <f t="shared" ca="1" si="23"/>
        <v>0</v>
      </c>
      <c r="AS64" s="71">
        <f t="shared" ca="1" si="23"/>
        <v>-136174535.5</v>
      </c>
      <c r="AT64" s="71">
        <f t="shared" ca="1" si="23"/>
        <v>-32520276.329999998</v>
      </c>
      <c r="AU64" s="71">
        <f t="shared" ca="1" si="23"/>
        <v>-32520276.329999998</v>
      </c>
      <c r="AV64" s="71">
        <f t="shared" ca="1" si="23"/>
        <v>0</v>
      </c>
      <c r="AW64" s="71">
        <f t="shared" ca="1" si="23"/>
        <v>-9413913.040000001</v>
      </c>
      <c r="AX64" s="71">
        <f t="shared" ca="1" si="26"/>
        <v>-9435969.1400000006</v>
      </c>
      <c r="AY64" s="71">
        <f t="shared" ca="1" si="26"/>
        <v>-29237749.760000002</v>
      </c>
      <c r="AZ64" s="71">
        <f t="shared" ca="1" si="26"/>
        <v>-29168754.25</v>
      </c>
      <c r="BA64" s="71">
        <f t="shared" ca="1" si="26"/>
        <v>-2056131.42</v>
      </c>
      <c r="BB64" s="71">
        <f t="shared" ca="1" si="26"/>
        <v>0</v>
      </c>
      <c r="BC64" s="71">
        <f t="shared" ca="1" si="26"/>
        <v>1987135.91</v>
      </c>
      <c r="BD64" s="71">
        <f t="shared" ca="1" si="26"/>
        <v>19801780.620000001</v>
      </c>
      <c r="BE64" s="71">
        <f t="shared" ca="1" si="26"/>
        <v>22056.100000000035</v>
      </c>
      <c r="BF64" s="71">
        <f t="shared" ca="1" si="26"/>
        <v>373681.02</v>
      </c>
      <c r="BG64" s="71">
        <f t="shared" ca="1" si="26"/>
        <v>399000</v>
      </c>
      <c r="BH64" s="71">
        <f t="shared" ca="1" si="26"/>
        <v>99.02</v>
      </c>
      <c r="BI64" s="71">
        <f t="shared" ca="1" si="26"/>
        <v>0</v>
      </c>
      <c r="BJ64" s="71">
        <f t="shared" ca="1" si="26"/>
        <v>-25418</v>
      </c>
      <c r="BK64" s="71">
        <f t="shared" ca="1" si="26"/>
        <v>-351624.92</v>
      </c>
      <c r="BL64" s="71">
        <f t="shared" ca="1" si="24"/>
        <v>0</v>
      </c>
      <c r="BM64" s="71">
        <f t="shared" ca="1" si="24"/>
        <v>0</v>
      </c>
      <c r="BN64" s="71">
        <f t="shared" ca="1" si="24"/>
        <v>0</v>
      </c>
      <c r="BO64" s="71">
        <f t="shared" ca="1" si="24"/>
        <v>-4487340.1899999995</v>
      </c>
      <c r="BP64" s="71">
        <f t="shared" ca="1" si="24"/>
        <v>-4487340.1899999995</v>
      </c>
      <c r="BQ64" s="71">
        <f t="shared" ca="1" si="24"/>
        <v>0</v>
      </c>
      <c r="BR64" s="71">
        <f t="shared" ca="1" si="24"/>
        <v>0</v>
      </c>
      <c r="BS64" s="71">
        <f t="shared" ca="1" si="24"/>
        <v>-89753005.939999998</v>
      </c>
      <c r="BT64" s="71">
        <f t="shared" ca="1" si="24"/>
        <v>-42993166.840000004</v>
      </c>
      <c r="BU64" s="71">
        <f t="shared" ca="1" si="24"/>
        <v>-24101279.52</v>
      </c>
      <c r="BV64" s="71">
        <f t="shared" ca="1" si="27"/>
        <v>-5645825.5300000003</v>
      </c>
      <c r="BW64" s="71">
        <f t="shared" ca="1" si="27"/>
        <v>0</v>
      </c>
      <c r="BX64" s="71">
        <f t="shared" ca="1" si="27"/>
        <v>-11143896.859999999</v>
      </c>
      <c r="BY64" s="71">
        <f t="shared" ca="1" si="27"/>
        <v>-5868837.1900000004</v>
      </c>
      <c r="BZ64" s="71">
        <f t="shared" ca="1" si="27"/>
        <v>0</v>
      </c>
      <c r="CA64" s="71">
        <f t="shared" ca="1" si="27"/>
        <v>0</v>
      </c>
      <c r="CB64" s="71">
        <f t="shared" ca="1" si="27"/>
        <v>0</v>
      </c>
      <c r="CC64" s="71">
        <f t="shared" ca="1" si="27"/>
        <v>0</v>
      </c>
      <c r="CD64" s="71">
        <f t="shared" ca="1" si="27"/>
        <v>0</v>
      </c>
      <c r="CE64" s="71">
        <f t="shared" ca="1" si="27"/>
        <v>0</v>
      </c>
      <c r="CF64" s="71">
        <f t="shared" ca="1" si="27"/>
        <v>0</v>
      </c>
      <c r="CG64" s="71">
        <f t="shared" ca="1" si="27"/>
        <v>0</v>
      </c>
      <c r="CH64" s="71">
        <f t="shared" ca="1" si="27"/>
        <v>0</v>
      </c>
      <c r="CI64" s="71">
        <f t="shared" ca="1" si="27"/>
        <v>0</v>
      </c>
      <c r="CJ64" s="71">
        <f t="shared" ca="1" si="27"/>
        <v>0</v>
      </c>
      <c r="CK64" s="71">
        <f t="shared" ca="1" si="27"/>
        <v>0</v>
      </c>
      <c r="CL64" s="71">
        <f t="shared" ca="1" si="6"/>
        <v>25429217.50999999</v>
      </c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T64" s="5"/>
    </row>
    <row r="65" spans="1:228" ht="13.5" customHeight="1">
      <c r="A65" s="54" t="s">
        <v>116</v>
      </c>
      <c r="B65" s="69">
        <v>3006</v>
      </c>
      <c r="C65" s="70" t="s">
        <v>378</v>
      </c>
      <c r="D65" s="71">
        <f t="shared" ca="1" si="25"/>
        <v>259198218.95999998</v>
      </c>
      <c r="E65" s="71">
        <f t="shared" ca="1" si="25"/>
        <v>290796218.25999999</v>
      </c>
      <c r="F65" s="71">
        <f t="shared" ca="1" si="25"/>
        <v>292138610.81</v>
      </c>
      <c r="G65" s="71">
        <f t="shared" ca="1" si="25"/>
        <v>-1342392.55</v>
      </c>
      <c r="H65" s="71">
        <f t="shared" ca="1" si="25"/>
        <v>0</v>
      </c>
      <c r="I65" s="71">
        <f t="shared" ca="1" si="25"/>
        <v>-31597999.299999997</v>
      </c>
      <c r="J65" s="71">
        <f t="shared" ca="1" si="25"/>
        <v>-31597999.299999997</v>
      </c>
      <c r="K65" s="71">
        <f t="shared" ca="1" si="25"/>
        <v>-143859004.78</v>
      </c>
      <c r="L65" s="71">
        <f t="shared" ca="1" si="25"/>
        <v>112261005.48</v>
      </c>
      <c r="M65" s="71">
        <f t="shared" ca="1" si="25"/>
        <v>0</v>
      </c>
      <c r="N65" s="71">
        <f t="shared" ca="1" si="25"/>
        <v>0</v>
      </c>
      <c r="O65" s="71">
        <f t="shared" ca="1" si="25"/>
        <v>0</v>
      </c>
      <c r="P65" s="71">
        <f t="shared" ca="1" si="25"/>
        <v>0</v>
      </c>
      <c r="Q65" s="71">
        <f t="shared" ca="1" si="25"/>
        <v>0</v>
      </c>
      <c r="R65" s="71">
        <f t="shared" ca="1" si="25"/>
        <v>0</v>
      </c>
      <c r="S65" s="71">
        <f t="shared" ca="1" si="25"/>
        <v>0</v>
      </c>
      <c r="T65" s="71">
        <f t="shared" ca="1" si="22"/>
        <v>0</v>
      </c>
      <c r="U65" s="71">
        <f t="shared" ca="1" si="22"/>
        <v>0</v>
      </c>
      <c r="V65" s="71">
        <f t="shared" ca="1" si="22"/>
        <v>0</v>
      </c>
      <c r="W65" s="71">
        <f t="shared" ca="1" si="22"/>
        <v>0</v>
      </c>
      <c r="X65" s="71">
        <f t="shared" ca="1" si="22"/>
        <v>0</v>
      </c>
      <c r="Y65" s="71">
        <f t="shared" ca="1" si="22"/>
        <v>0</v>
      </c>
      <c r="Z65" s="71">
        <f t="shared" ca="1" si="22"/>
        <v>0</v>
      </c>
      <c r="AA65" s="71">
        <f t="shared" ca="1" si="22"/>
        <v>0</v>
      </c>
      <c r="AB65" s="71">
        <f t="shared" ca="1" si="22"/>
        <v>0</v>
      </c>
      <c r="AC65" s="71">
        <f t="shared" ca="1" si="22"/>
        <v>0</v>
      </c>
      <c r="AD65" s="71">
        <f t="shared" ca="1" si="22"/>
        <v>0</v>
      </c>
      <c r="AE65" s="71">
        <f t="shared" ca="1" si="22"/>
        <v>0</v>
      </c>
      <c r="AF65" s="71">
        <f t="shared" ca="1" si="22"/>
        <v>0</v>
      </c>
      <c r="AG65" s="71">
        <f t="shared" ca="1" si="22"/>
        <v>0</v>
      </c>
      <c r="AH65" s="71">
        <f t="shared" ca="1" si="23"/>
        <v>0</v>
      </c>
      <c r="AI65" s="71">
        <f t="shared" ca="1" si="23"/>
        <v>0</v>
      </c>
      <c r="AJ65" s="71">
        <f t="shared" ca="1" si="23"/>
        <v>0</v>
      </c>
      <c r="AK65" s="71">
        <f t="shared" ca="1" si="23"/>
        <v>0</v>
      </c>
      <c r="AL65" s="71">
        <f t="shared" ca="1" si="23"/>
        <v>0</v>
      </c>
      <c r="AM65" s="71">
        <f t="shared" ca="1" si="23"/>
        <v>0</v>
      </c>
      <c r="AN65" s="71">
        <f t="shared" ca="1" si="23"/>
        <v>0</v>
      </c>
      <c r="AO65" s="71">
        <f t="shared" ca="1" si="23"/>
        <v>0</v>
      </c>
      <c r="AP65" s="71">
        <f t="shared" ca="1" si="23"/>
        <v>0</v>
      </c>
      <c r="AQ65" s="71">
        <f t="shared" ca="1" si="23"/>
        <v>0</v>
      </c>
      <c r="AR65" s="71">
        <f t="shared" ca="1" si="23"/>
        <v>0</v>
      </c>
      <c r="AS65" s="71">
        <f t="shared" ca="1" si="23"/>
        <v>-204024828.80000001</v>
      </c>
      <c r="AT65" s="71">
        <f t="shared" ca="1" si="23"/>
        <v>-6314861.71</v>
      </c>
      <c r="AU65" s="71">
        <f t="shared" ca="1" si="23"/>
        <v>-6438399.8899999997</v>
      </c>
      <c r="AV65" s="71">
        <f t="shared" ca="1" si="23"/>
        <v>123538.18</v>
      </c>
      <c r="AW65" s="71">
        <f t="shared" ca="1" si="23"/>
        <v>2253262.4799999991</v>
      </c>
      <c r="AX65" s="71">
        <f t="shared" ca="1" si="26"/>
        <v>2389411.2999999989</v>
      </c>
      <c r="AY65" s="71">
        <f t="shared" ca="1" si="26"/>
        <v>-9735501.1500000004</v>
      </c>
      <c r="AZ65" s="71">
        <f t="shared" ca="1" si="26"/>
        <v>-9296789.1500000004</v>
      </c>
      <c r="BA65" s="71">
        <f t="shared" ca="1" si="26"/>
        <v>-438712</v>
      </c>
      <c r="BB65" s="71">
        <f t="shared" ca="1" si="26"/>
        <v>0</v>
      </c>
      <c r="BC65" s="71">
        <f t="shared" ca="1" si="26"/>
        <v>0</v>
      </c>
      <c r="BD65" s="71">
        <f t="shared" ca="1" si="26"/>
        <v>12124912.449999999</v>
      </c>
      <c r="BE65" s="71">
        <f t="shared" ca="1" si="26"/>
        <v>-136148.81999999983</v>
      </c>
      <c r="BF65" s="71">
        <f t="shared" ca="1" si="26"/>
        <v>2615020</v>
      </c>
      <c r="BG65" s="71">
        <f t="shared" ca="1" si="26"/>
        <v>2615020</v>
      </c>
      <c r="BH65" s="71">
        <f t="shared" ca="1" si="26"/>
        <v>0</v>
      </c>
      <c r="BI65" s="71">
        <f t="shared" ca="1" si="26"/>
        <v>0</v>
      </c>
      <c r="BJ65" s="71">
        <f t="shared" ca="1" si="26"/>
        <v>0</v>
      </c>
      <c r="BK65" s="71">
        <f t="shared" ca="1" si="26"/>
        <v>-2751168.82</v>
      </c>
      <c r="BL65" s="71">
        <f t="shared" ca="1" si="24"/>
        <v>0</v>
      </c>
      <c r="BM65" s="71">
        <f t="shared" ca="1" si="24"/>
        <v>0</v>
      </c>
      <c r="BN65" s="71">
        <f t="shared" ca="1" si="24"/>
        <v>0</v>
      </c>
      <c r="BO65" s="71">
        <f t="shared" ca="1" si="24"/>
        <v>-2976136.3899999997</v>
      </c>
      <c r="BP65" s="71">
        <f t="shared" ca="1" si="24"/>
        <v>-2976136.3899999997</v>
      </c>
      <c r="BQ65" s="71">
        <f t="shared" ca="1" si="24"/>
        <v>0</v>
      </c>
      <c r="BR65" s="71">
        <f t="shared" ca="1" si="24"/>
        <v>0</v>
      </c>
      <c r="BS65" s="71">
        <f t="shared" ca="1" si="24"/>
        <v>-196983683.74000001</v>
      </c>
      <c r="BT65" s="71">
        <f t="shared" ca="1" si="24"/>
        <v>-125015618.06999999</v>
      </c>
      <c r="BU65" s="71">
        <f t="shared" ca="1" si="24"/>
        <v>-44968914.5</v>
      </c>
      <c r="BV65" s="71">
        <f t="shared" ca="1" si="27"/>
        <v>-8321601.0800000001</v>
      </c>
      <c r="BW65" s="71">
        <f t="shared" ca="1" si="27"/>
        <v>0</v>
      </c>
      <c r="BX65" s="71">
        <f t="shared" ca="1" si="27"/>
        <v>-10086100.57</v>
      </c>
      <c r="BY65" s="71">
        <f t="shared" ca="1" si="27"/>
        <v>-8591449.5199999996</v>
      </c>
      <c r="BZ65" s="71">
        <f t="shared" ca="1" si="27"/>
        <v>0</v>
      </c>
      <c r="CA65" s="71">
        <f t="shared" ca="1" si="27"/>
        <v>0</v>
      </c>
      <c r="CB65" s="71">
        <f t="shared" ca="1" si="27"/>
        <v>0</v>
      </c>
      <c r="CC65" s="71">
        <f t="shared" ca="1" si="27"/>
        <v>0</v>
      </c>
      <c r="CD65" s="71">
        <f t="shared" ca="1" si="27"/>
        <v>0</v>
      </c>
      <c r="CE65" s="71">
        <f t="shared" ca="1" si="27"/>
        <v>0</v>
      </c>
      <c r="CF65" s="71">
        <f t="shared" ca="1" si="27"/>
        <v>0</v>
      </c>
      <c r="CG65" s="71">
        <f t="shared" ca="1" si="27"/>
        <v>0</v>
      </c>
      <c r="CH65" s="71">
        <f t="shared" ca="1" si="27"/>
        <v>0</v>
      </c>
      <c r="CI65" s="71">
        <f t="shared" ca="1" si="27"/>
        <v>-3409.44</v>
      </c>
      <c r="CJ65" s="71">
        <f t="shared" ca="1" si="27"/>
        <v>-3409.44</v>
      </c>
      <c r="CK65" s="71">
        <f t="shared" ca="1" si="27"/>
        <v>0</v>
      </c>
      <c r="CL65" s="71">
        <f t="shared" ca="1" si="6"/>
        <v>55173390.159999967</v>
      </c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T65" s="5"/>
    </row>
    <row r="66" spans="1:228" ht="13.5" customHeight="1">
      <c r="A66" s="54" t="s">
        <v>117</v>
      </c>
      <c r="B66" s="69">
        <v>3007</v>
      </c>
      <c r="C66" s="70" t="s">
        <v>378</v>
      </c>
      <c r="D66" s="71">
        <f t="shared" ca="1" si="25"/>
        <v>6206481.3799999999</v>
      </c>
      <c r="E66" s="71">
        <f t="shared" ca="1" si="25"/>
        <v>6098563.5800000001</v>
      </c>
      <c r="F66" s="71">
        <f t="shared" ca="1" si="25"/>
        <v>6266309.0099999998</v>
      </c>
      <c r="G66" s="71">
        <f t="shared" ca="1" si="25"/>
        <v>-167745.43</v>
      </c>
      <c r="H66" s="71">
        <f t="shared" ca="1" si="25"/>
        <v>0</v>
      </c>
      <c r="I66" s="71">
        <f t="shared" ca="1" si="25"/>
        <v>105873.6399999999</v>
      </c>
      <c r="J66" s="71">
        <f t="shared" ca="1" si="25"/>
        <v>91277.899999999907</v>
      </c>
      <c r="K66" s="71">
        <f t="shared" ca="1" si="25"/>
        <v>-2846955.08</v>
      </c>
      <c r="L66" s="71">
        <f t="shared" ca="1" si="25"/>
        <v>2938232.98</v>
      </c>
      <c r="M66" s="71">
        <f t="shared" ca="1" si="25"/>
        <v>14595.739999999991</v>
      </c>
      <c r="N66" s="71">
        <f t="shared" ca="1" si="25"/>
        <v>68441.929999999993</v>
      </c>
      <c r="O66" s="71">
        <f t="shared" ca="1" si="25"/>
        <v>-53846.19</v>
      </c>
      <c r="P66" s="71">
        <f t="shared" ca="1" si="25"/>
        <v>0</v>
      </c>
      <c r="Q66" s="71">
        <f t="shared" ca="1" si="25"/>
        <v>0</v>
      </c>
      <c r="R66" s="71">
        <f t="shared" ca="1" si="25"/>
        <v>0</v>
      </c>
      <c r="S66" s="71">
        <f t="shared" ca="1" si="25"/>
        <v>0</v>
      </c>
      <c r="T66" s="71">
        <f t="shared" ca="1" si="22"/>
        <v>0</v>
      </c>
      <c r="U66" s="71">
        <f t="shared" ca="1" si="22"/>
        <v>0</v>
      </c>
      <c r="V66" s="71">
        <f t="shared" ca="1" si="22"/>
        <v>0</v>
      </c>
      <c r="W66" s="71">
        <f t="shared" ca="1" si="22"/>
        <v>0</v>
      </c>
      <c r="X66" s="71">
        <f t="shared" ca="1" si="22"/>
        <v>0</v>
      </c>
      <c r="Y66" s="71">
        <f t="shared" ca="1" si="22"/>
        <v>0</v>
      </c>
      <c r="Z66" s="71">
        <f t="shared" ca="1" si="22"/>
        <v>0</v>
      </c>
      <c r="AA66" s="71">
        <f t="shared" ca="1" si="22"/>
        <v>0</v>
      </c>
      <c r="AB66" s="71">
        <f t="shared" ca="1" si="22"/>
        <v>0</v>
      </c>
      <c r="AC66" s="71">
        <f t="shared" ca="1" si="22"/>
        <v>0</v>
      </c>
      <c r="AD66" s="71">
        <f t="shared" ca="1" si="22"/>
        <v>0</v>
      </c>
      <c r="AE66" s="71">
        <f t="shared" ca="1" si="22"/>
        <v>0</v>
      </c>
      <c r="AF66" s="71">
        <f t="shared" ca="1" si="22"/>
        <v>0</v>
      </c>
      <c r="AG66" s="71">
        <f t="shared" ca="1" si="22"/>
        <v>0</v>
      </c>
      <c r="AH66" s="71">
        <f t="shared" ca="1" si="23"/>
        <v>0</v>
      </c>
      <c r="AI66" s="71">
        <f t="shared" ca="1" si="23"/>
        <v>0</v>
      </c>
      <c r="AJ66" s="71">
        <f t="shared" ca="1" si="23"/>
        <v>2044.16</v>
      </c>
      <c r="AK66" s="71">
        <f t="shared" ca="1" si="23"/>
        <v>2044.16</v>
      </c>
      <c r="AL66" s="71">
        <f t="shared" ca="1" si="23"/>
        <v>0</v>
      </c>
      <c r="AM66" s="71">
        <f t="shared" ca="1" si="23"/>
        <v>0</v>
      </c>
      <c r="AN66" s="71">
        <f t="shared" ca="1" si="23"/>
        <v>0</v>
      </c>
      <c r="AO66" s="71">
        <f t="shared" ca="1" si="23"/>
        <v>0</v>
      </c>
      <c r="AP66" s="71">
        <f t="shared" ca="1" si="23"/>
        <v>0</v>
      </c>
      <c r="AQ66" s="71">
        <f t="shared" ca="1" si="23"/>
        <v>0</v>
      </c>
      <c r="AR66" s="71">
        <f t="shared" ca="1" si="23"/>
        <v>0</v>
      </c>
      <c r="AS66" s="71">
        <f t="shared" ca="1" si="23"/>
        <v>-3955996.4800000009</v>
      </c>
      <c r="AT66" s="71">
        <f t="shared" ca="1" si="23"/>
        <v>-2281238.8199999998</v>
      </c>
      <c r="AU66" s="71">
        <f t="shared" ca="1" si="23"/>
        <v>-2281238.8199999998</v>
      </c>
      <c r="AV66" s="71">
        <f t="shared" ca="1" si="23"/>
        <v>0</v>
      </c>
      <c r="AW66" s="71">
        <f t="shared" ca="1" si="23"/>
        <v>240263.38999999949</v>
      </c>
      <c r="AX66" s="71">
        <f t="shared" ca="1" si="26"/>
        <v>339819.76999999955</v>
      </c>
      <c r="AY66" s="71">
        <f t="shared" ca="1" si="26"/>
        <v>-4150157.75</v>
      </c>
      <c r="AZ66" s="71">
        <f t="shared" ca="1" si="26"/>
        <v>-3832605.2</v>
      </c>
      <c r="BA66" s="71">
        <f t="shared" ca="1" si="26"/>
        <v>-317552.55</v>
      </c>
      <c r="BB66" s="71">
        <f t="shared" ca="1" si="26"/>
        <v>0</v>
      </c>
      <c r="BC66" s="71">
        <f t="shared" ca="1" si="26"/>
        <v>0</v>
      </c>
      <c r="BD66" s="71">
        <f t="shared" ca="1" si="26"/>
        <v>4489977.5199999996</v>
      </c>
      <c r="BE66" s="71">
        <f t="shared" ca="1" si="26"/>
        <v>-99556.380000000063</v>
      </c>
      <c r="BF66" s="71">
        <f t="shared" ca="1" si="26"/>
        <v>449658.8</v>
      </c>
      <c r="BG66" s="71">
        <f t="shared" ca="1" si="26"/>
        <v>415252.81</v>
      </c>
      <c r="BH66" s="71">
        <f t="shared" ca="1" si="26"/>
        <v>34405.99</v>
      </c>
      <c r="BI66" s="71">
        <f t="shared" ca="1" si="26"/>
        <v>0</v>
      </c>
      <c r="BJ66" s="71">
        <f t="shared" ca="1" si="26"/>
        <v>0</v>
      </c>
      <c r="BK66" s="71">
        <f t="shared" ca="1" si="26"/>
        <v>-549215.18000000005</v>
      </c>
      <c r="BL66" s="71">
        <f t="shared" ca="1" si="24"/>
        <v>0</v>
      </c>
      <c r="BM66" s="71">
        <f t="shared" ca="1" si="24"/>
        <v>0</v>
      </c>
      <c r="BN66" s="71">
        <f t="shared" ca="1" si="24"/>
        <v>0</v>
      </c>
      <c r="BO66" s="71">
        <f t="shared" ca="1" si="24"/>
        <v>-23064.99</v>
      </c>
      <c r="BP66" s="71">
        <f t="shared" ca="1" si="24"/>
        <v>-23135.77</v>
      </c>
      <c r="BQ66" s="71">
        <f t="shared" ca="1" si="24"/>
        <v>0</v>
      </c>
      <c r="BR66" s="71">
        <f t="shared" ca="1" si="24"/>
        <v>70.779999999999987</v>
      </c>
      <c r="BS66" s="71">
        <f t="shared" ca="1" si="24"/>
        <v>-1630025.4200000002</v>
      </c>
      <c r="BT66" s="71">
        <f t="shared" ca="1" si="24"/>
        <v>-1149867.77</v>
      </c>
      <c r="BU66" s="71">
        <f t="shared" ca="1" si="24"/>
        <v>-347962.8</v>
      </c>
      <c r="BV66" s="71">
        <f t="shared" ca="1" si="27"/>
        <v>-110805.26</v>
      </c>
      <c r="BW66" s="71">
        <f t="shared" ca="1" si="27"/>
        <v>0</v>
      </c>
      <c r="BX66" s="71">
        <f t="shared" ca="1" si="27"/>
        <v>-866.77</v>
      </c>
      <c r="BY66" s="71">
        <f t="shared" ca="1" si="27"/>
        <v>-5.28</v>
      </c>
      <c r="BZ66" s="71">
        <f t="shared" ca="1" si="27"/>
        <v>67040.98</v>
      </c>
      <c r="CA66" s="71">
        <f t="shared" ca="1" si="27"/>
        <v>-87558.52</v>
      </c>
      <c r="CB66" s="71">
        <f t="shared" ca="1" si="27"/>
        <v>-261930.63999999993</v>
      </c>
      <c r="CC66" s="71">
        <f t="shared" ca="1" si="27"/>
        <v>-261930.63999999993</v>
      </c>
      <c r="CD66" s="71">
        <f t="shared" ca="1" si="27"/>
        <v>-272540.79999999993</v>
      </c>
      <c r="CE66" s="71">
        <f t="shared" ca="1" si="27"/>
        <v>10610.16</v>
      </c>
      <c r="CF66" s="71">
        <f t="shared" ca="1" si="27"/>
        <v>0</v>
      </c>
      <c r="CG66" s="71">
        <f t="shared" ca="1" si="27"/>
        <v>0</v>
      </c>
      <c r="CH66" s="71">
        <f t="shared" ca="1" si="27"/>
        <v>0</v>
      </c>
      <c r="CI66" s="71">
        <f t="shared" ca="1" si="27"/>
        <v>0</v>
      </c>
      <c r="CJ66" s="71">
        <f t="shared" ca="1" si="27"/>
        <v>0</v>
      </c>
      <c r="CK66" s="71">
        <f t="shared" ca="1" si="27"/>
        <v>0</v>
      </c>
      <c r="CL66" s="71">
        <f t="shared" ca="1" si="6"/>
        <v>2250484.899999999</v>
      </c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T66" s="5"/>
    </row>
    <row r="67" spans="1:228" ht="13.5" customHeight="1">
      <c r="A67" s="54" t="s">
        <v>118</v>
      </c>
      <c r="B67" s="69">
        <v>3008</v>
      </c>
      <c r="C67" s="70" t="s">
        <v>378</v>
      </c>
      <c r="D67" s="71">
        <f t="shared" ca="1" si="25"/>
        <v>220129979.13999993</v>
      </c>
      <c r="E67" s="71">
        <f t="shared" ca="1" si="25"/>
        <v>173834989.42999998</v>
      </c>
      <c r="F67" s="71">
        <f t="shared" ca="1" si="25"/>
        <v>178769339.26999998</v>
      </c>
      <c r="G67" s="71">
        <f t="shared" ca="1" si="25"/>
        <v>-4934349.84</v>
      </c>
      <c r="H67" s="71">
        <f t="shared" ca="1" si="25"/>
        <v>0</v>
      </c>
      <c r="I67" s="71">
        <f t="shared" ca="1" si="25"/>
        <v>-45784755.860000044</v>
      </c>
      <c r="J67" s="71">
        <f t="shared" ca="1" si="25"/>
        <v>-45765626.580000043</v>
      </c>
      <c r="K67" s="71">
        <f t="shared" ca="1" si="25"/>
        <v>-97038142.75999999</v>
      </c>
      <c r="L67" s="71">
        <f t="shared" ca="1" si="25"/>
        <v>51272516.179999948</v>
      </c>
      <c r="M67" s="71">
        <f t="shared" ca="1" si="25"/>
        <v>-19129.280000000013</v>
      </c>
      <c r="N67" s="71">
        <f t="shared" ca="1" si="25"/>
        <v>5.5099999999947613</v>
      </c>
      <c r="O67" s="71">
        <f t="shared" ca="1" si="25"/>
        <v>-19134.790000000008</v>
      </c>
      <c r="P67" s="71">
        <f t="shared" ca="1" si="25"/>
        <v>0</v>
      </c>
      <c r="Q67" s="71">
        <f t="shared" ca="1" si="25"/>
        <v>0</v>
      </c>
      <c r="R67" s="71">
        <f t="shared" ca="1" si="25"/>
        <v>0</v>
      </c>
      <c r="S67" s="71">
        <f t="shared" ca="1" si="25"/>
        <v>0</v>
      </c>
      <c r="T67" s="71">
        <f t="shared" ca="1" si="22"/>
        <v>0</v>
      </c>
      <c r="U67" s="71">
        <f t="shared" ca="1" si="22"/>
        <v>0</v>
      </c>
      <c r="V67" s="71">
        <f t="shared" ca="1" si="22"/>
        <v>0</v>
      </c>
      <c r="W67" s="71">
        <f t="shared" ca="1" si="22"/>
        <v>0</v>
      </c>
      <c r="X67" s="71">
        <f t="shared" ca="1" si="22"/>
        <v>0</v>
      </c>
      <c r="Y67" s="71">
        <f t="shared" ca="1" si="22"/>
        <v>0</v>
      </c>
      <c r="Z67" s="71">
        <f t="shared" ca="1" si="22"/>
        <v>92079745.569999993</v>
      </c>
      <c r="AA67" s="71">
        <f t="shared" ca="1" si="22"/>
        <v>92079745.569999993</v>
      </c>
      <c r="AB67" s="71">
        <f t="shared" ca="1" si="22"/>
        <v>0</v>
      </c>
      <c r="AC67" s="71">
        <f t="shared" ca="1" si="22"/>
        <v>0</v>
      </c>
      <c r="AD67" s="71">
        <f t="shared" ca="1" si="22"/>
        <v>0</v>
      </c>
      <c r="AE67" s="71">
        <f t="shared" ca="1" si="22"/>
        <v>0</v>
      </c>
      <c r="AF67" s="71">
        <f t="shared" ca="1" si="22"/>
        <v>0</v>
      </c>
      <c r="AG67" s="71">
        <f t="shared" ca="1" si="22"/>
        <v>0</v>
      </c>
      <c r="AH67" s="71">
        <f t="shared" ca="1" si="23"/>
        <v>0</v>
      </c>
      <c r="AI67" s="71">
        <f t="shared" ca="1" si="23"/>
        <v>0</v>
      </c>
      <c r="AJ67" s="71">
        <f t="shared" ca="1" si="23"/>
        <v>0</v>
      </c>
      <c r="AK67" s="71">
        <f t="shared" ca="1" si="23"/>
        <v>0</v>
      </c>
      <c r="AL67" s="71">
        <f t="shared" ca="1" si="23"/>
        <v>0</v>
      </c>
      <c r="AM67" s="71">
        <f t="shared" ca="1" si="23"/>
        <v>0</v>
      </c>
      <c r="AN67" s="71">
        <f t="shared" ca="1" si="23"/>
        <v>0</v>
      </c>
      <c r="AO67" s="71">
        <f t="shared" ca="1" si="23"/>
        <v>0</v>
      </c>
      <c r="AP67" s="71">
        <f t="shared" ca="1" si="23"/>
        <v>0</v>
      </c>
      <c r="AQ67" s="71">
        <f t="shared" ca="1" si="23"/>
        <v>0</v>
      </c>
      <c r="AR67" s="71">
        <f t="shared" ca="1" si="23"/>
        <v>0</v>
      </c>
      <c r="AS67" s="71">
        <f t="shared" ca="1" si="23"/>
        <v>-129385933.92000026</v>
      </c>
      <c r="AT67" s="71">
        <f t="shared" ca="1" si="23"/>
        <v>-11010092.790000007</v>
      </c>
      <c r="AU67" s="71">
        <f t="shared" ca="1" si="23"/>
        <v>-11010092.790000007</v>
      </c>
      <c r="AV67" s="71">
        <f t="shared" ca="1" si="23"/>
        <v>0</v>
      </c>
      <c r="AW67" s="71">
        <f t="shared" ca="1" si="23"/>
        <v>-44034025.359999985</v>
      </c>
      <c r="AX67" s="71">
        <f t="shared" ca="1" si="26"/>
        <v>-57786230.400000006</v>
      </c>
      <c r="AY67" s="71">
        <f t="shared" ca="1" si="26"/>
        <v>-73782892.960000008</v>
      </c>
      <c r="AZ67" s="71">
        <f t="shared" ca="1" si="26"/>
        <v>-73753937.030000001</v>
      </c>
      <c r="BA67" s="71">
        <f t="shared" ca="1" si="26"/>
        <v>-28955.929999999702</v>
      </c>
      <c r="BB67" s="71">
        <f t="shared" ca="1" si="26"/>
        <v>0</v>
      </c>
      <c r="BC67" s="71">
        <f t="shared" ca="1" si="26"/>
        <v>0</v>
      </c>
      <c r="BD67" s="71">
        <f t="shared" ca="1" si="26"/>
        <v>15996662.560000002</v>
      </c>
      <c r="BE67" s="71">
        <f t="shared" ca="1" si="26"/>
        <v>13752205.040000021</v>
      </c>
      <c r="BF67" s="71">
        <f t="shared" ca="1" si="26"/>
        <v>23576615.26000002</v>
      </c>
      <c r="BG67" s="71">
        <f t="shared" ca="1" si="26"/>
        <v>23576615.26000002</v>
      </c>
      <c r="BH67" s="71">
        <f t="shared" ca="1" si="26"/>
        <v>0</v>
      </c>
      <c r="BI67" s="71">
        <f t="shared" ca="1" si="26"/>
        <v>0</v>
      </c>
      <c r="BJ67" s="71">
        <f t="shared" ca="1" si="26"/>
        <v>0</v>
      </c>
      <c r="BK67" s="71">
        <f t="shared" ca="1" si="26"/>
        <v>-9824410.2199999988</v>
      </c>
      <c r="BL67" s="71">
        <f t="shared" ca="1" si="24"/>
        <v>0</v>
      </c>
      <c r="BM67" s="71">
        <f t="shared" ca="1" si="24"/>
        <v>0</v>
      </c>
      <c r="BN67" s="71">
        <f t="shared" ca="1" si="24"/>
        <v>0</v>
      </c>
      <c r="BO67" s="71">
        <f t="shared" ca="1" si="24"/>
        <v>-486204.07000000216</v>
      </c>
      <c r="BP67" s="71">
        <f t="shared" ca="1" si="24"/>
        <v>-486204.07000000216</v>
      </c>
      <c r="BQ67" s="71">
        <f t="shared" ca="1" si="24"/>
        <v>0</v>
      </c>
      <c r="BR67" s="71">
        <f t="shared" ca="1" si="24"/>
        <v>0</v>
      </c>
      <c r="BS67" s="71">
        <f t="shared" ca="1" si="24"/>
        <v>-73633093.04000026</v>
      </c>
      <c r="BT67" s="71">
        <f t="shared" ca="1" si="24"/>
        <v>-68690026.820000261</v>
      </c>
      <c r="BU67" s="71">
        <f t="shared" ca="1" si="24"/>
        <v>-2513926.7699999996</v>
      </c>
      <c r="BV67" s="71">
        <f t="shared" ca="1" si="27"/>
        <v>-503468.35000000009</v>
      </c>
      <c r="BW67" s="71">
        <f t="shared" ca="1" si="27"/>
        <v>0</v>
      </c>
      <c r="BX67" s="71">
        <f t="shared" ca="1" si="27"/>
        <v>-361629.08999999997</v>
      </c>
      <c r="BY67" s="71">
        <f t="shared" ca="1" si="27"/>
        <v>-1564042.0099999998</v>
      </c>
      <c r="BZ67" s="71">
        <f t="shared" ca="1" si="27"/>
        <v>0</v>
      </c>
      <c r="CA67" s="71">
        <f t="shared" ca="1" si="27"/>
        <v>0</v>
      </c>
      <c r="CB67" s="71">
        <f t="shared" ca="1" si="27"/>
        <v>-222518.66000000015</v>
      </c>
      <c r="CC67" s="71">
        <f t="shared" ca="1" si="27"/>
        <v>-222518.66000000015</v>
      </c>
      <c r="CD67" s="71">
        <f t="shared" ca="1" si="27"/>
        <v>-1853814.370000001</v>
      </c>
      <c r="CE67" s="71">
        <f t="shared" ca="1" si="27"/>
        <v>1631295.7100000009</v>
      </c>
      <c r="CF67" s="71">
        <f t="shared" ca="1" si="27"/>
        <v>0</v>
      </c>
      <c r="CG67" s="71">
        <f t="shared" ca="1" si="27"/>
        <v>0</v>
      </c>
      <c r="CH67" s="71">
        <f t="shared" ca="1" si="27"/>
        <v>0</v>
      </c>
      <c r="CI67" s="71">
        <f t="shared" ca="1" si="27"/>
        <v>0</v>
      </c>
      <c r="CJ67" s="71">
        <f t="shared" ca="1" si="27"/>
        <v>0</v>
      </c>
      <c r="CK67" s="71">
        <f t="shared" ca="1" si="27"/>
        <v>0</v>
      </c>
      <c r="CL67" s="71">
        <f t="shared" ca="1" si="6"/>
        <v>90744045.219999671</v>
      </c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T67" s="5"/>
    </row>
    <row r="68" spans="1:228" ht="13.5" customHeight="1">
      <c r="A68" s="54" t="s">
        <v>119</v>
      </c>
      <c r="B68" s="69">
        <v>3009</v>
      </c>
      <c r="C68" s="70" t="s">
        <v>378</v>
      </c>
      <c r="D68" s="71">
        <f t="shared" ca="1" si="25"/>
        <v>177489816.58900505</v>
      </c>
      <c r="E68" s="71">
        <f t="shared" ca="1" si="25"/>
        <v>121972497.86206225</v>
      </c>
      <c r="F68" s="71">
        <f t="shared" ca="1" si="25"/>
        <v>137359663.8600001</v>
      </c>
      <c r="G68" s="71">
        <f t="shared" ca="1" si="25"/>
        <v>-15387165.997937862</v>
      </c>
      <c r="H68" s="71">
        <f t="shared" ca="1" si="25"/>
        <v>0</v>
      </c>
      <c r="I68" s="71">
        <f t="shared" ca="1" si="25"/>
        <v>10790809.244368978</v>
      </c>
      <c r="J68" s="71">
        <f t="shared" ca="1" si="25"/>
        <v>10790809.244368978</v>
      </c>
      <c r="K68" s="71">
        <f t="shared" ca="1" si="25"/>
        <v>-44110731.369999997</v>
      </c>
      <c r="L68" s="71">
        <f t="shared" ca="1" si="25"/>
        <v>54901540.614368975</v>
      </c>
      <c r="M68" s="71">
        <f t="shared" ca="1" si="25"/>
        <v>0</v>
      </c>
      <c r="N68" s="71">
        <f t="shared" ca="1" si="25"/>
        <v>0</v>
      </c>
      <c r="O68" s="71">
        <f t="shared" ca="1" si="25"/>
        <v>0</v>
      </c>
      <c r="P68" s="71">
        <f t="shared" ca="1" si="25"/>
        <v>0</v>
      </c>
      <c r="Q68" s="71">
        <f t="shared" ca="1" si="25"/>
        <v>0</v>
      </c>
      <c r="R68" s="71">
        <f t="shared" ca="1" si="25"/>
        <v>0</v>
      </c>
      <c r="S68" s="71">
        <f t="shared" ca="1" si="25"/>
        <v>0</v>
      </c>
      <c r="T68" s="71">
        <f t="shared" ca="1" si="22"/>
        <v>0</v>
      </c>
      <c r="U68" s="71">
        <f t="shared" ca="1" si="22"/>
        <v>0</v>
      </c>
      <c r="V68" s="71">
        <f t="shared" ca="1" si="22"/>
        <v>0</v>
      </c>
      <c r="W68" s="71">
        <f t="shared" ca="1" si="22"/>
        <v>0</v>
      </c>
      <c r="X68" s="71">
        <f t="shared" ca="1" si="22"/>
        <v>0</v>
      </c>
      <c r="Y68" s="71">
        <f t="shared" ca="1" si="22"/>
        <v>0</v>
      </c>
      <c r="Z68" s="71">
        <f t="shared" ca="1" si="22"/>
        <v>44726509.482573837</v>
      </c>
      <c r="AA68" s="71">
        <f t="shared" ca="1" si="22"/>
        <v>33608407.766957477</v>
      </c>
      <c r="AB68" s="71">
        <f t="shared" ca="1" si="22"/>
        <v>1566831.0422798533</v>
      </c>
      <c r="AC68" s="71">
        <f t="shared" ca="1" si="22"/>
        <v>9551270.6733365059</v>
      </c>
      <c r="AD68" s="71">
        <f t="shared" ca="1" si="22"/>
        <v>0</v>
      </c>
      <c r="AE68" s="71">
        <f t="shared" ca="1" si="22"/>
        <v>0</v>
      </c>
      <c r="AF68" s="71">
        <f t="shared" ca="1" si="22"/>
        <v>0</v>
      </c>
      <c r="AG68" s="71">
        <f t="shared" ca="1" si="22"/>
        <v>0</v>
      </c>
      <c r="AH68" s="71">
        <f t="shared" ca="1" si="23"/>
        <v>0</v>
      </c>
      <c r="AI68" s="71">
        <f t="shared" ca="1" si="23"/>
        <v>0</v>
      </c>
      <c r="AJ68" s="71">
        <f t="shared" ca="1" si="23"/>
        <v>0</v>
      </c>
      <c r="AK68" s="71">
        <f t="shared" ca="1" si="23"/>
        <v>0</v>
      </c>
      <c r="AL68" s="71">
        <f t="shared" ca="1" si="23"/>
        <v>0</v>
      </c>
      <c r="AM68" s="71">
        <f t="shared" ca="1" si="23"/>
        <v>0</v>
      </c>
      <c r="AN68" s="71">
        <f t="shared" ca="1" si="23"/>
        <v>0</v>
      </c>
      <c r="AO68" s="71">
        <f t="shared" ca="1" si="23"/>
        <v>0</v>
      </c>
      <c r="AP68" s="71">
        <f t="shared" ca="1" si="23"/>
        <v>0</v>
      </c>
      <c r="AQ68" s="71">
        <f t="shared" ca="1" si="23"/>
        <v>0</v>
      </c>
      <c r="AR68" s="71">
        <f t="shared" ca="1" si="23"/>
        <v>0</v>
      </c>
      <c r="AS68" s="71">
        <f t="shared" ca="1" si="23"/>
        <v>-108403230.1992828</v>
      </c>
      <c r="AT68" s="71">
        <f t="shared" ca="1" si="23"/>
        <v>-14606069.239333253</v>
      </c>
      <c r="AU68" s="71">
        <f t="shared" ca="1" si="23"/>
        <v>-30258532.383333255</v>
      </c>
      <c r="AV68" s="71">
        <f t="shared" ca="1" si="23"/>
        <v>15652463.144000001</v>
      </c>
      <c r="AW68" s="71">
        <f t="shared" ca="1" si="23"/>
        <v>-3655948.4000727758</v>
      </c>
      <c r="AX68" s="71">
        <f t="shared" ca="1" si="26"/>
        <v>-3821754.9116678834</v>
      </c>
      <c r="AY68" s="71">
        <f t="shared" ca="1" si="26"/>
        <v>-90573436.468804449</v>
      </c>
      <c r="AZ68" s="71">
        <f t="shared" ca="1" si="26"/>
        <v>-72894084.629999995</v>
      </c>
      <c r="BA68" s="71">
        <f t="shared" ca="1" si="26"/>
        <v>-17679351.838804454</v>
      </c>
      <c r="BB68" s="71">
        <f t="shared" ca="1" si="26"/>
        <v>0</v>
      </c>
      <c r="BC68" s="71">
        <f t="shared" ca="1" si="26"/>
        <v>0</v>
      </c>
      <c r="BD68" s="71">
        <f t="shared" ca="1" si="26"/>
        <v>86751681.557136565</v>
      </c>
      <c r="BE68" s="71">
        <f t="shared" ca="1" si="26"/>
        <v>165806.51159510761</v>
      </c>
      <c r="BF68" s="71">
        <f t="shared" ca="1" si="26"/>
        <v>54289888.507493943</v>
      </c>
      <c r="BG68" s="71">
        <f t="shared" ca="1" si="26"/>
        <v>43623023.167493939</v>
      </c>
      <c r="BH68" s="71">
        <f t="shared" ca="1" si="26"/>
        <v>10666865.34</v>
      </c>
      <c r="BI68" s="71">
        <f t="shared" ca="1" si="26"/>
        <v>0</v>
      </c>
      <c r="BJ68" s="71">
        <f t="shared" ca="1" si="26"/>
        <v>0</v>
      </c>
      <c r="BK68" s="71">
        <f t="shared" ca="1" si="26"/>
        <v>-54124081.995898835</v>
      </c>
      <c r="BL68" s="71">
        <f t="shared" ca="1" si="24"/>
        <v>0</v>
      </c>
      <c r="BM68" s="71">
        <f t="shared" ca="1" si="24"/>
        <v>0</v>
      </c>
      <c r="BN68" s="71">
        <f t="shared" ca="1" si="24"/>
        <v>0</v>
      </c>
      <c r="BO68" s="71">
        <f t="shared" ca="1" si="24"/>
        <v>-14623.719999999925</v>
      </c>
      <c r="BP68" s="71">
        <f t="shared" ca="1" si="24"/>
        <v>-14623.719999999925</v>
      </c>
      <c r="BQ68" s="71">
        <f t="shared" ca="1" si="24"/>
        <v>0</v>
      </c>
      <c r="BR68" s="71">
        <f t="shared" ca="1" si="24"/>
        <v>0</v>
      </c>
      <c r="BS68" s="71">
        <f t="shared" ca="1" si="24"/>
        <v>-98092856.641324461</v>
      </c>
      <c r="BT68" s="71">
        <f t="shared" ca="1" si="24"/>
        <v>-61115025.487823501</v>
      </c>
      <c r="BU68" s="71">
        <f t="shared" ca="1" si="24"/>
        <v>-28096118.009151913</v>
      </c>
      <c r="BV68" s="71">
        <f t="shared" ca="1" si="27"/>
        <v>-3665715.1632127259</v>
      </c>
      <c r="BW68" s="71">
        <f t="shared" ca="1" si="27"/>
        <v>0</v>
      </c>
      <c r="BX68" s="71">
        <f t="shared" ca="1" si="27"/>
        <v>-1045717.9879885109</v>
      </c>
      <c r="BY68" s="71">
        <f t="shared" ca="1" si="27"/>
        <v>-2100697.7351099057</v>
      </c>
      <c r="BZ68" s="71">
        <f t="shared" ca="1" si="27"/>
        <v>0</v>
      </c>
      <c r="CA68" s="71">
        <f t="shared" ca="1" si="27"/>
        <v>-2069582.2580378749</v>
      </c>
      <c r="CB68" s="71">
        <f t="shared" ca="1" si="27"/>
        <v>7966267.801447697</v>
      </c>
      <c r="CC68" s="71">
        <f t="shared" ca="1" si="27"/>
        <v>7966267.801447697</v>
      </c>
      <c r="CD68" s="71">
        <f t="shared" ca="1" si="27"/>
        <v>-30776587.198552303</v>
      </c>
      <c r="CE68" s="71">
        <f t="shared" ca="1" si="27"/>
        <v>38742855</v>
      </c>
      <c r="CF68" s="71">
        <f t="shared" ca="1" si="27"/>
        <v>0</v>
      </c>
      <c r="CG68" s="71">
        <f t="shared" ca="1" si="27"/>
        <v>0</v>
      </c>
      <c r="CH68" s="71">
        <f t="shared" ca="1" si="27"/>
        <v>0</v>
      </c>
      <c r="CI68" s="71">
        <f t="shared" ca="1" si="27"/>
        <v>0</v>
      </c>
      <c r="CJ68" s="71">
        <f t="shared" ca="1" si="27"/>
        <v>0</v>
      </c>
      <c r="CK68" s="71">
        <f t="shared" ca="1" si="27"/>
        <v>0</v>
      </c>
      <c r="CL68" s="71">
        <f t="shared" ca="1" si="6"/>
        <v>69086586.389722258</v>
      </c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T68" s="5"/>
    </row>
    <row r="69" spans="1:228" ht="13.5" customHeight="1">
      <c r="A69" s="54" t="s">
        <v>120</v>
      </c>
      <c r="B69" s="69">
        <v>3011</v>
      </c>
      <c r="C69" s="70" t="s">
        <v>378</v>
      </c>
      <c r="D69" s="71">
        <f t="shared" ca="1" si="25"/>
        <v>250529736.43784946</v>
      </c>
      <c r="E69" s="71">
        <f t="shared" ca="1" si="25"/>
        <v>170855473.27650848</v>
      </c>
      <c r="F69" s="71">
        <f t="shared" ca="1" si="25"/>
        <v>173154567.80811006</v>
      </c>
      <c r="G69" s="71">
        <f t="shared" ca="1" si="25"/>
        <v>-2299094.5316015901</v>
      </c>
      <c r="H69" s="71">
        <f t="shared" ca="1" si="25"/>
        <v>0</v>
      </c>
      <c r="I69" s="71">
        <f t="shared" ca="1" si="25"/>
        <v>79674263.161340967</v>
      </c>
      <c r="J69" s="71">
        <f t="shared" ca="1" si="25"/>
        <v>80176994.481658965</v>
      </c>
      <c r="K69" s="71">
        <f t="shared" ca="1" si="25"/>
        <v>-58256330.152572982</v>
      </c>
      <c r="L69" s="71">
        <f t="shared" ca="1" si="25"/>
        <v>138433324.63423195</v>
      </c>
      <c r="M69" s="71">
        <f t="shared" ca="1" si="25"/>
        <v>-502731.32031799969</v>
      </c>
      <c r="N69" s="71">
        <f t="shared" ca="1" si="25"/>
        <v>1257463.5222039998</v>
      </c>
      <c r="O69" s="71">
        <f t="shared" ca="1" si="25"/>
        <v>-1760194.8425219995</v>
      </c>
      <c r="P69" s="71">
        <f t="shared" ca="1" si="25"/>
        <v>0</v>
      </c>
      <c r="Q69" s="71">
        <f t="shared" ca="1" si="25"/>
        <v>0</v>
      </c>
      <c r="R69" s="71">
        <f t="shared" ca="1" si="25"/>
        <v>0</v>
      </c>
      <c r="S69" s="71">
        <f t="shared" ca="1" si="25"/>
        <v>0</v>
      </c>
      <c r="T69" s="71">
        <f t="shared" ca="1" si="22"/>
        <v>0</v>
      </c>
      <c r="U69" s="71">
        <f t="shared" ca="1" si="22"/>
        <v>0</v>
      </c>
      <c r="V69" s="71">
        <f t="shared" ca="1" si="22"/>
        <v>0</v>
      </c>
      <c r="W69" s="71">
        <f t="shared" ca="1" si="22"/>
        <v>0</v>
      </c>
      <c r="X69" s="71">
        <f t="shared" ca="1" si="22"/>
        <v>0</v>
      </c>
      <c r="Y69" s="71">
        <f t="shared" ca="1" si="22"/>
        <v>0</v>
      </c>
      <c r="Z69" s="71">
        <f t="shared" ca="1" si="22"/>
        <v>0</v>
      </c>
      <c r="AA69" s="71">
        <f t="shared" ca="1" si="22"/>
        <v>0</v>
      </c>
      <c r="AB69" s="71">
        <f t="shared" ca="1" si="22"/>
        <v>0</v>
      </c>
      <c r="AC69" s="71">
        <f t="shared" ca="1" si="22"/>
        <v>0</v>
      </c>
      <c r="AD69" s="71">
        <f t="shared" ca="1" si="22"/>
        <v>0</v>
      </c>
      <c r="AE69" s="71">
        <f t="shared" ca="1" si="22"/>
        <v>0</v>
      </c>
      <c r="AF69" s="71">
        <f t="shared" ca="1" si="22"/>
        <v>0</v>
      </c>
      <c r="AG69" s="71">
        <f t="shared" ca="1" si="22"/>
        <v>0</v>
      </c>
      <c r="AH69" s="71">
        <f t="shared" ca="1" si="23"/>
        <v>0</v>
      </c>
      <c r="AI69" s="71">
        <f t="shared" ca="1" si="23"/>
        <v>0</v>
      </c>
      <c r="AJ69" s="71">
        <f t="shared" ca="1" si="23"/>
        <v>0</v>
      </c>
      <c r="AK69" s="71">
        <f t="shared" ca="1" si="23"/>
        <v>0</v>
      </c>
      <c r="AL69" s="71">
        <f t="shared" ca="1" si="23"/>
        <v>0</v>
      </c>
      <c r="AM69" s="71">
        <f t="shared" ca="1" si="23"/>
        <v>0</v>
      </c>
      <c r="AN69" s="71">
        <f t="shared" ca="1" si="23"/>
        <v>0</v>
      </c>
      <c r="AO69" s="71">
        <f t="shared" ca="1" si="23"/>
        <v>0</v>
      </c>
      <c r="AP69" s="71">
        <f t="shared" ca="1" si="23"/>
        <v>0</v>
      </c>
      <c r="AQ69" s="71">
        <f t="shared" ca="1" si="23"/>
        <v>0</v>
      </c>
      <c r="AR69" s="71">
        <f t="shared" ca="1" si="23"/>
        <v>0</v>
      </c>
      <c r="AS69" s="71">
        <f t="shared" ca="1" si="23"/>
        <v>-151134568.24777833</v>
      </c>
      <c r="AT69" s="71">
        <f t="shared" ca="1" si="23"/>
        <v>-272000</v>
      </c>
      <c r="AU69" s="71">
        <f t="shared" ca="1" si="23"/>
        <v>-335000</v>
      </c>
      <c r="AV69" s="71">
        <f t="shared" ca="1" si="23"/>
        <v>63000</v>
      </c>
      <c r="AW69" s="71">
        <f t="shared" ca="1" si="23"/>
        <v>-383453.25269975001</v>
      </c>
      <c r="AX69" s="71">
        <f t="shared" ca="1" si="26"/>
        <v>3310417.941669438</v>
      </c>
      <c r="AY69" s="71">
        <f t="shared" ca="1" si="26"/>
        <v>-3610330.9577504285</v>
      </c>
      <c r="AZ69" s="71">
        <f t="shared" ca="1" si="26"/>
        <v>-3089840.2699999996</v>
      </c>
      <c r="BA69" s="71">
        <f t="shared" ca="1" si="26"/>
        <v>-520490.68775042915</v>
      </c>
      <c r="BB69" s="71">
        <f t="shared" ca="1" si="26"/>
        <v>0</v>
      </c>
      <c r="BC69" s="71">
        <f t="shared" ca="1" si="26"/>
        <v>0</v>
      </c>
      <c r="BD69" s="71">
        <f t="shared" ca="1" si="26"/>
        <v>6920748.8994198665</v>
      </c>
      <c r="BE69" s="71">
        <f t="shared" ca="1" si="26"/>
        <v>-3693871.194369188</v>
      </c>
      <c r="BF69" s="71">
        <f t="shared" ca="1" si="26"/>
        <v>1925868.1478242683</v>
      </c>
      <c r="BG69" s="71">
        <f t="shared" ca="1" si="26"/>
        <v>1542526.2290000003</v>
      </c>
      <c r="BH69" s="71">
        <f t="shared" ca="1" si="26"/>
        <v>383341.91882426792</v>
      </c>
      <c r="BI69" s="71">
        <f t="shared" ca="1" si="26"/>
        <v>0</v>
      </c>
      <c r="BJ69" s="71">
        <f t="shared" ca="1" si="26"/>
        <v>0</v>
      </c>
      <c r="BK69" s="71">
        <f t="shared" ca="1" si="26"/>
        <v>-5619739.3421934564</v>
      </c>
      <c r="BL69" s="71">
        <f t="shared" ca="1" si="24"/>
        <v>7905422.7801096141</v>
      </c>
      <c r="BM69" s="71">
        <f t="shared" ca="1" si="24"/>
        <v>7905422.7801096141</v>
      </c>
      <c r="BN69" s="71">
        <f t="shared" ca="1" si="24"/>
        <v>0</v>
      </c>
      <c r="BO69" s="71">
        <f t="shared" ca="1" si="24"/>
        <v>-57778.472732000337</v>
      </c>
      <c r="BP69" s="71">
        <f t="shared" ca="1" si="24"/>
        <v>-57778.472732000337</v>
      </c>
      <c r="BQ69" s="71">
        <f t="shared" ca="1" si="24"/>
        <v>0</v>
      </c>
      <c r="BR69" s="71">
        <f t="shared" ca="1" si="24"/>
        <v>0</v>
      </c>
      <c r="BS69" s="71">
        <f t="shared" ca="1" si="24"/>
        <v>-158326759.3024562</v>
      </c>
      <c r="BT69" s="71">
        <f t="shared" ca="1" si="24"/>
        <v>-159366188.123559</v>
      </c>
      <c r="BU69" s="71">
        <f t="shared" ca="1" si="24"/>
        <v>0</v>
      </c>
      <c r="BV69" s="71">
        <f t="shared" ca="1" si="27"/>
        <v>0</v>
      </c>
      <c r="BW69" s="71">
        <f t="shared" ca="1" si="27"/>
        <v>0</v>
      </c>
      <c r="BX69" s="71">
        <f t="shared" ca="1" si="27"/>
        <v>0</v>
      </c>
      <c r="BY69" s="71">
        <f t="shared" ca="1" si="27"/>
        <v>0</v>
      </c>
      <c r="BZ69" s="71">
        <f t="shared" ca="1" si="27"/>
        <v>1039428.8211027887</v>
      </c>
      <c r="CA69" s="71">
        <f t="shared" ca="1" si="27"/>
        <v>0</v>
      </c>
      <c r="CB69" s="71">
        <f t="shared" ca="1" si="27"/>
        <v>0</v>
      </c>
      <c r="CC69" s="71">
        <f t="shared" ca="1" si="27"/>
        <v>0</v>
      </c>
      <c r="CD69" s="71">
        <f t="shared" ca="1" si="27"/>
        <v>0</v>
      </c>
      <c r="CE69" s="71">
        <f t="shared" ca="1" si="27"/>
        <v>0</v>
      </c>
      <c r="CF69" s="71">
        <f t="shared" ca="1" si="27"/>
        <v>0</v>
      </c>
      <c r="CG69" s="71">
        <f t="shared" ca="1" si="27"/>
        <v>0</v>
      </c>
      <c r="CH69" s="71">
        <f t="shared" ca="1" si="27"/>
        <v>0</v>
      </c>
      <c r="CI69" s="71">
        <f t="shared" ca="1" si="27"/>
        <v>0</v>
      </c>
      <c r="CJ69" s="71">
        <f t="shared" ca="1" si="27"/>
        <v>0</v>
      </c>
      <c r="CK69" s="71">
        <f t="shared" ca="1" si="27"/>
        <v>0</v>
      </c>
      <c r="CL69" s="71">
        <f t="shared" ca="1" si="6"/>
        <v>99395168.190071136</v>
      </c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T69" s="5"/>
    </row>
    <row r="70" spans="1:228" ht="13.5" customHeight="1">
      <c r="A70" s="54" t="s">
        <v>121</v>
      </c>
      <c r="B70" s="69">
        <v>3012</v>
      </c>
      <c r="C70" s="70" t="s">
        <v>378</v>
      </c>
      <c r="D70" s="71">
        <f t="shared" ca="1" si="25"/>
        <v>27679.29</v>
      </c>
      <c r="E70" s="71">
        <f t="shared" ca="1" si="25"/>
        <v>48297.47</v>
      </c>
      <c r="F70" s="71">
        <f t="shared" ca="1" si="25"/>
        <v>48297.47</v>
      </c>
      <c r="G70" s="71">
        <f t="shared" ca="1" si="25"/>
        <v>0</v>
      </c>
      <c r="H70" s="71">
        <f t="shared" ca="1" si="25"/>
        <v>0</v>
      </c>
      <c r="I70" s="71">
        <f t="shared" ca="1" si="25"/>
        <v>-20618.18</v>
      </c>
      <c r="J70" s="71">
        <f t="shared" ca="1" si="25"/>
        <v>-20618.18</v>
      </c>
      <c r="K70" s="71">
        <f t="shared" ca="1" si="25"/>
        <v>-22464.58</v>
      </c>
      <c r="L70" s="71">
        <f t="shared" ca="1" si="25"/>
        <v>1846.4</v>
      </c>
      <c r="M70" s="71">
        <f t="shared" ca="1" si="25"/>
        <v>0</v>
      </c>
      <c r="N70" s="71">
        <f t="shared" ca="1" si="25"/>
        <v>0</v>
      </c>
      <c r="O70" s="71">
        <f t="shared" ca="1" si="25"/>
        <v>0</v>
      </c>
      <c r="P70" s="71">
        <f t="shared" ca="1" si="25"/>
        <v>0</v>
      </c>
      <c r="Q70" s="71">
        <f t="shared" ca="1" si="25"/>
        <v>0</v>
      </c>
      <c r="R70" s="71">
        <f t="shared" ca="1" si="25"/>
        <v>0</v>
      </c>
      <c r="S70" s="71">
        <f t="shared" ref="S70:AH82" ca="1" si="28">INDIRECT("'"&amp;VLOOKUP($A$2,$HL$1:$HM$80,2,0)&amp;"'!"&amp;ADDRESS(IFERROR(MATCH($B70,INDIRECT("'"&amp;VLOOKUP($A$2,$HL$1:$HM$80,2,0)&amp;"'!B:B"),0),MATCH($A$82,INDIRECT("'"&amp;VLOOKUP($A$2,$HL$1:$HM$80,2,0)&amp;"'!A:A"),0)),MATCH(S$5,INDIRECT("'"&amp;VLOOKUP($A$2,$HL$1:$HM$80,2,0)&amp;"'!5:5"),0)))</f>
        <v>0</v>
      </c>
      <c r="T70" s="71">
        <f t="shared" ca="1" si="28"/>
        <v>0</v>
      </c>
      <c r="U70" s="71">
        <f t="shared" ca="1" si="28"/>
        <v>0</v>
      </c>
      <c r="V70" s="71">
        <f t="shared" ca="1" si="28"/>
        <v>0</v>
      </c>
      <c r="W70" s="71">
        <f t="shared" ca="1" si="28"/>
        <v>0</v>
      </c>
      <c r="X70" s="71">
        <f t="shared" ca="1" si="28"/>
        <v>0</v>
      </c>
      <c r="Y70" s="71">
        <f t="shared" ca="1" si="28"/>
        <v>0</v>
      </c>
      <c r="Z70" s="71">
        <f t="shared" ca="1" si="28"/>
        <v>0</v>
      </c>
      <c r="AA70" s="71">
        <f t="shared" ca="1" si="28"/>
        <v>0</v>
      </c>
      <c r="AB70" s="71">
        <f t="shared" ca="1" si="28"/>
        <v>0</v>
      </c>
      <c r="AC70" s="71">
        <f t="shared" ca="1" si="28"/>
        <v>0</v>
      </c>
      <c r="AD70" s="71">
        <f t="shared" ca="1" si="28"/>
        <v>0</v>
      </c>
      <c r="AE70" s="71">
        <f t="shared" ca="1" si="28"/>
        <v>0</v>
      </c>
      <c r="AF70" s="71">
        <f t="shared" ca="1" si="28"/>
        <v>0</v>
      </c>
      <c r="AG70" s="71">
        <f t="shared" ca="1" si="28"/>
        <v>0</v>
      </c>
      <c r="AH70" s="71">
        <f t="shared" ca="1" si="28"/>
        <v>0</v>
      </c>
      <c r="AI70" s="71">
        <f t="shared" ref="AI70:AX82" ca="1" si="29">INDIRECT("'"&amp;VLOOKUP($A$2,$HL$1:$HM$80,2,0)&amp;"'!"&amp;ADDRESS(IFERROR(MATCH($B70,INDIRECT("'"&amp;VLOOKUP($A$2,$HL$1:$HM$80,2,0)&amp;"'!B:B"),0),MATCH($A$82,INDIRECT("'"&amp;VLOOKUP($A$2,$HL$1:$HM$80,2,0)&amp;"'!A:A"),0)),MATCH(AI$5,INDIRECT("'"&amp;VLOOKUP($A$2,$HL$1:$HM$80,2,0)&amp;"'!5:5"),0)))</f>
        <v>0</v>
      </c>
      <c r="AJ70" s="71">
        <f t="shared" ca="1" si="29"/>
        <v>0</v>
      </c>
      <c r="AK70" s="71">
        <f t="shared" ca="1" si="29"/>
        <v>0</v>
      </c>
      <c r="AL70" s="71">
        <f t="shared" ca="1" si="29"/>
        <v>0</v>
      </c>
      <c r="AM70" s="71">
        <f t="shared" ca="1" si="29"/>
        <v>0</v>
      </c>
      <c r="AN70" s="71">
        <f t="shared" ca="1" si="29"/>
        <v>0</v>
      </c>
      <c r="AO70" s="71">
        <f t="shared" ca="1" si="29"/>
        <v>0</v>
      </c>
      <c r="AP70" s="71">
        <f t="shared" ca="1" si="29"/>
        <v>0</v>
      </c>
      <c r="AQ70" s="71">
        <f t="shared" ca="1" si="29"/>
        <v>0</v>
      </c>
      <c r="AR70" s="71">
        <f t="shared" ca="1" si="29"/>
        <v>0</v>
      </c>
      <c r="AS70" s="71">
        <f t="shared" ca="1" si="29"/>
        <v>247107.83999999997</v>
      </c>
      <c r="AT70" s="71">
        <f t="shared" ca="1" si="29"/>
        <v>0</v>
      </c>
      <c r="AU70" s="71">
        <f t="shared" ca="1" si="29"/>
        <v>0</v>
      </c>
      <c r="AV70" s="71">
        <f t="shared" ca="1" si="29"/>
        <v>0</v>
      </c>
      <c r="AW70" s="71">
        <f t="shared" ca="1" si="29"/>
        <v>275053.39999999997</v>
      </c>
      <c r="AX70" s="71">
        <f t="shared" ca="1" si="29"/>
        <v>275053.39999999997</v>
      </c>
      <c r="AY70" s="71">
        <f t="shared" ca="1" si="26"/>
        <v>-38003.9</v>
      </c>
      <c r="AZ70" s="71">
        <f t="shared" ca="1" si="26"/>
        <v>-38003.9</v>
      </c>
      <c r="BA70" s="71">
        <f t="shared" ca="1" si="26"/>
        <v>0</v>
      </c>
      <c r="BB70" s="71">
        <f t="shared" ca="1" si="26"/>
        <v>0</v>
      </c>
      <c r="BC70" s="71">
        <f t="shared" ca="1" si="26"/>
        <v>0</v>
      </c>
      <c r="BD70" s="71">
        <f t="shared" ca="1" si="26"/>
        <v>313057.3</v>
      </c>
      <c r="BE70" s="71">
        <f t="shared" ca="1" si="26"/>
        <v>0</v>
      </c>
      <c r="BF70" s="71">
        <f t="shared" ca="1" si="26"/>
        <v>0</v>
      </c>
      <c r="BG70" s="71">
        <f t="shared" ca="1" si="26"/>
        <v>0</v>
      </c>
      <c r="BH70" s="71">
        <f t="shared" ca="1" si="26"/>
        <v>0</v>
      </c>
      <c r="BI70" s="71">
        <f t="shared" ca="1" si="26"/>
        <v>0</v>
      </c>
      <c r="BJ70" s="71">
        <f t="shared" ca="1" si="26"/>
        <v>0</v>
      </c>
      <c r="BK70" s="71">
        <f t="shared" ca="1" si="26"/>
        <v>0</v>
      </c>
      <c r="BL70" s="71">
        <f t="shared" ca="1" si="26"/>
        <v>0</v>
      </c>
      <c r="BM70" s="71">
        <f t="shared" ca="1" si="26"/>
        <v>0</v>
      </c>
      <c r="BN70" s="71">
        <f t="shared" ref="BL70:CA82" ca="1" si="30">INDIRECT("'"&amp;VLOOKUP($A$2,$HL$1:$HM$80,2,0)&amp;"'!"&amp;ADDRESS(IFERROR(MATCH($B70,INDIRECT("'"&amp;VLOOKUP($A$2,$HL$1:$HM$80,2,0)&amp;"'!B:B"),0),MATCH($A$82,INDIRECT("'"&amp;VLOOKUP($A$2,$HL$1:$HM$80,2,0)&amp;"'!A:A"),0)),MATCH(BN$5,INDIRECT("'"&amp;VLOOKUP($A$2,$HL$1:$HM$80,2,0)&amp;"'!5:5"),0)))</f>
        <v>0</v>
      </c>
      <c r="BO70" s="71">
        <f t="shared" ca="1" si="30"/>
        <v>0</v>
      </c>
      <c r="BP70" s="71">
        <f t="shared" ca="1" si="30"/>
        <v>0</v>
      </c>
      <c r="BQ70" s="71">
        <f t="shared" ca="1" si="30"/>
        <v>0</v>
      </c>
      <c r="BR70" s="71">
        <f t="shared" ca="1" si="30"/>
        <v>0</v>
      </c>
      <c r="BS70" s="71">
        <f t="shared" ca="1" si="30"/>
        <v>-27945.559999999998</v>
      </c>
      <c r="BT70" s="71">
        <f t="shared" ca="1" si="30"/>
        <v>-5005.12</v>
      </c>
      <c r="BU70" s="71">
        <f t="shared" ca="1" si="30"/>
        <v>-14689.5</v>
      </c>
      <c r="BV70" s="71">
        <f t="shared" ca="1" si="27"/>
        <v>-8250.94</v>
      </c>
      <c r="BW70" s="71">
        <f t="shared" ca="1" si="27"/>
        <v>0</v>
      </c>
      <c r="BX70" s="71">
        <f t="shared" ca="1" si="27"/>
        <v>0</v>
      </c>
      <c r="BY70" s="71">
        <f t="shared" ca="1" si="27"/>
        <v>0</v>
      </c>
      <c r="BZ70" s="71">
        <f t="shared" ca="1" si="27"/>
        <v>0</v>
      </c>
      <c r="CA70" s="71">
        <f t="shared" ca="1" si="27"/>
        <v>0</v>
      </c>
      <c r="CB70" s="71">
        <f t="shared" ca="1" si="27"/>
        <v>0</v>
      </c>
      <c r="CC70" s="71">
        <f t="shared" ca="1" si="27"/>
        <v>0</v>
      </c>
      <c r="CD70" s="71">
        <f t="shared" ca="1" si="27"/>
        <v>0</v>
      </c>
      <c r="CE70" s="71">
        <f t="shared" ca="1" si="27"/>
        <v>0</v>
      </c>
      <c r="CF70" s="71">
        <f t="shared" ca="1" si="27"/>
        <v>0</v>
      </c>
      <c r="CG70" s="71">
        <f t="shared" ca="1" si="27"/>
        <v>0</v>
      </c>
      <c r="CH70" s="71">
        <f t="shared" ca="1" si="27"/>
        <v>0</v>
      </c>
      <c r="CI70" s="71">
        <f t="shared" ca="1" si="27"/>
        <v>0</v>
      </c>
      <c r="CJ70" s="71">
        <f t="shared" ca="1" si="27"/>
        <v>0</v>
      </c>
      <c r="CK70" s="71">
        <f t="shared" ca="1" si="27"/>
        <v>0</v>
      </c>
      <c r="CL70" s="71">
        <f t="shared" ca="1" si="6"/>
        <v>274787.12999999995</v>
      </c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T70" s="5"/>
    </row>
    <row r="71" spans="1:228" ht="13.5" customHeight="1">
      <c r="A71" s="54" t="s">
        <v>122</v>
      </c>
      <c r="B71" s="69">
        <v>3016</v>
      </c>
      <c r="C71" s="70" t="s">
        <v>378</v>
      </c>
      <c r="D71" s="71">
        <f t="shared" ref="D71:S82" ca="1" si="31">INDIRECT("'"&amp;VLOOKUP($A$2,$HL$1:$HM$80,2,0)&amp;"'!"&amp;ADDRESS(IFERROR(MATCH($B71,INDIRECT("'"&amp;VLOOKUP($A$2,$HL$1:$HM$80,2,0)&amp;"'!B:B"),0),MATCH($A$82,INDIRECT("'"&amp;VLOOKUP($A$2,$HL$1:$HM$80,2,0)&amp;"'!A:A"),0)),MATCH(D$5,INDIRECT("'"&amp;VLOOKUP($A$2,$HL$1:$HM$80,2,0)&amp;"'!5:5"),0)))</f>
        <v>311053500.06984812</v>
      </c>
      <c r="E71" s="71">
        <f t="shared" ca="1" si="31"/>
        <v>589208931.16984808</v>
      </c>
      <c r="F71" s="71">
        <f t="shared" ca="1" si="31"/>
        <v>607826408.1698451</v>
      </c>
      <c r="G71" s="71">
        <f t="shared" ca="1" si="31"/>
        <v>-18617476.999997001</v>
      </c>
      <c r="H71" s="71">
        <f t="shared" ca="1" si="31"/>
        <v>0</v>
      </c>
      <c r="I71" s="71">
        <f t="shared" ca="1" si="31"/>
        <v>-296337494.57999998</v>
      </c>
      <c r="J71" s="71">
        <f t="shared" ca="1" si="31"/>
        <v>-298643867.65999997</v>
      </c>
      <c r="K71" s="71">
        <f t="shared" ca="1" si="31"/>
        <v>-310862218.94999999</v>
      </c>
      <c r="L71" s="71">
        <f t="shared" ca="1" si="31"/>
        <v>12218351.289999999</v>
      </c>
      <c r="M71" s="71">
        <f t="shared" ca="1" si="31"/>
        <v>2306373.08</v>
      </c>
      <c r="N71" s="71">
        <f t="shared" ca="1" si="31"/>
        <v>2916536.78</v>
      </c>
      <c r="O71" s="71">
        <f t="shared" ca="1" si="31"/>
        <v>-610163.69999999995</v>
      </c>
      <c r="P71" s="71">
        <f t="shared" ca="1" si="31"/>
        <v>0</v>
      </c>
      <c r="Q71" s="71">
        <f t="shared" ca="1" si="31"/>
        <v>0</v>
      </c>
      <c r="R71" s="71">
        <f t="shared" ca="1" si="31"/>
        <v>0</v>
      </c>
      <c r="S71" s="71">
        <f t="shared" ca="1" si="31"/>
        <v>0</v>
      </c>
      <c r="T71" s="71">
        <f t="shared" ca="1" si="28"/>
        <v>0</v>
      </c>
      <c r="U71" s="71">
        <f t="shared" ca="1" si="28"/>
        <v>0</v>
      </c>
      <c r="V71" s="71">
        <f t="shared" ca="1" si="28"/>
        <v>0</v>
      </c>
      <c r="W71" s="71">
        <f t="shared" ca="1" si="28"/>
        <v>0</v>
      </c>
      <c r="X71" s="71">
        <f t="shared" ca="1" si="28"/>
        <v>0</v>
      </c>
      <c r="Y71" s="71">
        <f t="shared" ca="1" si="28"/>
        <v>0</v>
      </c>
      <c r="Z71" s="71">
        <f t="shared" ca="1" si="28"/>
        <v>18182063.48</v>
      </c>
      <c r="AA71" s="71">
        <f t="shared" ca="1" si="28"/>
        <v>18182063.48</v>
      </c>
      <c r="AB71" s="71">
        <f t="shared" ca="1" si="28"/>
        <v>0</v>
      </c>
      <c r="AC71" s="71">
        <f t="shared" ca="1" si="28"/>
        <v>0</v>
      </c>
      <c r="AD71" s="71">
        <f t="shared" ca="1" si="28"/>
        <v>0</v>
      </c>
      <c r="AE71" s="71">
        <f t="shared" ca="1" si="28"/>
        <v>0</v>
      </c>
      <c r="AF71" s="71">
        <f t="shared" ca="1" si="28"/>
        <v>0</v>
      </c>
      <c r="AG71" s="71">
        <f t="shared" ca="1" si="28"/>
        <v>0</v>
      </c>
      <c r="AH71" s="71">
        <f t="shared" ca="1" si="28"/>
        <v>0</v>
      </c>
      <c r="AI71" s="71">
        <f t="shared" ca="1" si="29"/>
        <v>0</v>
      </c>
      <c r="AJ71" s="71">
        <f t="shared" ca="1" si="29"/>
        <v>0</v>
      </c>
      <c r="AK71" s="71">
        <f t="shared" ca="1" si="29"/>
        <v>0</v>
      </c>
      <c r="AL71" s="71">
        <f t="shared" ca="1" si="29"/>
        <v>0</v>
      </c>
      <c r="AM71" s="71">
        <f t="shared" ca="1" si="29"/>
        <v>0</v>
      </c>
      <c r="AN71" s="71">
        <f t="shared" ca="1" si="29"/>
        <v>0</v>
      </c>
      <c r="AO71" s="71">
        <f t="shared" ca="1" si="29"/>
        <v>0</v>
      </c>
      <c r="AP71" s="71">
        <f t="shared" ca="1" si="29"/>
        <v>0</v>
      </c>
      <c r="AQ71" s="71">
        <f t="shared" ca="1" si="29"/>
        <v>0</v>
      </c>
      <c r="AR71" s="71">
        <f t="shared" ca="1" si="29"/>
        <v>0</v>
      </c>
      <c r="AS71" s="71">
        <f t="shared" ca="1" si="29"/>
        <v>-225439781.90760395</v>
      </c>
      <c r="AT71" s="71">
        <f t="shared" ca="1" si="29"/>
        <v>-8090026.4199999981</v>
      </c>
      <c r="AU71" s="71">
        <f t="shared" ca="1" si="29"/>
        <v>-18100131.879999999</v>
      </c>
      <c r="AV71" s="71">
        <f t="shared" ca="1" si="29"/>
        <v>10010105.460000001</v>
      </c>
      <c r="AW71" s="71">
        <f t="shared" ca="1" si="29"/>
        <v>-1969581.4300000016</v>
      </c>
      <c r="AX71" s="71">
        <f t="shared" ca="1" si="29"/>
        <v>6057871.2199999988</v>
      </c>
      <c r="AY71" s="71">
        <f t="shared" ref="AY71:BK82" ca="1" si="32">INDIRECT("'"&amp;VLOOKUP($A$2,$HL$1:$HM$80,2,0)&amp;"'!"&amp;ADDRESS(IFERROR(MATCH($B71,INDIRECT("'"&amp;VLOOKUP($A$2,$HL$1:$HM$80,2,0)&amp;"'!B:B"),0),MATCH($A$82,INDIRECT("'"&amp;VLOOKUP($A$2,$HL$1:$HM$80,2,0)&amp;"'!A:A"),0)),MATCH(AY$5,INDIRECT("'"&amp;VLOOKUP($A$2,$HL$1:$HM$80,2,0)&amp;"'!5:5"),0)))</f>
        <v>-24886954.490000002</v>
      </c>
      <c r="AZ71" s="71">
        <f t="shared" ca="1" si="32"/>
        <v>-10973487.809999999</v>
      </c>
      <c r="BA71" s="71">
        <f t="shared" ca="1" si="32"/>
        <v>-13913466.680000002</v>
      </c>
      <c r="BB71" s="71">
        <f t="shared" ca="1" si="32"/>
        <v>0</v>
      </c>
      <c r="BC71" s="71">
        <f t="shared" ca="1" si="32"/>
        <v>0</v>
      </c>
      <c r="BD71" s="71">
        <f t="shared" ca="1" si="32"/>
        <v>30944825.710000001</v>
      </c>
      <c r="BE71" s="71">
        <f t="shared" ca="1" si="32"/>
        <v>-8027452.6500000004</v>
      </c>
      <c r="BF71" s="71">
        <f t="shared" ca="1" si="32"/>
        <v>5083912.74</v>
      </c>
      <c r="BG71" s="71">
        <f t="shared" ca="1" si="32"/>
        <v>4711372</v>
      </c>
      <c r="BH71" s="71">
        <f t="shared" ca="1" si="32"/>
        <v>372540.74</v>
      </c>
      <c r="BI71" s="71">
        <f t="shared" ca="1" si="32"/>
        <v>0</v>
      </c>
      <c r="BJ71" s="71">
        <f t="shared" ca="1" si="32"/>
        <v>0</v>
      </c>
      <c r="BK71" s="71">
        <f t="shared" ca="1" si="32"/>
        <v>-13111365.390000001</v>
      </c>
      <c r="BL71" s="71">
        <f t="shared" ca="1" si="30"/>
        <v>0</v>
      </c>
      <c r="BM71" s="71">
        <f t="shared" ca="1" si="30"/>
        <v>0</v>
      </c>
      <c r="BN71" s="71">
        <f t="shared" ca="1" si="30"/>
        <v>0</v>
      </c>
      <c r="BO71" s="71">
        <f t="shared" ca="1" si="30"/>
        <v>-7780650.1500000004</v>
      </c>
      <c r="BP71" s="71">
        <f t="shared" ca="1" si="30"/>
        <v>-7780650.1500000004</v>
      </c>
      <c r="BQ71" s="71">
        <f t="shared" ca="1" si="30"/>
        <v>0</v>
      </c>
      <c r="BR71" s="71">
        <f t="shared" ca="1" si="30"/>
        <v>0</v>
      </c>
      <c r="BS71" s="71">
        <f t="shared" ca="1" si="30"/>
        <v>-212159711.18760395</v>
      </c>
      <c r="BT71" s="71">
        <f t="shared" ca="1" si="30"/>
        <v>-146008487.37347344</v>
      </c>
      <c r="BU71" s="71">
        <f t="shared" ca="1" si="30"/>
        <v>-32348577.241521686</v>
      </c>
      <c r="BV71" s="71">
        <f t="shared" ca="1" si="30"/>
        <v>-5034102.1754453797</v>
      </c>
      <c r="BW71" s="71">
        <f t="shared" ca="1" si="30"/>
        <v>0</v>
      </c>
      <c r="BX71" s="71">
        <f t="shared" ca="1" si="30"/>
        <v>-20793568.677399687</v>
      </c>
      <c r="BY71" s="71">
        <f t="shared" ca="1" si="30"/>
        <v>-9548344.8543847986</v>
      </c>
      <c r="BZ71" s="71">
        <f t="shared" ca="1" si="30"/>
        <v>2416560.3971457295</v>
      </c>
      <c r="CA71" s="71">
        <f t="shared" ca="1" si="30"/>
        <v>-843191.26252466417</v>
      </c>
      <c r="CB71" s="71">
        <f t="shared" ref="BV71:CK82" ca="1" si="33">INDIRECT("'"&amp;VLOOKUP($A$2,$HL$1:$HM$80,2,0)&amp;"'!"&amp;ADDRESS(IFERROR(MATCH($B71,INDIRECT("'"&amp;VLOOKUP($A$2,$HL$1:$HM$80,2,0)&amp;"'!B:B"),0),MATCH($A$82,INDIRECT("'"&amp;VLOOKUP($A$2,$HL$1:$HM$80,2,0)&amp;"'!A:A"),0)),MATCH(CB$5,INDIRECT("'"&amp;VLOOKUP($A$2,$HL$1:$HM$80,2,0)&amp;"'!5:5"),0)))</f>
        <v>4560187.2800000049</v>
      </c>
      <c r="CC71" s="71">
        <f t="shared" ca="1" si="33"/>
        <v>4806514.9400000051</v>
      </c>
      <c r="CD71" s="71">
        <f t="shared" ca="1" si="33"/>
        <v>-48435535.009999998</v>
      </c>
      <c r="CE71" s="71">
        <f t="shared" ca="1" si="33"/>
        <v>53242049.950000003</v>
      </c>
      <c r="CF71" s="71">
        <f t="shared" ca="1" si="33"/>
        <v>-246327.66000000015</v>
      </c>
      <c r="CG71" s="71">
        <f t="shared" ca="1" si="33"/>
        <v>4886869.21</v>
      </c>
      <c r="CH71" s="71">
        <f t="shared" ca="1" si="33"/>
        <v>-5133196.87</v>
      </c>
      <c r="CI71" s="71">
        <f t="shared" ca="1" si="33"/>
        <v>0</v>
      </c>
      <c r="CJ71" s="71">
        <f t="shared" ca="1" si="33"/>
        <v>0</v>
      </c>
      <c r="CK71" s="71">
        <f t="shared" ca="1" si="33"/>
        <v>0</v>
      </c>
      <c r="CL71" s="71">
        <f t="shared" ref="CL71:CL82" ca="1" si="34">INDIRECT("'"&amp;VLOOKUP($A$2,$HL$1:$HM$80,2,0)&amp;"'!"&amp;ADDRESS(IFERROR(MATCH($B71,INDIRECT("'"&amp;VLOOKUP($A$2,$HL$1:$HM$80,2,0)&amp;"'!B:B"),0),MATCH($A$82,INDIRECT("'"&amp;VLOOKUP($A$2,$HL$1:$HM$80,2,0)&amp;"'!A:A"),0)),MATCH(CL$6,INDIRECT("'"&amp;VLOOKUP($A$2,$HL$1:$HM$80,2,0)&amp;"'!6:6"),0)))</f>
        <v>85613718.162244171</v>
      </c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T71" s="5"/>
    </row>
    <row r="72" spans="1:228" ht="13.5" customHeight="1">
      <c r="A72" s="54" t="s">
        <v>123</v>
      </c>
      <c r="B72" s="69">
        <v>3017</v>
      </c>
      <c r="C72" s="70" t="s">
        <v>378</v>
      </c>
      <c r="D72" s="71">
        <f t="shared" ca="1" si="31"/>
        <v>1434661506.98</v>
      </c>
      <c r="E72" s="71">
        <f t="shared" ca="1" si="31"/>
        <v>1153149814.71</v>
      </c>
      <c r="F72" s="71">
        <f t="shared" ca="1" si="31"/>
        <v>1518555297.71</v>
      </c>
      <c r="G72" s="71">
        <f t="shared" ca="1" si="31"/>
        <v>-365405483</v>
      </c>
      <c r="H72" s="71">
        <f t="shared" ca="1" si="31"/>
        <v>0</v>
      </c>
      <c r="I72" s="71">
        <f t="shared" ca="1" si="31"/>
        <v>56737467.490000017</v>
      </c>
      <c r="J72" s="71">
        <f t="shared" ca="1" si="31"/>
        <v>56984116.480000019</v>
      </c>
      <c r="K72" s="71">
        <f t="shared" ca="1" si="31"/>
        <v>-400916170.76999998</v>
      </c>
      <c r="L72" s="71">
        <f t="shared" ca="1" si="31"/>
        <v>457900287.25</v>
      </c>
      <c r="M72" s="71">
        <f t="shared" ca="1" si="31"/>
        <v>-246648.98999999976</v>
      </c>
      <c r="N72" s="71">
        <f t="shared" ca="1" si="31"/>
        <v>3716989.16</v>
      </c>
      <c r="O72" s="71">
        <f t="shared" ca="1" si="31"/>
        <v>-3963638.15</v>
      </c>
      <c r="P72" s="71">
        <f t="shared" ca="1" si="31"/>
        <v>0</v>
      </c>
      <c r="Q72" s="71">
        <f t="shared" ca="1" si="31"/>
        <v>0</v>
      </c>
      <c r="R72" s="71">
        <f t="shared" ca="1" si="31"/>
        <v>0</v>
      </c>
      <c r="S72" s="71">
        <f t="shared" ca="1" si="31"/>
        <v>0</v>
      </c>
      <c r="T72" s="71">
        <f t="shared" ca="1" si="28"/>
        <v>0</v>
      </c>
      <c r="U72" s="71">
        <f t="shared" ca="1" si="28"/>
        <v>0</v>
      </c>
      <c r="V72" s="71">
        <f t="shared" ca="1" si="28"/>
        <v>0</v>
      </c>
      <c r="W72" s="71">
        <f t="shared" ca="1" si="28"/>
        <v>0</v>
      </c>
      <c r="X72" s="71">
        <f t="shared" ca="1" si="28"/>
        <v>0</v>
      </c>
      <c r="Y72" s="71">
        <f t="shared" ca="1" si="28"/>
        <v>0</v>
      </c>
      <c r="Z72" s="71">
        <f t="shared" ca="1" si="28"/>
        <v>224774224.78</v>
      </c>
      <c r="AA72" s="71">
        <f t="shared" ca="1" si="28"/>
        <v>224774224.78</v>
      </c>
      <c r="AB72" s="71">
        <f t="shared" ca="1" si="28"/>
        <v>0</v>
      </c>
      <c r="AC72" s="71">
        <f t="shared" ca="1" si="28"/>
        <v>0</v>
      </c>
      <c r="AD72" s="71">
        <f t="shared" ca="1" si="28"/>
        <v>0</v>
      </c>
      <c r="AE72" s="71">
        <f t="shared" ca="1" si="28"/>
        <v>0</v>
      </c>
      <c r="AF72" s="71">
        <f t="shared" ca="1" si="28"/>
        <v>0</v>
      </c>
      <c r="AG72" s="71">
        <f t="shared" ca="1" si="28"/>
        <v>0</v>
      </c>
      <c r="AH72" s="71">
        <f t="shared" ca="1" si="28"/>
        <v>0</v>
      </c>
      <c r="AI72" s="71">
        <f t="shared" ca="1" si="29"/>
        <v>0</v>
      </c>
      <c r="AJ72" s="71">
        <f t="shared" ca="1" si="29"/>
        <v>0</v>
      </c>
      <c r="AK72" s="71">
        <f t="shared" ca="1" si="29"/>
        <v>0</v>
      </c>
      <c r="AL72" s="71">
        <f t="shared" ca="1" si="29"/>
        <v>0</v>
      </c>
      <c r="AM72" s="71">
        <f t="shared" ca="1" si="29"/>
        <v>0</v>
      </c>
      <c r="AN72" s="71">
        <f t="shared" ca="1" si="29"/>
        <v>0</v>
      </c>
      <c r="AO72" s="71">
        <f t="shared" ca="1" si="29"/>
        <v>0</v>
      </c>
      <c r="AP72" s="71">
        <f t="shared" ca="1" si="29"/>
        <v>0</v>
      </c>
      <c r="AQ72" s="71">
        <f t="shared" ca="1" si="29"/>
        <v>0</v>
      </c>
      <c r="AR72" s="71">
        <f t="shared" ca="1" si="29"/>
        <v>0</v>
      </c>
      <c r="AS72" s="71">
        <f t="shared" ca="1" si="29"/>
        <v>-1094259815.9999998</v>
      </c>
      <c r="AT72" s="71">
        <f t="shared" ca="1" si="29"/>
        <v>-147273316.84999999</v>
      </c>
      <c r="AU72" s="71">
        <f t="shared" ca="1" si="29"/>
        <v>-197345819.56999999</v>
      </c>
      <c r="AV72" s="71">
        <f t="shared" ca="1" si="29"/>
        <v>50072502.719999999</v>
      </c>
      <c r="AW72" s="71">
        <f t="shared" ca="1" si="29"/>
        <v>-79474063.429999992</v>
      </c>
      <c r="AX72" s="71">
        <f t="shared" ca="1" si="29"/>
        <v>-103466906.44999999</v>
      </c>
      <c r="AY72" s="71">
        <f t="shared" ca="1" si="32"/>
        <v>-296097238.12</v>
      </c>
      <c r="AZ72" s="71">
        <f t="shared" ca="1" si="32"/>
        <v>-396802502.78000003</v>
      </c>
      <c r="BA72" s="71">
        <f t="shared" ca="1" si="32"/>
        <v>100705264.66</v>
      </c>
      <c r="BB72" s="71">
        <f t="shared" ca="1" si="32"/>
        <v>0</v>
      </c>
      <c r="BC72" s="71">
        <f t="shared" ca="1" si="32"/>
        <v>0</v>
      </c>
      <c r="BD72" s="71">
        <f t="shared" ca="1" si="32"/>
        <v>192630331.67000002</v>
      </c>
      <c r="BE72" s="71">
        <f t="shared" ca="1" si="32"/>
        <v>23992843.019999996</v>
      </c>
      <c r="BF72" s="71">
        <f t="shared" ca="1" si="32"/>
        <v>97282157.25</v>
      </c>
      <c r="BG72" s="71">
        <f t="shared" ca="1" si="32"/>
        <v>109084977.02</v>
      </c>
      <c r="BH72" s="71">
        <f t="shared" ca="1" si="32"/>
        <v>-11802819.77</v>
      </c>
      <c r="BI72" s="71">
        <f t="shared" ca="1" si="32"/>
        <v>0</v>
      </c>
      <c r="BJ72" s="71">
        <f t="shared" ca="1" si="32"/>
        <v>0</v>
      </c>
      <c r="BK72" s="71">
        <f t="shared" ca="1" si="32"/>
        <v>-73289314.230000004</v>
      </c>
      <c r="BL72" s="71">
        <f t="shared" ca="1" si="30"/>
        <v>0</v>
      </c>
      <c r="BM72" s="71">
        <f t="shared" ca="1" si="30"/>
        <v>0</v>
      </c>
      <c r="BN72" s="71">
        <f t="shared" ca="1" si="30"/>
        <v>0</v>
      </c>
      <c r="BO72" s="71">
        <f t="shared" ca="1" si="30"/>
        <v>-17187759.289999999</v>
      </c>
      <c r="BP72" s="71">
        <f t="shared" ca="1" si="30"/>
        <v>-17187759.289999999</v>
      </c>
      <c r="BQ72" s="71">
        <f t="shared" ca="1" si="30"/>
        <v>0</v>
      </c>
      <c r="BR72" s="71">
        <f t="shared" ca="1" si="30"/>
        <v>0</v>
      </c>
      <c r="BS72" s="71">
        <f t="shared" ca="1" si="30"/>
        <v>-772297261.6099999</v>
      </c>
      <c r="BT72" s="71">
        <f t="shared" ca="1" si="30"/>
        <v>-694411634.75</v>
      </c>
      <c r="BU72" s="71">
        <f t="shared" ca="1" si="30"/>
        <v>-97431415.5</v>
      </c>
      <c r="BV72" s="71">
        <f t="shared" ca="1" si="33"/>
        <v>-77333749.810000002</v>
      </c>
      <c r="BW72" s="71">
        <f t="shared" ca="1" si="33"/>
        <v>0</v>
      </c>
      <c r="BX72" s="71">
        <f t="shared" ca="1" si="33"/>
        <v>-77393368.680000007</v>
      </c>
      <c r="BY72" s="71">
        <f t="shared" ca="1" si="33"/>
        <v>-35289025.280000001</v>
      </c>
      <c r="BZ72" s="71">
        <f t="shared" ca="1" si="33"/>
        <v>252877856.19999999</v>
      </c>
      <c r="CA72" s="71">
        <f t="shared" ca="1" si="33"/>
        <v>-43315923.789999992</v>
      </c>
      <c r="CB72" s="71">
        <f t="shared" ca="1" si="33"/>
        <v>-78027414.820000008</v>
      </c>
      <c r="CC72" s="71">
        <f t="shared" ca="1" si="33"/>
        <v>-78027414.820000008</v>
      </c>
      <c r="CD72" s="71">
        <f t="shared" ca="1" si="33"/>
        <v>-142281196.52000001</v>
      </c>
      <c r="CE72" s="71">
        <f t="shared" ca="1" si="33"/>
        <v>64253781.700000003</v>
      </c>
      <c r="CF72" s="71">
        <f t="shared" ca="1" si="33"/>
        <v>0</v>
      </c>
      <c r="CG72" s="71">
        <f t="shared" ca="1" si="33"/>
        <v>0</v>
      </c>
      <c r="CH72" s="71">
        <f t="shared" ca="1" si="33"/>
        <v>0</v>
      </c>
      <c r="CI72" s="71">
        <f t="shared" ca="1" si="33"/>
        <v>0</v>
      </c>
      <c r="CJ72" s="71">
        <f t="shared" ca="1" si="33"/>
        <v>0</v>
      </c>
      <c r="CK72" s="71">
        <f t="shared" ca="1" si="33"/>
        <v>0</v>
      </c>
      <c r="CL72" s="71">
        <f t="shared" ca="1" si="34"/>
        <v>340401690.98000026</v>
      </c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T72" s="5"/>
    </row>
    <row r="73" spans="1:228" ht="13.5" customHeight="1">
      <c r="A73" s="54" t="s">
        <v>124</v>
      </c>
      <c r="B73" s="69">
        <v>3018</v>
      </c>
      <c r="C73" s="70" t="s">
        <v>378</v>
      </c>
      <c r="D73" s="71">
        <f t="shared" ca="1" si="31"/>
        <v>6349244.8899999987</v>
      </c>
      <c r="E73" s="71">
        <f t="shared" ca="1" si="31"/>
        <v>3916093.01</v>
      </c>
      <c r="F73" s="71">
        <f t="shared" ca="1" si="31"/>
        <v>3925880.36</v>
      </c>
      <c r="G73" s="71">
        <f t="shared" ca="1" si="31"/>
        <v>-9787.35</v>
      </c>
      <c r="H73" s="71">
        <f t="shared" ca="1" si="31"/>
        <v>0</v>
      </c>
      <c r="I73" s="71">
        <f t="shared" ca="1" si="31"/>
        <v>535673.16999999993</v>
      </c>
      <c r="J73" s="71">
        <f t="shared" ca="1" si="31"/>
        <v>535673.16999999993</v>
      </c>
      <c r="K73" s="71">
        <f t="shared" ca="1" si="31"/>
        <v>-1962525.58</v>
      </c>
      <c r="L73" s="71">
        <f t="shared" ca="1" si="31"/>
        <v>2498198.75</v>
      </c>
      <c r="M73" s="71">
        <f t="shared" ca="1" si="31"/>
        <v>0</v>
      </c>
      <c r="N73" s="71">
        <f t="shared" ca="1" si="31"/>
        <v>0</v>
      </c>
      <c r="O73" s="71">
        <f t="shared" ca="1" si="31"/>
        <v>0</v>
      </c>
      <c r="P73" s="71">
        <f t="shared" ca="1" si="31"/>
        <v>0</v>
      </c>
      <c r="Q73" s="71">
        <f t="shared" ca="1" si="31"/>
        <v>0</v>
      </c>
      <c r="R73" s="71">
        <f t="shared" ca="1" si="31"/>
        <v>0</v>
      </c>
      <c r="S73" s="71">
        <f t="shared" ca="1" si="31"/>
        <v>0</v>
      </c>
      <c r="T73" s="71">
        <f t="shared" ca="1" si="28"/>
        <v>0</v>
      </c>
      <c r="U73" s="71">
        <f t="shared" ca="1" si="28"/>
        <v>0</v>
      </c>
      <c r="V73" s="71">
        <f t="shared" ca="1" si="28"/>
        <v>0</v>
      </c>
      <c r="W73" s="71">
        <f t="shared" ca="1" si="28"/>
        <v>0</v>
      </c>
      <c r="X73" s="71">
        <f t="shared" ca="1" si="28"/>
        <v>0</v>
      </c>
      <c r="Y73" s="71">
        <f t="shared" ca="1" si="28"/>
        <v>0</v>
      </c>
      <c r="Z73" s="71">
        <f t="shared" ca="1" si="28"/>
        <v>1459495.6099999999</v>
      </c>
      <c r="AA73" s="71">
        <f t="shared" ca="1" si="28"/>
        <v>0</v>
      </c>
      <c r="AB73" s="71">
        <f t="shared" ca="1" si="28"/>
        <v>0</v>
      </c>
      <c r="AC73" s="71">
        <f t="shared" ca="1" si="28"/>
        <v>1459495.6099999999</v>
      </c>
      <c r="AD73" s="71">
        <f t="shared" ca="1" si="28"/>
        <v>0</v>
      </c>
      <c r="AE73" s="71">
        <f t="shared" ca="1" si="28"/>
        <v>0</v>
      </c>
      <c r="AF73" s="71">
        <f t="shared" ca="1" si="28"/>
        <v>0</v>
      </c>
      <c r="AG73" s="71">
        <f t="shared" ca="1" si="28"/>
        <v>0</v>
      </c>
      <c r="AH73" s="71">
        <f t="shared" ca="1" si="28"/>
        <v>0</v>
      </c>
      <c r="AI73" s="71">
        <f t="shared" ca="1" si="29"/>
        <v>0</v>
      </c>
      <c r="AJ73" s="71">
        <f t="shared" ca="1" si="29"/>
        <v>437983.10000000003</v>
      </c>
      <c r="AK73" s="71">
        <f t="shared" ca="1" si="29"/>
        <v>437983.10000000003</v>
      </c>
      <c r="AL73" s="71">
        <f t="shared" ca="1" si="29"/>
        <v>0</v>
      </c>
      <c r="AM73" s="71">
        <f t="shared" ca="1" si="29"/>
        <v>0</v>
      </c>
      <c r="AN73" s="71">
        <f t="shared" ca="1" si="29"/>
        <v>0</v>
      </c>
      <c r="AO73" s="71">
        <f t="shared" ca="1" si="29"/>
        <v>0</v>
      </c>
      <c r="AP73" s="71">
        <f t="shared" ca="1" si="29"/>
        <v>0</v>
      </c>
      <c r="AQ73" s="71">
        <f t="shared" ca="1" si="29"/>
        <v>0</v>
      </c>
      <c r="AR73" s="71">
        <f t="shared" ca="1" si="29"/>
        <v>0</v>
      </c>
      <c r="AS73" s="71">
        <f t="shared" ca="1" si="29"/>
        <v>-56535653.289999999</v>
      </c>
      <c r="AT73" s="71">
        <f t="shared" ca="1" si="29"/>
        <v>-1014511.28</v>
      </c>
      <c r="AU73" s="71">
        <f t="shared" ca="1" si="29"/>
        <v>-1026011.28</v>
      </c>
      <c r="AV73" s="71">
        <f t="shared" ca="1" si="29"/>
        <v>11500</v>
      </c>
      <c r="AW73" s="71">
        <f t="shared" ca="1" si="29"/>
        <v>9652.1699999962002</v>
      </c>
      <c r="AX73" s="71">
        <f t="shared" ca="1" si="29"/>
        <v>1336550.7499999963</v>
      </c>
      <c r="AY73" s="71">
        <f t="shared" ca="1" si="32"/>
        <v>-21362011.200000003</v>
      </c>
      <c r="AZ73" s="71">
        <f t="shared" ca="1" si="32"/>
        <v>-20433212.630000003</v>
      </c>
      <c r="BA73" s="71">
        <f t="shared" ca="1" si="32"/>
        <v>-928798.57000000007</v>
      </c>
      <c r="BB73" s="71">
        <f t="shared" ca="1" si="32"/>
        <v>0</v>
      </c>
      <c r="BC73" s="71">
        <f t="shared" ca="1" si="32"/>
        <v>0</v>
      </c>
      <c r="BD73" s="71">
        <f t="shared" ca="1" si="32"/>
        <v>22698561.949999999</v>
      </c>
      <c r="BE73" s="71">
        <f t="shared" ca="1" si="32"/>
        <v>-1326898.58</v>
      </c>
      <c r="BF73" s="71">
        <f t="shared" ca="1" si="32"/>
        <v>6883298.7599999998</v>
      </c>
      <c r="BG73" s="71">
        <f t="shared" ca="1" si="32"/>
        <v>6561420.5899999999</v>
      </c>
      <c r="BH73" s="71">
        <f t="shared" ca="1" si="32"/>
        <v>321878.17</v>
      </c>
      <c r="BI73" s="71">
        <f t="shared" ca="1" si="32"/>
        <v>0</v>
      </c>
      <c r="BJ73" s="71">
        <f t="shared" ca="1" si="32"/>
        <v>0</v>
      </c>
      <c r="BK73" s="71">
        <f t="shared" ca="1" si="32"/>
        <v>-8210197.3399999999</v>
      </c>
      <c r="BL73" s="71">
        <f t="shared" ca="1" si="30"/>
        <v>0</v>
      </c>
      <c r="BM73" s="71">
        <f t="shared" ca="1" si="30"/>
        <v>0</v>
      </c>
      <c r="BN73" s="71">
        <f t="shared" ca="1" si="30"/>
        <v>0</v>
      </c>
      <c r="BO73" s="71">
        <f t="shared" ca="1" si="30"/>
        <v>0</v>
      </c>
      <c r="BP73" s="71">
        <f t="shared" ca="1" si="30"/>
        <v>0</v>
      </c>
      <c r="BQ73" s="71">
        <f t="shared" ca="1" si="30"/>
        <v>0</v>
      </c>
      <c r="BR73" s="71">
        <f t="shared" ca="1" si="30"/>
        <v>0</v>
      </c>
      <c r="BS73" s="71">
        <f t="shared" ca="1" si="30"/>
        <v>-55530794.179999992</v>
      </c>
      <c r="BT73" s="71">
        <f t="shared" ca="1" si="30"/>
        <v>-1073078.1400000001</v>
      </c>
      <c r="BU73" s="71">
        <f t="shared" ca="1" si="30"/>
        <v>-34628234.909999996</v>
      </c>
      <c r="BV73" s="71">
        <f t="shared" ca="1" si="33"/>
        <v>-4592825.8900000006</v>
      </c>
      <c r="BW73" s="71">
        <f t="shared" ca="1" si="33"/>
        <v>-153349.68</v>
      </c>
      <c r="BX73" s="71">
        <f t="shared" ca="1" si="33"/>
        <v>-10337973.790000003</v>
      </c>
      <c r="BY73" s="71">
        <f t="shared" ca="1" si="33"/>
        <v>-4745331.7699999996</v>
      </c>
      <c r="BZ73" s="71">
        <f t="shared" ca="1" si="33"/>
        <v>0</v>
      </c>
      <c r="CA73" s="71">
        <f t="shared" ca="1" si="33"/>
        <v>0</v>
      </c>
      <c r="CB73" s="71">
        <f t="shared" ca="1" si="33"/>
        <v>0</v>
      </c>
      <c r="CC73" s="71">
        <f t="shared" ca="1" si="33"/>
        <v>0</v>
      </c>
      <c r="CD73" s="71">
        <f t="shared" ca="1" si="33"/>
        <v>0</v>
      </c>
      <c r="CE73" s="71">
        <f t="shared" ca="1" si="33"/>
        <v>0</v>
      </c>
      <c r="CF73" s="71">
        <f t="shared" ca="1" si="33"/>
        <v>0</v>
      </c>
      <c r="CG73" s="71">
        <f t="shared" ca="1" si="33"/>
        <v>0</v>
      </c>
      <c r="CH73" s="71">
        <f t="shared" ca="1" si="33"/>
        <v>0</v>
      </c>
      <c r="CI73" s="71">
        <f t="shared" ca="1" si="33"/>
        <v>0</v>
      </c>
      <c r="CJ73" s="71">
        <f t="shared" ca="1" si="33"/>
        <v>0</v>
      </c>
      <c r="CK73" s="71">
        <f t="shared" ca="1" si="33"/>
        <v>0</v>
      </c>
      <c r="CL73" s="71">
        <f t="shared" ca="1" si="34"/>
        <v>-50186408.399999999</v>
      </c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T73" s="5"/>
    </row>
    <row r="74" spans="1:228" ht="13.5" customHeight="1">
      <c r="A74" s="54" t="s">
        <v>125</v>
      </c>
      <c r="B74" s="69">
        <v>4002</v>
      </c>
      <c r="C74" s="70" t="s">
        <v>379</v>
      </c>
      <c r="D74" s="71">
        <f t="shared" ca="1" si="31"/>
        <v>167163083.09</v>
      </c>
      <c r="E74" s="71">
        <f t="shared" ca="1" si="31"/>
        <v>97008603.840000004</v>
      </c>
      <c r="F74" s="71">
        <f t="shared" ca="1" si="31"/>
        <v>98305100</v>
      </c>
      <c r="G74" s="71">
        <f t="shared" ca="1" si="31"/>
        <v>-1296496.1599999999</v>
      </c>
      <c r="H74" s="71">
        <f t="shared" ca="1" si="31"/>
        <v>0</v>
      </c>
      <c r="I74" s="71">
        <f t="shared" ca="1" si="31"/>
        <v>20228502.500000007</v>
      </c>
      <c r="J74" s="71">
        <f t="shared" ca="1" si="31"/>
        <v>20469290.720000006</v>
      </c>
      <c r="K74" s="71">
        <f t="shared" ca="1" si="31"/>
        <v>-48068019.600000001</v>
      </c>
      <c r="L74" s="71">
        <f t="shared" ca="1" si="31"/>
        <v>68537310.320000008</v>
      </c>
      <c r="M74" s="71">
        <f t="shared" ca="1" si="31"/>
        <v>-240788.22000000003</v>
      </c>
      <c r="N74" s="71">
        <f t="shared" ca="1" si="31"/>
        <v>411995.32</v>
      </c>
      <c r="O74" s="71">
        <f t="shared" ca="1" si="31"/>
        <v>-652783.54</v>
      </c>
      <c r="P74" s="71">
        <f t="shared" ca="1" si="31"/>
        <v>0</v>
      </c>
      <c r="Q74" s="71">
        <f t="shared" ca="1" si="31"/>
        <v>0</v>
      </c>
      <c r="R74" s="71">
        <f t="shared" ca="1" si="31"/>
        <v>0</v>
      </c>
      <c r="S74" s="71">
        <f t="shared" ca="1" si="31"/>
        <v>0</v>
      </c>
      <c r="T74" s="71">
        <f t="shared" ca="1" si="28"/>
        <v>0</v>
      </c>
      <c r="U74" s="71">
        <f t="shared" ca="1" si="28"/>
        <v>0</v>
      </c>
      <c r="V74" s="71">
        <f t="shared" ca="1" si="28"/>
        <v>0</v>
      </c>
      <c r="W74" s="71">
        <f t="shared" ca="1" si="28"/>
        <v>0</v>
      </c>
      <c r="X74" s="71">
        <f t="shared" ca="1" si="28"/>
        <v>0</v>
      </c>
      <c r="Y74" s="71">
        <f t="shared" ca="1" si="28"/>
        <v>0</v>
      </c>
      <c r="Z74" s="71">
        <f t="shared" ca="1" si="28"/>
        <v>40879403.460000001</v>
      </c>
      <c r="AA74" s="71">
        <f t="shared" ca="1" si="28"/>
        <v>23453987.960000001</v>
      </c>
      <c r="AB74" s="71">
        <f t="shared" ca="1" si="28"/>
        <v>6546516.04</v>
      </c>
      <c r="AC74" s="71">
        <f t="shared" ca="1" si="28"/>
        <v>2282083.9899999998</v>
      </c>
      <c r="AD74" s="71">
        <f t="shared" ca="1" si="28"/>
        <v>8430194.6199999992</v>
      </c>
      <c r="AE74" s="71">
        <f t="shared" ca="1" si="28"/>
        <v>0</v>
      </c>
      <c r="AF74" s="71">
        <f t="shared" ca="1" si="28"/>
        <v>0</v>
      </c>
      <c r="AG74" s="71">
        <f t="shared" ca="1" si="28"/>
        <v>0</v>
      </c>
      <c r="AH74" s="71">
        <f t="shared" ca="1" si="28"/>
        <v>166620.85</v>
      </c>
      <c r="AI74" s="71">
        <f t="shared" ca="1" si="29"/>
        <v>0</v>
      </c>
      <c r="AJ74" s="71">
        <f t="shared" ca="1" si="29"/>
        <v>9046573.2899999991</v>
      </c>
      <c r="AK74" s="71">
        <f t="shared" ca="1" si="29"/>
        <v>9046573.2899999991</v>
      </c>
      <c r="AL74" s="71">
        <f t="shared" ca="1" si="29"/>
        <v>0</v>
      </c>
      <c r="AM74" s="71">
        <f t="shared" ca="1" si="29"/>
        <v>0</v>
      </c>
      <c r="AN74" s="71">
        <f t="shared" ca="1" si="29"/>
        <v>0</v>
      </c>
      <c r="AO74" s="71">
        <f t="shared" ca="1" si="29"/>
        <v>0</v>
      </c>
      <c r="AP74" s="71">
        <f t="shared" ca="1" si="29"/>
        <v>0</v>
      </c>
      <c r="AQ74" s="71">
        <f t="shared" ca="1" si="29"/>
        <v>0</v>
      </c>
      <c r="AR74" s="71">
        <f t="shared" ca="1" si="29"/>
        <v>0</v>
      </c>
      <c r="AS74" s="71">
        <f t="shared" ca="1" si="29"/>
        <v>-84698431.089999989</v>
      </c>
      <c r="AT74" s="71">
        <f t="shared" ca="1" si="29"/>
        <v>-31826822.329999998</v>
      </c>
      <c r="AU74" s="71">
        <f t="shared" ca="1" si="29"/>
        <v>-32139031.649999999</v>
      </c>
      <c r="AV74" s="71">
        <f t="shared" ca="1" si="29"/>
        <v>312209.32</v>
      </c>
      <c r="AW74" s="71">
        <f t="shared" ca="1" si="29"/>
        <v>-366743.57999999833</v>
      </c>
      <c r="AX74" s="71">
        <f t="shared" ca="1" si="29"/>
        <v>-934654.82999999821</v>
      </c>
      <c r="AY74" s="71">
        <f t="shared" ca="1" si="32"/>
        <v>-84515401.459999993</v>
      </c>
      <c r="AZ74" s="71">
        <f t="shared" ca="1" si="32"/>
        <v>-100868481.94999999</v>
      </c>
      <c r="BA74" s="71">
        <f t="shared" ca="1" si="32"/>
        <v>16353080.49</v>
      </c>
      <c r="BB74" s="71">
        <f t="shared" ca="1" si="32"/>
        <v>0</v>
      </c>
      <c r="BC74" s="71">
        <f t="shared" ca="1" si="32"/>
        <v>0</v>
      </c>
      <c r="BD74" s="71">
        <f t="shared" ca="1" si="32"/>
        <v>83580746.629999995</v>
      </c>
      <c r="BE74" s="71">
        <f t="shared" ca="1" si="32"/>
        <v>567911.24999999988</v>
      </c>
      <c r="BF74" s="71">
        <f t="shared" ca="1" si="32"/>
        <v>1470046.6199999999</v>
      </c>
      <c r="BG74" s="71">
        <f t="shared" ca="1" si="32"/>
        <v>1104314.69</v>
      </c>
      <c r="BH74" s="71">
        <f t="shared" ca="1" si="32"/>
        <v>365731.93</v>
      </c>
      <c r="BI74" s="71">
        <f t="shared" ca="1" si="32"/>
        <v>0</v>
      </c>
      <c r="BJ74" s="71">
        <f t="shared" ca="1" si="32"/>
        <v>0</v>
      </c>
      <c r="BK74" s="71">
        <f t="shared" ca="1" si="32"/>
        <v>-902135.37</v>
      </c>
      <c r="BL74" s="71">
        <f t="shared" ca="1" si="30"/>
        <v>0</v>
      </c>
      <c r="BM74" s="71">
        <f t="shared" ca="1" si="30"/>
        <v>0</v>
      </c>
      <c r="BN74" s="71">
        <f t="shared" ca="1" si="30"/>
        <v>0</v>
      </c>
      <c r="BO74" s="71">
        <f t="shared" ca="1" si="30"/>
        <v>0</v>
      </c>
      <c r="BP74" s="71">
        <f t="shared" ca="1" si="30"/>
        <v>0</v>
      </c>
      <c r="BQ74" s="71">
        <f t="shared" ca="1" si="30"/>
        <v>0</v>
      </c>
      <c r="BR74" s="71">
        <f t="shared" ca="1" si="30"/>
        <v>0</v>
      </c>
      <c r="BS74" s="71">
        <f t="shared" ca="1" si="30"/>
        <v>-52504865.179999992</v>
      </c>
      <c r="BT74" s="71">
        <f t="shared" ca="1" si="30"/>
        <v>-37512146.030000001</v>
      </c>
      <c r="BU74" s="71">
        <f t="shared" ca="1" si="30"/>
        <v>-6363482.0499999998</v>
      </c>
      <c r="BV74" s="71">
        <f t="shared" ca="1" si="33"/>
        <v>-1577478.55</v>
      </c>
      <c r="BW74" s="71">
        <f t="shared" ca="1" si="33"/>
        <v>0</v>
      </c>
      <c r="BX74" s="71">
        <f t="shared" ca="1" si="33"/>
        <v>0</v>
      </c>
      <c r="BY74" s="71">
        <f t="shared" ca="1" si="33"/>
        <v>-329168.8</v>
      </c>
      <c r="BZ74" s="71">
        <f t="shared" ca="1" si="33"/>
        <v>351.05</v>
      </c>
      <c r="CA74" s="71">
        <f t="shared" ca="1" si="33"/>
        <v>-6722940.7999999998</v>
      </c>
      <c r="CB74" s="71">
        <f t="shared" ca="1" si="33"/>
        <v>0</v>
      </c>
      <c r="CC74" s="71">
        <f t="shared" ca="1" si="33"/>
        <v>0</v>
      </c>
      <c r="CD74" s="71">
        <f t="shared" ca="1" si="33"/>
        <v>0</v>
      </c>
      <c r="CE74" s="71">
        <f t="shared" ca="1" si="33"/>
        <v>0</v>
      </c>
      <c r="CF74" s="71">
        <f t="shared" ca="1" si="33"/>
        <v>0</v>
      </c>
      <c r="CG74" s="71">
        <f t="shared" ca="1" si="33"/>
        <v>0</v>
      </c>
      <c r="CH74" s="71">
        <f t="shared" ca="1" si="33"/>
        <v>0</v>
      </c>
      <c r="CI74" s="71">
        <f t="shared" ca="1" si="33"/>
        <v>0</v>
      </c>
      <c r="CJ74" s="71">
        <f t="shared" ca="1" si="33"/>
        <v>0</v>
      </c>
      <c r="CK74" s="71">
        <f t="shared" ca="1" si="33"/>
        <v>0</v>
      </c>
      <c r="CL74" s="71">
        <f t="shared" ca="1" si="34"/>
        <v>82464652.000000015</v>
      </c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T74" s="5"/>
    </row>
    <row r="75" spans="1:228" ht="13.5" customHeight="1">
      <c r="A75" s="55" t="s">
        <v>126</v>
      </c>
      <c r="B75" s="72">
        <v>4003</v>
      </c>
      <c r="C75" s="70" t="s">
        <v>379</v>
      </c>
      <c r="D75" s="71">
        <f t="shared" ca="1" si="31"/>
        <v>46059923.509890929</v>
      </c>
      <c r="E75" s="71">
        <f t="shared" ca="1" si="31"/>
        <v>30458899.879999995</v>
      </c>
      <c r="F75" s="71">
        <f t="shared" ca="1" si="31"/>
        <v>61002896.859999992</v>
      </c>
      <c r="G75" s="71">
        <f t="shared" ca="1" si="31"/>
        <v>-30543996.979999997</v>
      </c>
      <c r="H75" s="71">
        <f t="shared" ca="1" si="31"/>
        <v>0</v>
      </c>
      <c r="I75" s="71">
        <f t="shared" ca="1" si="31"/>
        <v>-2030707.2399999998</v>
      </c>
      <c r="J75" s="71">
        <f t="shared" ca="1" si="31"/>
        <v>-3640340.05</v>
      </c>
      <c r="K75" s="71">
        <f t="shared" ca="1" si="31"/>
        <v>-7917427.1199999992</v>
      </c>
      <c r="L75" s="71">
        <f t="shared" ca="1" si="31"/>
        <v>4277087.0699999994</v>
      </c>
      <c r="M75" s="71">
        <f t="shared" ca="1" si="31"/>
        <v>1609632.81</v>
      </c>
      <c r="N75" s="71">
        <f t="shared" ca="1" si="31"/>
        <v>3961304.64</v>
      </c>
      <c r="O75" s="71">
        <f t="shared" ca="1" si="31"/>
        <v>-2351671.83</v>
      </c>
      <c r="P75" s="71">
        <f t="shared" ca="1" si="31"/>
        <v>0</v>
      </c>
      <c r="Q75" s="71">
        <f t="shared" ca="1" si="31"/>
        <v>0</v>
      </c>
      <c r="R75" s="71">
        <f t="shared" ca="1" si="31"/>
        <v>0</v>
      </c>
      <c r="S75" s="71">
        <f t="shared" ca="1" si="31"/>
        <v>0</v>
      </c>
      <c r="T75" s="71">
        <f t="shared" ca="1" si="28"/>
        <v>0</v>
      </c>
      <c r="U75" s="71">
        <f t="shared" ca="1" si="28"/>
        <v>0</v>
      </c>
      <c r="V75" s="71">
        <f t="shared" ca="1" si="28"/>
        <v>0</v>
      </c>
      <c r="W75" s="71">
        <f t="shared" ca="1" si="28"/>
        <v>0</v>
      </c>
      <c r="X75" s="71">
        <f t="shared" ca="1" si="28"/>
        <v>0</v>
      </c>
      <c r="Y75" s="71">
        <f t="shared" ca="1" si="28"/>
        <v>0</v>
      </c>
      <c r="Z75" s="71">
        <f t="shared" ca="1" si="28"/>
        <v>17631730.869890928</v>
      </c>
      <c r="AA75" s="71">
        <f t="shared" ca="1" si="28"/>
        <v>3029029.9211936076</v>
      </c>
      <c r="AB75" s="71">
        <f t="shared" ca="1" si="28"/>
        <v>0</v>
      </c>
      <c r="AC75" s="71">
        <f t="shared" ca="1" si="28"/>
        <v>0</v>
      </c>
      <c r="AD75" s="71">
        <f t="shared" ca="1" si="28"/>
        <v>14602700.948697319</v>
      </c>
      <c r="AE75" s="71">
        <f t="shared" ca="1" si="28"/>
        <v>0</v>
      </c>
      <c r="AF75" s="71">
        <f t="shared" ca="1" si="28"/>
        <v>0</v>
      </c>
      <c r="AG75" s="71">
        <f t="shared" ca="1" si="28"/>
        <v>0</v>
      </c>
      <c r="AH75" s="71">
        <f t="shared" ca="1" si="28"/>
        <v>0</v>
      </c>
      <c r="AI75" s="71">
        <f t="shared" ca="1" si="29"/>
        <v>0</v>
      </c>
      <c r="AJ75" s="71">
        <f t="shared" ca="1" si="29"/>
        <v>0</v>
      </c>
      <c r="AK75" s="71">
        <f t="shared" ca="1" si="29"/>
        <v>0</v>
      </c>
      <c r="AL75" s="71">
        <f t="shared" ca="1" si="29"/>
        <v>0</v>
      </c>
      <c r="AM75" s="71">
        <f t="shared" ca="1" si="29"/>
        <v>0</v>
      </c>
      <c r="AN75" s="71">
        <f t="shared" ca="1" si="29"/>
        <v>0</v>
      </c>
      <c r="AO75" s="71">
        <f t="shared" ca="1" si="29"/>
        <v>0</v>
      </c>
      <c r="AP75" s="71">
        <f t="shared" ca="1" si="29"/>
        <v>0</v>
      </c>
      <c r="AQ75" s="71">
        <f t="shared" ca="1" si="29"/>
        <v>0</v>
      </c>
      <c r="AR75" s="71">
        <f t="shared" ca="1" si="29"/>
        <v>0</v>
      </c>
      <c r="AS75" s="71">
        <f t="shared" ca="1" si="29"/>
        <v>-5468058.106806932</v>
      </c>
      <c r="AT75" s="71">
        <f t="shared" ca="1" si="29"/>
        <v>-2084114.7899999996</v>
      </c>
      <c r="AU75" s="71">
        <f t="shared" ca="1" si="29"/>
        <v>-5071279.92</v>
      </c>
      <c r="AV75" s="71">
        <f t="shared" ca="1" si="29"/>
        <v>2987165.1300000004</v>
      </c>
      <c r="AW75" s="71">
        <f t="shared" ca="1" si="29"/>
        <v>-2696802.799999997</v>
      </c>
      <c r="AX75" s="71">
        <f t="shared" ca="1" si="29"/>
        <v>-40004513.030000001</v>
      </c>
      <c r="AY75" s="71">
        <f t="shared" ca="1" si="32"/>
        <v>-46913777.030000001</v>
      </c>
      <c r="AZ75" s="71">
        <f t="shared" ca="1" si="32"/>
        <v>-26585377.609999999</v>
      </c>
      <c r="BA75" s="71">
        <f t="shared" ca="1" si="32"/>
        <v>-20328399.420000002</v>
      </c>
      <c r="BB75" s="71">
        <f t="shared" ca="1" si="32"/>
        <v>0</v>
      </c>
      <c r="BC75" s="71">
        <f t="shared" ca="1" si="32"/>
        <v>0</v>
      </c>
      <c r="BD75" s="71">
        <f t="shared" ca="1" si="32"/>
        <v>6909264</v>
      </c>
      <c r="BE75" s="71">
        <f t="shared" ca="1" si="32"/>
        <v>37307710.230000004</v>
      </c>
      <c r="BF75" s="71">
        <f t="shared" ca="1" si="32"/>
        <v>42739191.230000004</v>
      </c>
      <c r="BG75" s="71">
        <f t="shared" ca="1" si="32"/>
        <v>24787117.220000003</v>
      </c>
      <c r="BH75" s="71">
        <f t="shared" ca="1" si="32"/>
        <v>17952074.010000002</v>
      </c>
      <c r="BI75" s="71">
        <f t="shared" ca="1" si="32"/>
        <v>0</v>
      </c>
      <c r="BJ75" s="71">
        <f t="shared" ca="1" si="32"/>
        <v>0</v>
      </c>
      <c r="BK75" s="71">
        <f t="shared" ca="1" si="32"/>
        <v>-5431481</v>
      </c>
      <c r="BL75" s="71">
        <f t="shared" ca="1" si="30"/>
        <v>0</v>
      </c>
      <c r="BM75" s="71">
        <f t="shared" ca="1" si="30"/>
        <v>0</v>
      </c>
      <c r="BN75" s="71">
        <f t="shared" ca="1" si="30"/>
        <v>0</v>
      </c>
      <c r="BO75" s="71">
        <f t="shared" ca="1" si="30"/>
        <v>0</v>
      </c>
      <c r="BP75" s="71">
        <f t="shared" ca="1" si="30"/>
        <v>0</v>
      </c>
      <c r="BQ75" s="71">
        <f t="shared" ca="1" si="30"/>
        <v>0</v>
      </c>
      <c r="BR75" s="71">
        <f t="shared" ca="1" si="30"/>
        <v>0</v>
      </c>
      <c r="BS75" s="71">
        <f t="shared" ca="1" si="30"/>
        <v>-687140.51680693589</v>
      </c>
      <c r="BT75" s="71">
        <f t="shared" ca="1" si="30"/>
        <v>-8673323.1400000006</v>
      </c>
      <c r="BU75" s="71">
        <f t="shared" ca="1" si="30"/>
        <v>-509408.54825777409</v>
      </c>
      <c r="BV75" s="71">
        <f t="shared" ca="1" si="33"/>
        <v>-264064.34936138429</v>
      </c>
      <c r="BW75" s="71">
        <f t="shared" ca="1" si="33"/>
        <v>0</v>
      </c>
      <c r="BX75" s="71">
        <f t="shared" ca="1" si="33"/>
        <v>0</v>
      </c>
      <c r="BY75" s="71">
        <f t="shared" ca="1" si="33"/>
        <v>-486.53961434118389</v>
      </c>
      <c r="BZ75" s="71">
        <f t="shared" ca="1" si="33"/>
        <v>8765319.1799999997</v>
      </c>
      <c r="CA75" s="71">
        <f t="shared" ca="1" si="33"/>
        <v>-5177.1195734367057</v>
      </c>
      <c r="CB75" s="71">
        <f t="shared" ca="1" si="33"/>
        <v>0</v>
      </c>
      <c r="CC75" s="71">
        <f t="shared" ca="1" si="33"/>
        <v>0</v>
      </c>
      <c r="CD75" s="71">
        <f t="shared" ca="1" si="33"/>
        <v>0</v>
      </c>
      <c r="CE75" s="71">
        <f t="shared" ca="1" si="33"/>
        <v>0</v>
      </c>
      <c r="CF75" s="71">
        <f t="shared" ca="1" si="33"/>
        <v>0</v>
      </c>
      <c r="CG75" s="71">
        <f t="shared" ca="1" si="33"/>
        <v>0</v>
      </c>
      <c r="CH75" s="71">
        <f t="shared" ca="1" si="33"/>
        <v>0</v>
      </c>
      <c r="CI75" s="71">
        <f t="shared" ca="1" si="33"/>
        <v>0</v>
      </c>
      <c r="CJ75" s="71">
        <f t="shared" ca="1" si="33"/>
        <v>0</v>
      </c>
      <c r="CK75" s="71">
        <f t="shared" ca="1" si="33"/>
        <v>0</v>
      </c>
      <c r="CL75" s="71">
        <f t="shared" ca="1" si="34"/>
        <v>40591865.403083995</v>
      </c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T75" s="5"/>
    </row>
    <row r="76" spans="1:228" ht="13.5" customHeight="1">
      <c r="A76" s="55" t="s">
        <v>127</v>
      </c>
      <c r="B76" s="72">
        <v>4004</v>
      </c>
      <c r="C76" s="70" t="s">
        <v>379</v>
      </c>
      <c r="D76" s="71">
        <f t="shared" ca="1" si="31"/>
        <v>147267589.93000001</v>
      </c>
      <c r="E76" s="71">
        <f t="shared" ca="1" si="31"/>
        <v>125458547.06</v>
      </c>
      <c r="F76" s="71">
        <f t="shared" ca="1" si="31"/>
        <v>149924667.62</v>
      </c>
      <c r="G76" s="71">
        <f t="shared" ca="1" si="31"/>
        <v>-24466120.559999999</v>
      </c>
      <c r="H76" s="71">
        <f t="shared" ca="1" si="31"/>
        <v>0</v>
      </c>
      <c r="I76" s="71">
        <f t="shared" ca="1" si="31"/>
        <v>1960968.8900000006</v>
      </c>
      <c r="J76" s="71">
        <f t="shared" ca="1" si="31"/>
        <v>1960968.8900000006</v>
      </c>
      <c r="K76" s="71">
        <f t="shared" ca="1" si="31"/>
        <v>-31604002.25</v>
      </c>
      <c r="L76" s="71">
        <f t="shared" ca="1" si="31"/>
        <v>33564971.140000001</v>
      </c>
      <c r="M76" s="71">
        <f t="shared" ca="1" si="31"/>
        <v>0</v>
      </c>
      <c r="N76" s="71">
        <f t="shared" ca="1" si="31"/>
        <v>0</v>
      </c>
      <c r="O76" s="71">
        <f t="shared" ca="1" si="31"/>
        <v>0</v>
      </c>
      <c r="P76" s="71">
        <f t="shared" ca="1" si="31"/>
        <v>0</v>
      </c>
      <c r="Q76" s="71">
        <f t="shared" ca="1" si="31"/>
        <v>0</v>
      </c>
      <c r="R76" s="71">
        <f t="shared" ca="1" si="31"/>
        <v>0</v>
      </c>
      <c r="S76" s="71">
        <f t="shared" ca="1" si="31"/>
        <v>0</v>
      </c>
      <c r="T76" s="71">
        <f t="shared" ca="1" si="28"/>
        <v>0</v>
      </c>
      <c r="U76" s="71">
        <f t="shared" ca="1" si="28"/>
        <v>0</v>
      </c>
      <c r="V76" s="71">
        <f t="shared" ca="1" si="28"/>
        <v>0</v>
      </c>
      <c r="W76" s="71">
        <f t="shared" ca="1" si="28"/>
        <v>0</v>
      </c>
      <c r="X76" s="71">
        <f t="shared" ca="1" si="28"/>
        <v>0</v>
      </c>
      <c r="Y76" s="71">
        <f t="shared" ca="1" si="28"/>
        <v>0</v>
      </c>
      <c r="Z76" s="71">
        <f t="shared" ca="1" si="28"/>
        <v>19848091.390000001</v>
      </c>
      <c r="AA76" s="71">
        <f t="shared" ca="1" si="28"/>
        <v>14477920.85</v>
      </c>
      <c r="AB76" s="71">
        <f t="shared" ca="1" si="28"/>
        <v>4049101.99</v>
      </c>
      <c r="AC76" s="71">
        <f t="shared" ca="1" si="28"/>
        <v>-545551.54</v>
      </c>
      <c r="AD76" s="71">
        <f t="shared" ca="1" si="28"/>
        <v>1866620.09</v>
      </c>
      <c r="AE76" s="71">
        <f t="shared" ca="1" si="28"/>
        <v>0</v>
      </c>
      <c r="AF76" s="71">
        <f t="shared" ca="1" si="28"/>
        <v>0</v>
      </c>
      <c r="AG76" s="71">
        <f t="shared" ca="1" si="28"/>
        <v>0</v>
      </c>
      <c r="AH76" s="71">
        <f t="shared" ca="1" si="28"/>
        <v>0</v>
      </c>
      <c r="AI76" s="71">
        <f t="shared" ca="1" si="29"/>
        <v>0</v>
      </c>
      <c r="AJ76" s="71">
        <f t="shared" ca="1" si="29"/>
        <v>-17.41</v>
      </c>
      <c r="AK76" s="71">
        <f t="shared" ca="1" si="29"/>
        <v>-17.41</v>
      </c>
      <c r="AL76" s="71">
        <f t="shared" ca="1" si="29"/>
        <v>0</v>
      </c>
      <c r="AM76" s="71">
        <f t="shared" ca="1" si="29"/>
        <v>0</v>
      </c>
      <c r="AN76" s="71">
        <f t="shared" ca="1" si="29"/>
        <v>0</v>
      </c>
      <c r="AO76" s="71">
        <f t="shared" ca="1" si="29"/>
        <v>0</v>
      </c>
      <c r="AP76" s="71">
        <f t="shared" ca="1" si="29"/>
        <v>0</v>
      </c>
      <c r="AQ76" s="71">
        <f t="shared" ca="1" si="29"/>
        <v>0</v>
      </c>
      <c r="AR76" s="71">
        <f t="shared" ca="1" si="29"/>
        <v>0</v>
      </c>
      <c r="AS76" s="71">
        <f t="shared" ca="1" si="29"/>
        <v>-128276417.45999999</v>
      </c>
      <c r="AT76" s="71">
        <f t="shared" ca="1" si="29"/>
        <v>-80541278.019999996</v>
      </c>
      <c r="AU76" s="71">
        <f t="shared" ca="1" si="29"/>
        <v>-80846728.700000003</v>
      </c>
      <c r="AV76" s="71">
        <f t="shared" ca="1" si="29"/>
        <v>305450.68</v>
      </c>
      <c r="AW76" s="71">
        <f t="shared" ca="1" si="29"/>
        <v>-6793224.3500000024</v>
      </c>
      <c r="AX76" s="71">
        <f t="shared" ca="1" si="29"/>
        <v>-6580832.410000002</v>
      </c>
      <c r="AY76" s="71">
        <f t="shared" ca="1" si="32"/>
        <v>-20108660.77</v>
      </c>
      <c r="AZ76" s="71">
        <f t="shared" ca="1" si="32"/>
        <v>-22092986.870000001</v>
      </c>
      <c r="BA76" s="71">
        <f t="shared" ca="1" si="32"/>
        <v>-4800700.7699999996</v>
      </c>
      <c r="BB76" s="71">
        <f t="shared" ca="1" si="32"/>
        <v>0</v>
      </c>
      <c r="BC76" s="71">
        <f t="shared" ca="1" si="32"/>
        <v>6785026.8700000001</v>
      </c>
      <c r="BD76" s="71">
        <f t="shared" ca="1" si="32"/>
        <v>13527828.359999998</v>
      </c>
      <c r="BE76" s="71">
        <f t="shared" ca="1" si="32"/>
        <v>-212391.93999999997</v>
      </c>
      <c r="BF76" s="71">
        <f t="shared" ca="1" si="32"/>
        <v>157266.66</v>
      </c>
      <c r="BG76" s="71">
        <f t="shared" ca="1" si="32"/>
        <v>210331.29</v>
      </c>
      <c r="BH76" s="71">
        <f t="shared" ca="1" si="32"/>
        <v>0</v>
      </c>
      <c r="BI76" s="71">
        <f t="shared" ca="1" si="32"/>
        <v>0</v>
      </c>
      <c r="BJ76" s="71">
        <f t="shared" ca="1" si="32"/>
        <v>-53064.63</v>
      </c>
      <c r="BK76" s="71">
        <f t="shared" ca="1" si="32"/>
        <v>-369658.6</v>
      </c>
      <c r="BL76" s="71">
        <f t="shared" ca="1" si="30"/>
        <v>0</v>
      </c>
      <c r="BM76" s="71">
        <f t="shared" ca="1" si="30"/>
        <v>0</v>
      </c>
      <c r="BN76" s="71">
        <f t="shared" ca="1" si="30"/>
        <v>0</v>
      </c>
      <c r="BO76" s="71">
        <f t="shared" ca="1" si="30"/>
        <v>515544.92999999993</v>
      </c>
      <c r="BP76" s="71">
        <f t="shared" ca="1" si="30"/>
        <v>515544.92999999993</v>
      </c>
      <c r="BQ76" s="71">
        <f t="shared" ca="1" si="30"/>
        <v>0</v>
      </c>
      <c r="BR76" s="71">
        <f t="shared" ca="1" si="30"/>
        <v>0</v>
      </c>
      <c r="BS76" s="71">
        <f t="shared" ca="1" si="30"/>
        <v>-41456666.390000001</v>
      </c>
      <c r="BT76" s="71">
        <f t="shared" ca="1" si="30"/>
        <v>-34376194.840000004</v>
      </c>
      <c r="BU76" s="71">
        <f t="shared" ca="1" si="30"/>
        <v>-4472478.0999999996</v>
      </c>
      <c r="BV76" s="71">
        <f t="shared" ca="1" si="33"/>
        <v>-1004889.5499999999</v>
      </c>
      <c r="BW76" s="71">
        <f t="shared" ca="1" si="33"/>
        <v>0</v>
      </c>
      <c r="BX76" s="71">
        <f t="shared" ca="1" si="33"/>
        <v>0</v>
      </c>
      <c r="BY76" s="71">
        <f t="shared" ca="1" si="33"/>
        <v>-1603103.9</v>
      </c>
      <c r="BZ76" s="71">
        <f t="shared" ca="1" si="33"/>
        <v>0</v>
      </c>
      <c r="CA76" s="71">
        <f t="shared" ca="1" si="33"/>
        <v>0</v>
      </c>
      <c r="CB76" s="71">
        <f t="shared" ca="1" si="33"/>
        <v>0</v>
      </c>
      <c r="CC76" s="71">
        <f t="shared" ca="1" si="33"/>
        <v>0</v>
      </c>
      <c r="CD76" s="71">
        <f t="shared" ca="1" si="33"/>
        <v>0</v>
      </c>
      <c r="CE76" s="71">
        <f t="shared" ca="1" si="33"/>
        <v>0</v>
      </c>
      <c r="CF76" s="71">
        <f t="shared" ca="1" si="33"/>
        <v>0</v>
      </c>
      <c r="CG76" s="71">
        <f t="shared" ca="1" si="33"/>
        <v>0</v>
      </c>
      <c r="CH76" s="71">
        <f t="shared" ca="1" si="33"/>
        <v>0</v>
      </c>
      <c r="CI76" s="71">
        <f t="shared" ca="1" si="33"/>
        <v>-793.63</v>
      </c>
      <c r="CJ76" s="71">
        <f t="shared" ca="1" si="33"/>
        <v>-793.63</v>
      </c>
      <c r="CK76" s="71">
        <f t="shared" ca="1" si="33"/>
        <v>0</v>
      </c>
      <c r="CL76" s="71">
        <f t="shared" ca="1" si="34"/>
        <v>18991172.470000014</v>
      </c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T76" s="5"/>
    </row>
    <row r="77" spans="1:228" ht="13.5" customHeight="1">
      <c r="A77" s="55" t="s">
        <v>128</v>
      </c>
      <c r="B77" s="72">
        <v>4005</v>
      </c>
      <c r="C77" s="70" t="s">
        <v>379</v>
      </c>
      <c r="D77" s="71">
        <f t="shared" ca="1" si="31"/>
        <v>19271767.18</v>
      </c>
      <c r="E77" s="71">
        <f t="shared" ca="1" si="31"/>
        <v>12489421.059999999</v>
      </c>
      <c r="F77" s="71">
        <f t="shared" ca="1" si="31"/>
        <v>15171763.02</v>
      </c>
      <c r="G77" s="71">
        <f t="shared" ca="1" si="31"/>
        <v>-2682341.96</v>
      </c>
      <c r="H77" s="71">
        <f t="shared" ca="1" si="31"/>
        <v>0</v>
      </c>
      <c r="I77" s="71">
        <f t="shared" ca="1" si="31"/>
        <v>2565664.6399999997</v>
      </c>
      <c r="J77" s="71">
        <f t="shared" ca="1" si="31"/>
        <v>2565664.6399999997</v>
      </c>
      <c r="K77" s="71">
        <f t="shared" ca="1" si="31"/>
        <v>-4362694.9800000004</v>
      </c>
      <c r="L77" s="71">
        <f t="shared" ca="1" si="31"/>
        <v>6928359.6200000001</v>
      </c>
      <c r="M77" s="71">
        <f t="shared" ca="1" si="31"/>
        <v>0</v>
      </c>
      <c r="N77" s="71">
        <f t="shared" ca="1" si="31"/>
        <v>0</v>
      </c>
      <c r="O77" s="71">
        <f t="shared" ca="1" si="31"/>
        <v>0</v>
      </c>
      <c r="P77" s="71">
        <f t="shared" ca="1" si="31"/>
        <v>0</v>
      </c>
      <c r="Q77" s="71">
        <f t="shared" ca="1" si="31"/>
        <v>0</v>
      </c>
      <c r="R77" s="71">
        <f t="shared" ca="1" si="31"/>
        <v>0</v>
      </c>
      <c r="S77" s="71">
        <f t="shared" ca="1" si="31"/>
        <v>0</v>
      </c>
      <c r="T77" s="71">
        <f t="shared" ca="1" si="28"/>
        <v>0</v>
      </c>
      <c r="U77" s="71">
        <f t="shared" ca="1" si="28"/>
        <v>0</v>
      </c>
      <c r="V77" s="71">
        <f t="shared" ca="1" si="28"/>
        <v>0</v>
      </c>
      <c r="W77" s="71">
        <f t="shared" ca="1" si="28"/>
        <v>0</v>
      </c>
      <c r="X77" s="71">
        <f t="shared" ca="1" si="28"/>
        <v>0</v>
      </c>
      <c r="Y77" s="71">
        <f t="shared" ca="1" si="28"/>
        <v>0</v>
      </c>
      <c r="Z77" s="71">
        <f t="shared" ca="1" si="28"/>
        <v>4216681.4800000004</v>
      </c>
      <c r="AA77" s="71">
        <f t="shared" ca="1" si="28"/>
        <v>2799173.3200000003</v>
      </c>
      <c r="AB77" s="71">
        <f t="shared" ca="1" si="28"/>
        <v>535112.13</v>
      </c>
      <c r="AC77" s="71">
        <f t="shared" ca="1" si="28"/>
        <v>476234.3</v>
      </c>
      <c r="AD77" s="71">
        <f t="shared" ca="1" si="28"/>
        <v>406161.73</v>
      </c>
      <c r="AE77" s="71">
        <f t="shared" ca="1" si="28"/>
        <v>0</v>
      </c>
      <c r="AF77" s="71">
        <f t="shared" ca="1" si="28"/>
        <v>0</v>
      </c>
      <c r="AG77" s="71">
        <f t="shared" ca="1" si="28"/>
        <v>0</v>
      </c>
      <c r="AH77" s="71">
        <f t="shared" ca="1" si="28"/>
        <v>0</v>
      </c>
      <c r="AI77" s="71">
        <f t="shared" ca="1" si="29"/>
        <v>0</v>
      </c>
      <c r="AJ77" s="71">
        <f t="shared" ca="1" si="29"/>
        <v>0</v>
      </c>
      <c r="AK77" s="71">
        <f t="shared" ca="1" si="29"/>
        <v>0</v>
      </c>
      <c r="AL77" s="71">
        <f t="shared" ca="1" si="29"/>
        <v>0</v>
      </c>
      <c r="AM77" s="71">
        <f t="shared" ca="1" si="29"/>
        <v>0</v>
      </c>
      <c r="AN77" s="71">
        <f t="shared" ca="1" si="29"/>
        <v>0</v>
      </c>
      <c r="AO77" s="71">
        <f t="shared" ca="1" si="29"/>
        <v>0</v>
      </c>
      <c r="AP77" s="71">
        <f t="shared" ca="1" si="29"/>
        <v>0</v>
      </c>
      <c r="AQ77" s="71">
        <f t="shared" ca="1" si="29"/>
        <v>0</v>
      </c>
      <c r="AR77" s="71">
        <f t="shared" ca="1" si="29"/>
        <v>0</v>
      </c>
      <c r="AS77" s="71">
        <f t="shared" ca="1" si="29"/>
        <v>-11577269.470000001</v>
      </c>
      <c r="AT77" s="71">
        <f t="shared" ca="1" si="29"/>
        <v>-514019.92</v>
      </c>
      <c r="AU77" s="71">
        <f t="shared" ca="1" si="29"/>
        <v>-608313.13</v>
      </c>
      <c r="AV77" s="71">
        <f t="shared" ca="1" si="29"/>
        <v>94293.21</v>
      </c>
      <c r="AW77" s="71">
        <f t="shared" ca="1" si="29"/>
        <v>-5072275.7300000004</v>
      </c>
      <c r="AX77" s="71">
        <f t="shared" ca="1" si="29"/>
        <v>-5399893.1699999999</v>
      </c>
      <c r="AY77" s="71">
        <f t="shared" ca="1" si="32"/>
        <v>-9109598.6399999987</v>
      </c>
      <c r="AZ77" s="71">
        <f t="shared" ca="1" si="32"/>
        <v>-242149.53</v>
      </c>
      <c r="BA77" s="71">
        <f t="shared" ca="1" si="32"/>
        <v>-11941192.92</v>
      </c>
      <c r="BB77" s="71">
        <f t="shared" ca="1" si="32"/>
        <v>0</v>
      </c>
      <c r="BC77" s="71">
        <f t="shared" ca="1" si="32"/>
        <v>3073743.81</v>
      </c>
      <c r="BD77" s="71">
        <f t="shared" ca="1" si="32"/>
        <v>3709705.4699999993</v>
      </c>
      <c r="BE77" s="71">
        <f t="shared" ca="1" si="32"/>
        <v>327617.43999999994</v>
      </c>
      <c r="BF77" s="71">
        <f t="shared" ca="1" si="32"/>
        <v>536846.93999999994</v>
      </c>
      <c r="BG77" s="71">
        <f t="shared" ca="1" si="32"/>
        <v>36090.199999999997</v>
      </c>
      <c r="BH77" s="71">
        <f t="shared" ca="1" si="32"/>
        <v>681898.64</v>
      </c>
      <c r="BI77" s="71">
        <f t="shared" ca="1" si="32"/>
        <v>0</v>
      </c>
      <c r="BJ77" s="71">
        <f t="shared" ca="1" si="32"/>
        <v>-181141.9</v>
      </c>
      <c r="BK77" s="71">
        <f t="shared" ca="1" si="32"/>
        <v>-209229.49999999997</v>
      </c>
      <c r="BL77" s="71">
        <f t="shared" ca="1" si="30"/>
        <v>0</v>
      </c>
      <c r="BM77" s="71">
        <f t="shared" ca="1" si="30"/>
        <v>0</v>
      </c>
      <c r="BN77" s="71">
        <f t="shared" ca="1" si="30"/>
        <v>0</v>
      </c>
      <c r="BO77" s="71">
        <f t="shared" ca="1" si="30"/>
        <v>66176.95</v>
      </c>
      <c r="BP77" s="71">
        <f t="shared" ca="1" si="30"/>
        <v>66176.95</v>
      </c>
      <c r="BQ77" s="71">
        <f t="shared" ca="1" si="30"/>
        <v>0</v>
      </c>
      <c r="BR77" s="71">
        <f t="shared" ca="1" si="30"/>
        <v>0</v>
      </c>
      <c r="BS77" s="71">
        <f t="shared" ca="1" si="30"/>
        <v>-6057150.7700000005</v>
      </c>
      <c r="BT77" s="71">
        <f t="shared" ca="1" si="30"/>
        <v>-5642767.4100000001</v>
      </c>
      <c r="BU77" s="71">
        <f t="shared" ca="1" si="30"/>
        <v>-240784.4</v>
      </c>
      <c r="BV77" s="71">
        <f t="shared" ca="1" si="33"/>
        <v>-35333.86</v>
      </c>
      <c r="BW77" s="71">
        <f t="shared" ca="1" si="33"/>
        <v>0</v>
      </c>
      <c r="BX77" s="71">
        <f t="shared" ca="1" si="33"/>
        <v>0</v>
      </c>
      <c r="BY77" s="71">
        <f t="shared" ca="1" si="33"/>
        <v>-138265.1</v>
      </c>
      <c r="BZ77" s="71">
        <f t="shared" ca="1" si="33"/>
        <v>0</v>
      </c>
      <c r="CA77" s="71">
        <f t="shared" ca="1" si="33"/>
        <v>0</v>
      </c>
      <c r="CB77" s="71">
        <f t="shared" ca="1" si="33"/>
        <v>0</v>
      </c>
      <c r="CC77" s="71">
        <f t="shared" ca="1" si="33"/>
        <v>0</v>
      </c>
      <c r="CD77" s="71">
        <f t="shared" ca="1" si="33"/>
        <v>0</v>
      </c>
      <c r="CE77" s="71">
        <f t="shared" ca="1" si="33"/>
        <v>0</v>
      </c>
      <c r="CF77" s="71">
        <f t="shared" ca="1" si="33"/>
        <v>0</v>
      </c>
      <c r="CG77" s="71">
        <f t="shared" ca="1" si="33"/>
        <v>0</v>
      </c>
      <c r="CH77" s="71">
        <f t="shared" ca="1" si="33"/>
        <v>0</v>
      </c>
      <c r="CI77" s="71">
        <f t="shared" ca="1" si="33"/>
        <v>0</v>
      </c>
      <c r="CJ77" s="71">
        <f t="shared" ca="1" si="33"/>
        <v>0</v>
      </c>
      <c r="CK77" s="71">
        <f t="shared" ca="1" si="33"/>
        <v>0</v>
      </c>
      <c r="CL77" s="71">
        <f t="shared" ca="1" si="34"/>
        <v>7694497.709999999</v>
      </c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T77" s="5"/>
    </row>
    <row r="78" spans="1:228" ht="13.5" customHeight="1">
      <c r="A78" s="56" t="s">
        <v>129</v>
      </c>
      <c r="B78" s="73">
        <v>9000</v>
      </c>
      <c r="C78" s="70" t="s">
        <v>380</v>
      </c>
      <c r="D78" s="74">
        <f t="shared" ca="1" si="31"/>
        <v>25323656827.810249</v>
      </c>
      <c r="E78" s="74">
        <f t="shared" ca="1" si="31"/>
        <v>18400259001.010056</v>
      </c>
      <c r="F78" s="74">
        <f t="shared" ca="1" si="31"/>
        <v>19998872937.830059</v>
      </c>
      <c r="G78" s="74">
        <f t="shared" ca="1" si="31"/>
        <v>-1565612387.9399998</v>
      </c>
      <c r="H78" s="74">
        <f t="shared" ca="1" si="31"/>
        <v>-33001548.879999999</v>
      </c>
      <c r="I78" s="74">
        <f t="shared" ca="1" si="31"/>
        <v>-1977594348.0600004</v>
      </c>
      <c r="J78" s="74">
        <f t="shared" ca="1" si="31"/>
        <v>-2063784799.1800005</v>
      </c>
      <c r="K78" s="74">
        <f t="shared" ca="1" si="31"/>
        <v>-10606390117.000002</v>
      </c>
      <c r="L78" s="74">
        <f t="shared" ca="1" si="31"/>
        <v>8542605317.8199997</v>
      </c>
      <c r="M78" s="74">
        <f t="shared" ca="1" si="31"/>
        <v>80113485.450000003</v>
      </c>
      <c r="N78" s="74">
        <f t="shared" ca="1" si="31"/>
        <v>624445685.01000023</v>
      </c>
      <c r="O78" s="74">
        <f t="shared" ca="1" si="31"/>
        <v>-544332199.55999994</v>
      </c>
      <c r="P78" s="74">
        <f t="shared" ca="1" si="31"/>
        <v>6076965.6699999999</v>
      </c>
      <c r="Q78" s="74">
        <f t="shared" ca="1" si="31"/>
        <v>17986951.489999998</v>
      </c>
      <c r="R78" s="74">
        <f t="shared" ca="1" si="31"/>
        <v>-11909985.819999998</v>
      </c>
      <c r="S78" s="74">
        <f t="shared" ca="1" si="31"/>
        <v>82839.070000000007</v>
      </c>
      <c r="T78" s="74">
        <f t="shared" ca="1" si="28"/>
        <v>-77676.01999999999</v>
      </c>
      <c r="U78" s="74">
        <f t="shared" ca="1" si="28"/>
        <v>-269699.56</v>
      </c>
      <c r="V78" s="74">
        <f t="shared" ca="1" si="28"/>
        <v>192023.54</v>
      </c>
      <c r="W78" s="74">
        <f t="shared" ca="1" si="28"/>
        <v>160515.09</v>
      </c>
      <c r="X78" s="74">
        <f t="shared" ca="1" si="28"/>
        <v>160515.09</v>
      </c>
      <c r="Y78" s="74">
        <f t="shared" ca="1" si="28"/>
        <v>0</v>
      </c>
      <c r="Z78" s="22">
        <f t="shared" ca="1" si="28"/>
        <v>8877804039.8601952</v>
      </c>
      <c r="AA78" s="22">
        <f t="shared" ca="1" si="28"/>
        <v>5780382036.3833838</v>
      </c>
      <c r="AB78" s="22">
        <f t="shared" ca="1" si="28"/>
        <v>405128972.76269281</v>
      </c>
      <c r="AC78" s="22">
        <f t="shared" ca="1" si="28"/>
        <v>2177401625.738235</v>
      </c>
      <c r="AD78" s="22">
        <f t="shared" ca="1" si="28"/>
        <v>438270180.93824703</v>
      </c>
      <c r="AE78" s="22">
        <f t="shared" ca="1" si="28"/>
        <v>43028843.843354747</v>
      </c>
      <c r="AF78" s="22">
        <f t="shared" ca="1" si="28"/>
        <v>12944901.32209879</v>
      </c>
      <c r="AG78" s="22">
        <f t="shared" ca="1" si="28"/>
        <v>19849407.158864282</v>
      </c>
      <c r="AH78" s="22">
        <f t="shared" ca="1" si="28"/>
        <v>3255389.7724471143</v>
      </c>
      <c r="AI78" s="22">
        <f t="shared" ca="1" si="29"/>
        <v>-2457318.0591288419</v>
      </c>
      <c r="AJ78" s="22">
        <f t="shared" ca="1" si="29"/>
        <v>22050887.199999999</v>
      </c>
      <c r="AK78" s="22">
        <f t="shared" ca="1" si="29"/>
        <v>22050887.199999999</v>
      </c>
      <c r="AL78" s="22">
        <f t="shared" ca="1" si="29"/>
        <v>0</v>
      </c>
      <c r="AM78" s="22">
        <f t="shared" ca="1" si="29"/>
        <v>1054408.73</v>
      </c>
      <c r="AN78" s="22">
        <f t="shared" ca="1" si="29"/>
        <v>-29673.209999999963</v>
      </c>
      <c r="AO78" s="22">
        <f t="shared" ca="1" si="29"/>
        <v>1107610.6900000002</v>
      </c>
      <c r="AP78" s="22">
        <f t="shared" ca="1" si="29"/>
        <v>0</v>
      </c>
      <c r="AQ78" s="22">
        <f t="shared" ca="1" si="29"/>
        <v>0</v>
      </c>
      <c r="AR78" s="22">
        <f t="shared" ca="1" si="29"/>
        <v>-23528.750000000007</v>
      </c>
      <c r="AS78" s="22">
        <f t="shared" ca="1" si="29"/>
        <v>-10772501128.938488</v>
      </c>
      <c r="AT78" s="22">
        <f t="shared" ca="1" si="29"/>
        <v>-446635876.54799992</v>
      </c>
      <c r="AU78" s="22">
        <f t="shared" ca="1" si="29"/>
        <v>-645530131.28999984</v>
      </c>
      <c r="AV78" s="22">
        <f t="shared" ca="1" si="29"/>
        <v>198894254.74200001</v>
      </c>
      <c r="AW78" s="22">
        <f t="shared" ca="1" si="29"/>
        <v>-301292444.8462131</v>
      </c>
      <c r="AX78" s="22">
        <f t="shared" ca="1" si="29"/>
        <v>-397501770.479213</v>
      </c>
      <c r="AY78" s="22">
        <f t="shared" ca="1" si="32"/>
        <v>-1413028505.5492129</v>
      </c>
      <c r="AZ78" s="22">
        <f t="shared" ca="1" si="32"/>
        <v>-926833814.86210823</v>
      </c>
      <c r="BA78" s="22">
        <f t="shared" ca="1" si="32"/>
        <v>-838084208.35710466</v>
      </c>
      <c r="BB78" s="22">
        <f t="shared" ca="1" si="32"/>
        <v>-32800</v>
      </c>
      <c r="BC78" s="22">
        <f t="shared" ca="1" si="32"/>
        <v>351922317.67000002</v>
      </c>
      <c r="BD78" s="22">
        <f t="shared" ca="1" si="32"/>
        <v>1015526735.0700002</v>
      </c>
      <c r="BE78" s="22">
        <f t="shared" ca="1" si="32"/>
        <v>96209325.633000031</v>
      </c>
      <c r="BF78" s="22">
        <f t="shared" ca="1" si="32"/>
        <v>450044569.74299997</v>
      </c>
      <c r="BG78" s="22">
        <f t="shared" ca="1" si="32"/>
        <v>400093457.88331199</v>
      </c>
      <c r="BH78" s="22">
        <f t="shared" ca="1" si="32"/>
        <v>185385400.15968797</v>
      </c>
      <c r="BI78" s="22">
        <f t="shared" ca="1" si="32"/>
        <v>32800</v>
      </c>
      <c r="BJ78" s="22">
        <f t="shared" ca="1" si="32"/>
        <v>-135467088.29999998</v>
      </c>
      <c r="BK78" s="22">
        <f t="shared" ca="1" si="32"/>
        <v>-353835244.10999995</v>
      </c>
      <c r="BL78" s="22">
        <f t="shared" ca="1" si="30"/>
        <v>3752846.15</v>
      </c>
      <c r="BM78" s="22">
        <f t="shared" ca="1" si="30"/>
        <v>3752846.15</v>
      </c>
      <c r="BN78" s="22">
        <f t="shared" ca="1" si="30"/>
        <v>0</v>
      </c>
      <c r="BO78" s="22">
        <f t="shared" ca="1" si="30"/>
        <v>-37071085.07</v>
      </c>
      <c r="BP78" s="22">
        <f t="shared" ca="1" si="30"/>
        <v>-37071085.07</v>
      </c>
      <c r="BQ78" s="22">
        <f t="shared" ca="1" si="30"/>
        <v>0</v>
      </c>
      <c r="BR78" s="22">
        <f t="shared" ca="1" si="30"/>
        <v>0</v>
      </c>
      <c r="BS78" s="22">
        <f t="shared" ca="1" si="30"/>
        <v>-9715925692.0820255</v>
      </c>
      <c r="BT78" s="22">
        <f t="shared" ca="1" si="30"/>
        <v>-6327499123.2106657</v>
      </c>
      <c r="BU78" s="22">
        <f t="shared" ca="1" si="30"/>
        <v>-2044414054.0782027</v>
      </c>
      <c r="BV78" s="22">
        <f t="shared" ca="1" si="33"/>
        <v>-554168245.20034754</v>
      </c>
      <c r="BW78" s="22">
        <f t="shared" ca="1" si="33"/>
        <v>-277902.38</v>
      </c>
      <c r="BX78" s="22">
        <f t="shared" ca="1" si="33"/>
        <v>-278056824.95340008</v>
      </c>
      <c r="BY78" s="22">
        <f t="shared" ca="1" si="33"/>
        <v>-339555961.73465055</v>
      </c>
      <c r="BZ78" s="22">
        <f t="shared" ca="1" si="33"/>
        <v>477759014.21999997</v>
      </c>
      <c r="CA78" s="22">
        <f t="shared" ca="1" si="33"/>
        <v>-649712594.74476254</v>
      </c>
      <c r="CB78" s="22">
        <f t="shared" ca="1" si="33"/>
        <v>-10437859.840000002</v>
      </c>
      <c r="CC78" s="22">
        <f t="shared" ca="1" si="33"/>
        <v>-10396765.140000002</v>
      </c>
      <c r="CD78" s="22">
        <f t="shared" ca="1" si="33"/>
        <v>-39162102.020000003</v>
      </c>
      <c r="CE78" s="22">
        <f t="shared" ca="1" si="33"/>
        <v>28765336.880000003</v>
      </c>
      <c r="CF78" s="22">
        <f t="shared" ca="1" si="33"/>
        <v>-41094.700000000012</v>
      </c>
      <c r="CG78" s="22">
        <f t="shared" ca="1" si="33"/>
        <v>203967.44</v>
      </c>
      <c r="CH78" s="22">
        <f t="shared" ca="1" si="33"/>
        <v>-245062.14</v>
      </c>
      <c r="CI78" s="22">
        <f t="shared" ca="1" si="33"/>
        <v>-264891016.70224899</v>
      </c>
      <c r="CJ78" s="22">
        <f t="shared" ca="1" si="33"/>
        <v>-264891016.70224899</v>
      </c>
      <c r="CK78" s="22">
        <f t="shared" ca="1" si="33"/>
        <v>0</v>
      </c>
      <c r="CL78" s="22">
        <f t="shared" ca="1" si="34"/>
        <v>14551155698.871761</v>
      </c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T78" s="5"/>
    </row>
    <row r="79" spans="1:228" ht="13.5" customHeight="1">
      <c r="A79" s="56" t="s">
        <v>130</v>
      </c>
      <c r="B79" s="73">
        <v>9001</v>
      </c>
      <c r="C79" s="70" t="s">
        <v>381</v>
      </c>
      <c r="D79" s="74">
        <f t="shared" ca="1" si="31"/>
        <v>2903202528.8599405</v>
      </c>
      <c r="E79" s="74">
        <f t="shared" ca="1" si="31"/>
        <v>2730832204.3384185</v>
      </c>
      <c r="F79" s="74">
        <f t="shared" ca="1" si="31"/>
        <v>3140768743.5679555</v>
      </c>
      <c r="G79" s="74">
        <f t="shared" ca="1" si="31"/>
        <v>-409936539.22953647</v>
      </c>
      <c r="H79" s="74">
        <f t="shared" ca="1" si="31"/>
        <v>0</v>
      </c>
      <c r="I79" s="74">
        <f t="shared" ca="1" si="31"/>
        <v>-260816273.67429012</v>
      </c>
      <c r="J79" s="74">
        <f t="shared" ca="1" si="31"/>
        <v>-261626320.28397202</v>
      </c>
      <c r="K79" s="74">
        <f t="shared" ca="1" si="31"/>
        <v>-1198942319.8725729</v>
      </c>
      <c r="L79" s="74">
        <f t="shared" ca="1" si="31"/>
        <v>937315999.58860087</v>
      </c>
      <c r="M79" s="74">
        <f t="shared" ca="1" si="31"/>
        <v>810046.60968200059</v>
      </c>
      <c r="N79" s="74">
        <f t="shared" ca="1" si="31"/>
        <v>8318566.3422039999</v>
      </c>
      <c r="O79" s="74">
        <f t="shared" ca="1" si="31"/>
        <v>-7508519.7325219996</v>
      </c>
      <c r="P79" s="74">
        <f t="shared" ca="1" si="31"/>
        <v>0</v>
      </c>
      <c r="Q79" s="74">
        <f t="shared" ca="1" si="31"/>
        <v>0</v>
      </c>
      <c r="R79" s="74">
        <f t="shared" ca="1" si="31"/>
        <v>0</v>
      </c>
      <c r="S79" s="74">
        <f t="shared" ca="1" si="31"/>
        <v>1148954.1799999997</v>
      </c>
      <c r="T79" s="74">
        <f t="shared" ca="1" si="28"/>
        <v>1884293.6999999997</v>
      </c>
      <c r="U79" s="74">
        <f t="shared" ca="1" si="28"/>
        <v>-531857.81000000006</v>
      </c>
      <c r="V79" s="74">
        <f t="shared" ca="1" si="28"/>
        <v>2416151.5099999998</v>
      </c>
      <c r="W79" s="74">
        <f t="shared" ca="1" si="28"/>
        <v>-735339.52000000002</v>
      </c>
      <c r="X79" s="74">
        <f t="shared" ca="1" si="28"/>
        <v>309782.48</v>
      </c>
      <c r="Y79" s="74">
        <f t="shared" ca="1" si="28"/>
        <v>-1045122</v>
      </c>
      <c r="Z79" s="22">
        <f t="shared" ca="1" si="28"/>
        <v>431939957.55581278</v>
      </c>
      <c r="AA79" s="22">
        <f t="shared" ca="1" si="28"/>
        <v>411395163.7532115</v>
      </c>
      <c r="AB79" s="22">
        <f t="shared" ca="1" si="28"/>
        <v>1566993.4122798534</v>
      </c>
      <c r="AC79" s="22">
        <f t="shared" ca="1" si="28"/>
        <v>16908692.400321506</v>
      </c>
      <c r="AD79" s="22">
        <f t="shared" ca="1" si="28"/>
        <v>1143226.4999999998</v>
      </c>
      <c r="AE79" s="22">
        <f t="shared" ca="1" si="28"/>
        <v>0</v>
      </c>
      <c r="AF79" s="22">
        <f t="shared" ca="1" si="28"/>
        <v>0</v>
      </c>
      <c r="AG79" s="22">
        <f t="shared" ca="1" si="28"/>
        <v>-17299.05</v>
      </c>
      <c r="AH79" s="22">
        <f t="shared" ca="1" si="28"/>
        <v>958332.39</v>
      </c>
      <c r="AI79" s="22">
        <f t="shared" ca="1" si="29"/>
        <v>-15151.85</v>
      </c>
      <c r="AJ79" s="22">
        <f t="shared" ca="1" si="29"/>
        <v>97686.460000000021</v>
      </c>
      <c r="AK79" s="22">
        <f t="shared" ca="1" si="29"/>
        <v>97686.460000000021</v>
      </c>
      <c r="AL79" s="22">
        <f t="shared" ca="1" si="29"/>
        <v>0</v>
      </c>
      <c r="AM79" s="22">
        <f t="shared" ca="1" si="29"/>
        <v>0</v>
      </c>
      <c r="AN79" s="22">
        <f t="shared" ca="1" si="29"/>
        <v>0</v>
      </c>
      <c r="AO79" s="22">
        <f t="shared" ca="1" si="29"/>
        <v>0</v>
      </c>
      <c r="AP79" s="22">
        <f t="shared" ca="1" si="29"/>
        <v>0</v>
      </c>
      <c r="AQ79" s="22">
        <f t="shared" ca="1" si="29"/>
        <v>0</v>
      </c>
      <c r="AR79" s="22">
        <f t="shared" ca="1" si="29"/>
        <v>0</v>
      </c>
      <c r="AS79" s="22">
        <f t="shared" ca="1" si="29"/>
        <v>-2151681877.5383573</v>
      </c>
      <c r="AT79" s="22">
        <f t="shared" ca="1" si="29"/>
        <v>-225207594.17933324</v>
      </c>
      <c r="AU79" s="22">
        <f t="shared" ca="1" si="29"/>
        <v>-301890703.68333322</v>
      </c>
      <c r="AV79" s="22">
        <f t="shared" ca="1" si="29"/>
        <v>76683109.504000008</v>
      </c>
      <c r="AW79" s="22">
        <f t="shared" ca="1" si="29"/>
        <v>-128243767.46277249</v>
      </c>
      <c r="AX79" s="22">
        <f t="shared" ca="1" si="29"/>
        <v>-148962639.00999844</v>
      </c>
      <c r="AY79" s="22">
        <f t="shared" ca="1" si="32"/>
        <v>-572663631.88655496</v>
      </c>
      <c r="AZ79" s="22">
        <f t="shared" ca="1" si="32"/>
        <v>-642800722.47000003</v>
      </c>
      <c r="BA79" s="22">
        <f t="shared" ca="1" si="32"/>
        <v>68149954.67344512</v>
      </c>
      <c r="BB79" s="22">
        <f t="shared" ca="1" si="32"/>
        <v>0</v>
      </c>
      <c r="BC79" s="22">
        <f t="shared" ca="1" si="32"/>
        <v>1987135.91</v>
      </c>
      <c r="BD79" s="22">
        <f t="shared" ca="1" si="32"/>
        <v>423700992.87655646</v>
      </c>
      <c r="BE79" s="22">
        <f t="shared" ca="1" si="32"/>
        <v>20718871.547225937</v>
      </c>
      <c r="BF79" s="22">
        <f t="shared" ca="1" si="32"/>
        <v>193847562.92531821</v>
      </c>
      <c r="BG79" s="22">
        <f t="shared" ca="1" si="32"/>
        <v>196247885.51649395</v>
      </c>
      <c r="BH79" s="22">
        <f t="shared" ca="1" si="32"/>
        <v>-2374904.5911757313</v>
      </c>
      <c r="BI79" s="22">
        <f t="shared" ca="1" si="32"/>
        <v>0</v>
      </c>
      <c r="BJ79" s="22">
        <f t="shared" ca="1" si="32"/>
        <v>-25418</v>
      </c>
      <c r="BK79" s="22">
        <f t="shared" ca="1" si="32"/>
        <v>-173128691.37809229</v>
      </c>
      <c r="BL79" s="22">
        <f t="shared" ca="1" si="30"/>
        <v>7905422.7801096141</v>
      </c>
      <c r="BM79" s="22">
        <f t="shared" ca="1" si="30"/>
        <v>7905134.7801096141</v>
      </c>
      <c r="BN79" s="22">
        <f t="shared" ca="1" si="30"/>
        <v>288</v>
      </c>
      <c r="BO79" s="22">
        <f t="shared" ca="1" si="30"/>
        <v>-33189896.992732</v>
      </c>
      <c r="BP79" s="22">
        <f t="shared" ca="1" si="30"/>
        <v>-33189967.772731997</v>
      </c>
      <c r="BQ79" s="22">
        <f t="shared" ca="1" si="30"/>
        <v>0</v>
      </c>
      <c r="BR79" s="22">
        <f t="shared" ca="1" si="30"/>
        <v>70.779999999999987</v>
      </c>
      <c r="BS79" s="22">
        <f t="shared" ca="1" si="30"/>
        <v>-1709457403.2650766</v>
      </c>
      <c r="BT79" s="22">
        <f t="shared" ca="1" si="30"/>
        <v>-1309939473.1848564</v>
      </c>
      <c r="BU79" s="22">
        <f t="shared" ca="1" si="30"/>
        <v>-287062059.60656345</v>
      </c>
      <c r="BV79" s="22">
        <f t="shared" ca="1" si="33"/>
        <v>-111825122.79993919</v>
      </c>
      <c r="BW79" s="22">
        <f t="shared" ca="1" si="33"/>
        <v>-153349.68</v>
      </c>
      <c r="BX79" s="22">
        <f t="shared" ca="1" si="33"/>
        <v>-133376366.46538819</v>
      </c>
      <c r="BY79" s="22">
        <f t="shared" ca="1" si="33"/>
        <v>-76757929.036015704</v>
      </c>
      <c r="BZ79" s="22">
        <f t="shared" ca="1" si="33"/>
        <v>257589849.19824851</v>
      </c>
      <c r="CA79" s="22">
        <f t="shared" ca="1" si="33"/>
        <v>-47932951.690562531</v>
      </c>
      <c r="CB79" s="22">
        <f t="shared" ca="1" si="33"/>
        <v>-63489396.168552309</v>
      </c>
      <c r="CC79" s="22">
        <f t="shared" ca="1" si="33"/>
        <v>-63243068.508552305</v>
      </c>
      <c r="CD79" s="22">
        <f t="shared" ca="1" si="33"/>
        <v>-228973479.91855231</v>
      </c>
      <c r="CE79" s="22">
        <f t="shared" ca="1" si="33"/>
        <v>165730411.41000003</v>
      </c>
      <c r="CF79" s="22">
        <f t="shared" ca="1" si="33"/>
        <v>-246327.66000000015</v>
      </c>
      <c r="CG79" s="22">
        <f t="shared" ca="1" si="33"/>
        <v>4886869.21</v>
      </c>
      <c r="CH79" s="22">
        <f t="shared" ca="1" si="33"/>
        <v>-5133196.87</v>
      </c>
      <c r="CI79" s="22">
        <f t="shared" ca="1" si="33"/>
        <v>757.74999999999955</v>
      </c>
      <c r="CJ79" s="22">
        <f t="shared" ca="1" si="33"/>
        <v>757.74999999999955</v>
      </c>
      <c r="CK79" s="22">
        <f t="shared" ca="1" si="33"/>
        <v>0</v>
      </c>
      <c r="CL79" s="22">
        <f t="shared" ca="1" si="34"/>
        <v>751520651.32158422</v>
      </c>
    </row>
    <row r="80" spans="1:228" ht="13.5" customHeight="1">
      <c r="A80" s="56" t="s">
        <v>132</v>
      </c>
      <c r="B80" s="73">
        <v>9002</v>
      </c>
      <c r="C80" s="70" t="s">
        <v>382</v>
      </c>
      <c r="D80" s="74">
        <f t="shared" ca="1" si="31"/>
        <v>379762363.70989096</v>
      </c>
      <c r="E80" s="74">
        <f t="shared" ca="1" si="31"/>
        <v>265415471.84</v>
      </c>
      <c r="F80" s="74">
        <f t="shared" ca="1" si="31"/>
        <v>324404427.5</v>
      </c>
      <c r="G80" s="74">
        <f t="shared" ca="1" si="31"/>
        <v>-58988955.659999996</v>
      </c>
      <c r="H80" s="74">
        <f t="shared" ca="1" si="31"/>
        <v>0</v>
      </c>
      <c r="I80" s="74">
        <f t="shared" ca="1" si="31"/>
        <v>22724428.79000001</v>
      </c>
      <c r="J80" s="74">
        <f t="shared" ca="1" si="31"/>
        <v>21355584.200000007</v>
      </c>
      <c r="K80" s="74">
        <f t="shared" ca="1" si="31"/>
        <v>-91952143.950000003</v>
      </c>
      <c r="L80" s="74">
        <f t="shared" ca="1" si="31"/>
        <v>113307728.15000001</v>
      </c>
      <c r="M80" s="74">
        <f t="shared" ca="1" si="31"/>
        <v>1368844.59</v>
      </c>
      <c r="N80" s="74">
        <f t="shared" ca="1" si="31"/>
        <v>4373299.96</v>
      </c>
      <c r="O80" s="74">
        <f t="shared" ca="1" si="31"/>
        <v>-3004455.37</v>
      </c>
      <c r="P80" s="74">
        <f t="shared" ca="1" si="31"/>
        <v>0</v>
      </c>
      <c r="Q80" s="74">
        <f t="shared" ca="1" si="31"/>
        <v>0</v>
      </c>
      <c r="R80" s="74">
        <f t="shared" ca="1" si="31"/>
        <v>0</v>
      </c>
      <c r="S80" s="74">
        <f t="shared" ca="1" si="31"/>
        <v>0</v>
      </c>
      <c r="T80" s="74">
        <f t="shared" ca="1" si="28"/>
        <v>0</v>
      </c>
      <c r="U80" s="74">
        <f t="shared" ca="1" si="28"/>
        <v>0</v>
      </c>
      <c r="V80" s="74">
        <f t="shared" ca="1" si="28"/>
        <v>0</v>
      </c>
      <c r="W80" s="74">
        <f t="shared" ca="1" si="28"/>
        <v>0</v>
      </c>
      <c r="X80" s="74">
        <f t="shared" ca="1" si="28"/>
        <v>0</v>
      </c>
      <c r="Y80" s="74">
        <f t="shared" ca="1" si="28"/>
        <v>0</v>
      </c>
      <c r="Z80" s="22">
        <f t="shared" ca="1" si="28"/>
        <v>82575907.199890926</v>
      </c>
      <c r="AA80" s="22">
        <f t="shared" ca="1" si="28"/>
        <v>43760112.05119361</v>
      </c>
      <c r="AB80" s="22">
        <f t="shared" ca="1" si="28"/>
        <v>11130730.160000002</v>
      </c>
      <c r="AC80" s="22">
        <f t="shared" ca="1" si="28"/>
        <v>2212766.7499999995</v>
      </c>
      <c r="AD80" s="22">
        <f t="shared" ca="1" si="28"/>
        <v>25305677.388697319</v>
      </c>
      <c r="AE80" s="22">
        <f t="shared" ca="1" si="28"/>
        <v>0</v>
      </c>
      <c r="AF80" s="22">
        <f t="shared" ca="1" si="28"/>
        <v>0</v>
      </c>
      <c r="AG80" s="22">
        <f t="shared" ca="1" si="28"/>
        <v>0</v>
      </c>
      <c r="AH80" s="22">
        <f t="shared" ca="1" si="28"/>
        <v>166620.85</v>
      </c>
      <c r="AI80" s="22">
        <f t="shared" ca="1" si="29"/>
        <v>0</v>
      </c>
      <c r="AJ80" s="22">
        <f t="shared" ca="1" si="29"/>
        <v>9046555.879999999</v>
      </c>
      <c r="AK80" s="22">
        <f t="shared" ca="1" si="29"/>
        <v>9046555.879999999</v>
      </c>
      <c r="AL80" s="22">
        <f t="shared" ca="1" si="29"/>
        <v>0</v>
      </c>
      <c r="AM80" s="22">
        <f t="shared" ca="1" si="29"/>
        <v>0</v>
      </c>
      <c r="AN80" s="22">
        <f t="shared" ca="1" si="29"/>
        <v>0</v>
      </c>
      <c r="AO80" s="22">
        <f t="shared" ca="1" si="29"/>
        <v>0</v>
      </c>
      <c r="AP80" s="22">
        <f t="shared" ca="1" si="29"/>
        <v>0</v>
      </c>
      <c r="AQ80" s="22">
        <f t="shared" ca="1" si="29"/>
        <v>0</v>
      </c>
      <c r="AR80" s="22">
        <f t="shared" ca="1" si="29"/>
        <v>0</v>
      </c>
      <c r="AS80" s="22">
        <f t="shared" ca="1" si="29"/>
        <v>-230020176.12680691</v>
      </c>
      <c r="AT80" s="22">
        <f t="shared" ca="1" si="29"/>
        <v>-114966235.05999999</v>
      </c>
      <c r="AU80" s="22">
        <f t="shared" ca="1" si="29"/>
        <v>-118665353.40000001</v>
      </c>
      <c r="AV80" s="22">
        <f t="shared" ca="1" si="29"/>
        <v>3699118.3400000003</v>
      </c>
      <c r="AW80" s="22">
        <f t="shared" ca="1" si="29"/>
        <v>-14929046.459999997</v>
      </c>
      <c r="AX80" s="22">
        <f t="shared" ca="1" si="29"/>
        <v>-52919893.440000005</v>
      </c>
      <c r="AY80" s="22">
        <f t="shared" ca="1" si="32"/>
        <v>-160647437.89999998</v>
      </c>
      <c r="AZ80" s="22">
        <f t="shared" ca="1" si="32"/>
        <v>-149788995.95999998</v>
      </c>
      <c r="BA80" s="22">
        <f t="shared" ca="1" si="32"/>
        <v>-20717212.620000001</v>
      </c>
      <c r="BB80" s="22">
        <f t="shared" ca="1" si="32"/>
        <v>0</v>
      </c>
      <c r="BC80" s="22">
        <f t="shared" ca="1" si="32"/>
        <v>9858770.6799999997</v>
      </c>
      <c r="BD80" s="22">
        <f t="shared" ca="1" si="32"/>
        <v>107727544.45999999</v>
      </c>
      <c r="BE80" s="22">
        <f t="shared" ca="1" si="32"/>
        <v>37990846.980000004</v>
      </c>
      <c r="BF80" s="22">
        <f t="shared" ca="1" si="32"/>
        <v>44903351.449999996</v>
      </c>
      <c r="BG80" s="22">
        <f t="shared" ca="1" si="32"/>
        <v>26137853.400000002</v>
      </c>
      <c r="BH80" s="22">
        <f t="shared" ca="1" si="32"/>
        <v>18999704.580000002</v>
      </c>
      <c r="BI80" s="22">
        <f t="shared" ca="1" si="32"/>
        <v>0</v>
      </c>
      <c r="BJ80" s="22">
        <f t="shared" ca="1" si="32"/>
        <v>-234206.53</v>
      </c>
      <c r="BK80" s="22">
        <f t="shared" ca="1" si="32"/>
        <v>-6912504.4699999997</v>
      </c>
      <c r="BL80" s="22">
        <f t="shared" ca="1" si="30"/>
        <v>0</v>
      </c>
      <c r="BM80" s="22">
        <f t="shared" ca="1" si="30"/>
        <v>0</v>
      </c>
      <c r="BN80" s="22">
        <f t="shared" ca="1" si="30"/>
        <v>0</v>
      </c>
      <c r="BO80" s="22">
        <f t="shared" ca="1" si="30"/>
        <v>581721.87999999989</v>
      </c>
      <c r="BP80" s="22">
        <f t="shared" ca="1" si="30"/>
        <v>581721.87999999989</v>
      </c>
      <c r="BQ80" s="22">
        <f t="shared" ca="1" si="30"/>
        <v>0</v>
      </c>
      <c r="BR80" s="22">
        <f t="shared" ca="1" si="30"/>
        <v>0</v>
      </c>
      <c r="BS80" s="22">
        <f t="shared" ca="1" si="30"/>
        <v>-100705822.85680692</v>
      </c>
      <c r="BT80" s="22">
        <f t="shared" ca="1" si="30"/>
        <v>-86204431.420000002</v>
      </c>
      <c r="BU80" s="22">
        <f t="shared" ca="1" si="30"/>
        <v>-11586153.098257774</v>
      </c>
      <c r="BV80" s="22">
        <f t="shared" ca="1" si="33"/>
        <v>-2881766.3093613843</v>
      </c>
      <c r="BW80" s="22">
        <f t="shared" ca="1" si="33"/>
        <v>0</v>
      </c>
      <c r="BX80" s="22">
        <f t="shared" ca="1" si="33"/>
        <v>0</v>
      </c>
      <c r="BY80" s="22">
        <f t="shared" ca="1" si="33"/>
        <v>-2071024.339614341</v>
      </c>
      <c r="BZ80" s="22">
        <f t="shared" ca="1" si="33"/>
        <v>8765670.2300000004</v>
      </c>
      <c r="CA80" s="22">
        <f t="shared" ca="1" si="33"/>
        <v>-6728117.9195734365</v>
      </c>
      <c r="CB80" s="22">
        <f t="shared" ca="1" si="33"/>
        <v>0</v>
      </c>
      <c r="CC80" s="22">
        <f t="shared" ca="1" si="33"/>
        <v>0</v>
      </c>
      <c r="CD80" s="22">
        <f t="shared" ca="1" si="33"/>
        <v>0</v>
      </c>
      <c r="CE80" s="22">
        <f t="shared" ca="1" si="33"/>
        <v>0</v>
      </c>
      <c r="CF80" s="22">
        <f t="shared" ca="1" si="33"/>
        <v>0</v>
      </c>
      <c r="CG80" s="22">
        <f t="shared" ca="1" si="33"/>
        <v>0</v>
      </c>
      <c r="CH80" s="22">
        <f t="shared" ca="1" si="33"/>
        <v>0</v>
      </c>
      <c r="CI80" s="22">
        <f t="shared" ca="1" si="33"/>
        <v>-793.63</v>
      </c>
      <c r="CJ80" s="22">
        <f t="shared" ca="1" si="33"/>
        <v>-793.63</v>
      </c>
      <c r="CK80" s="22">
        <f t="shared" ca="1" si="33"/>
        <v>0</v>
      </c>
      <c r="CL80" s="22">
        <f t="shared" ca="1" si="34"/>
        <v>149742187.58308402</v>
      </c>
    </row>
    <row r="81" spans="1:90">
      <c r="A81" s="56" t="s">
        <v>134</v>
      </c>
      <c r="B81" s="73">
        <v>9003</v>
      </c>
      <c r="C81" s="70" t="s">
        <v>383</v>
      </c>
      <c r="D81" s="74">
        <f t="shared" ca="1" si="31"/>
        <v>28226859356.670189</v>
      </c>
      <c r="E81" s="74">
        <f t="shared" ca="1" si="31"/>
        <v>21131091205.348473</v>
      </c>
      <c r="F81" s="74">
        <f t="shared" ca="1" si="31"/>
        <v>23139641681.398014</v>
      </c>
      <c r="G81" s="74">
        <f t="shared" ca="1" si="31"/>
        <v>-1975548927.1695364</v>
      </c>
      <c r="H81" s="74">
        <f t="shared" ca="1" si="31"/>
        <v>-33001548.879999999</v>
      </c>
      <c r="I81" s="74">
        <f t="shared" ca="1" si="31"/>
        <v>-2238410621.7342906</v>
      </c>
      <c r="J81" s="74">
        <f t="shared" ca="1" si="31"/>
        <v>-2325411119.4639726</v>
      </c>
      <c r="K81" s="74">
        <f t="shared" ca="1" si="31"/>
        <v>-11805332436.872574</v>
      </c>
      <c r="L81" s="74">
        <f t="shared" ca="1" si="31"/>
        <v>9479921317.4085999</v>
      </c>
      <c r="M81" s="74">
        <f t="shared" ca="1" si="31"/>
        <v>80923532.059681997</v>
      </c>
      <c r="N81" s="74">
        <f t="shared" ca="1" si="31"/>
        <v>632764251.3522042</v>
      </c>
      <c r="O81" s="74">
        <f t="shared" ca="1" si="31"/>
        <v>-551840719.29252195</v>
      </c>
      <c r="P81" s="74">
        <f t="shared" ca="1" si="31"/>
        <v>6076965.6699999999</v>
      </c>
      <c r="Q81" s="74">
        <f t="shared" ca="1" si="31"/>
        <v>17986951.489999998</v>
      </c>
      <c r="R81" s="74">
        <f t="shared" ca="1" si="31"/>
        <v>-11909985.819999998</v>
      </c>
      <c r="S81" s="74">
        <f t="shared" ca="1" si="31"/>
        <v>1231793.2499999998</v>
      </c>
      <c r="T81" s="74">
        <f t="shared" ca="1" si="28"/>
        <v>1806617.6799999997</v>
      </c>
      <c r="U81" s="74">
        <f t="shared" ca="1" si="28"/>
        <v>-801557.37000000011</v>
      </c>
      <c r="V81" s="74">
        <f t="shared" ca="1" si="28"/>
        <v>2608175.0499999998</v>
      </c>
      <c r="W81" s="74">
        <f t="shared" ca="1" si="28"/>
        <v>-574824.43000000005</v>
      </c>
      <c r="X81" s="74">
        <f t="shared" ca="1" si="28"/>
        <v>470297.56999999995</v>
      </c>
      <c r="Y81" s="74">
        <f t="shared" ca="1" si="28"/>
        <v>-1045122</v>
      </c>
      <c r="Z81" s="22">
        <f t="shared" ca="1" si="28"/>
        <v>9309743997.416008</v>
      </c>
      <c r="AA81" s="22">
        <f t="shared" ca="1" si="28"/>
        <v>6191777200.1365948</v>
      </c>
      <c r="AB81" s="22">
        <f t="shared" ca="1" si="28"/>
        <v>406695966.17497265</v>
      </c>
      <c r="AC81" s="22">
        <f t="shared" ca="1" si="28"/>
        <v>2194310318.1385565</v>
      </c>
      <c r="AD81" s="22">
        <f t="shared" ca="1" si="28"/>
        <v>439413407.43824703</v>
      </c>
      <c r="AE81" s="22">
        <f t="shared" ca="1" si="28"/>
        <v>43028843.843354747</v>
      </c>
      <c r="AF81" s="22">
        <f t="shared" ca="1" si="28"/>
        <v>12944901.32209879</v>
      </c>
      <c r="AG81" s="22">
        <f t="shared" ca="1" si="28"/>
        <v>19832108.108864281</v>
      </c>
      <c r="AH81" s="22">
        <f t="shared" ca="1" si="28"/>
        <v>4213722.1624471145</v>
      </c>
      <c r="AI81" s="22">
        <f t="shared" ca="1" si="29"/>
        <v>-2472469.9091288419</v>
      </c>
      <c r="AJ81" s="22">
        <f t="shared" ca="1" si="29"/>
        <v>22148573.66</v>
      </c>
      <c r="AK81" s="22">
        <f t="shared" ca="1" si="29"/>
        <v>22148573.66</v>
      </c>
      <c r="AL81" s="22">
        <f t="shared" ca="1" si="29"/>
        <v>0</v>
      </c>
      <c r="AM81" s="22">
        <f t="shared" ca="1" si="29"/>
        <v>1054408.73</v>
      </c>
      <c r="AN81" s="22">
        <f t="shared" ca="1" si="29"/>
        <v>-29673.209999999963</v>
      </c>
      <c r="AO81" s="22">
        <f t="shared" ca="1" si="29"/>
        <v>1107610.6900000002</v>
      </c>
      <c r="AP81" s="22">
        <f t="shared" ca="1" si="29"/>
        <v>0</v>
      </c>
      <c r="AQ81" s="22">
        <f t="shared" ca="1" si="29"/>
        <v>0</v>
      </c>
      <c r="AR81" s="22">
        <f t="shared" ca="1" si="29"/>
        <v>-23528.750000000007</v>
      </c>
      <c r="AS81" s="22">
        <f t="shared" ca="1" si="29"/>
        <v>-12924183006.476845</v>
      </c>
      <c r="AT81" s="22">
        <f t="shared" ca="1" si="29"/>
        <v>-671843470.72733319</v>
      </c>
      <c r="AU81" s="22">
        <f t="shared" ca="1" si="29"/>
        <v>-947420834.97333312</v>
      </c>
      <c r="AV81" s="22">
        <f t="shared" ca="1" si="29"/>
        <v>275577364.24600005</v>
      </c>
      <c r="AW81" s="22">
        <f t="shared" ca="1" si="29"/>
        <v>-429536212.30898559</v>
      </c>
      <c r="AX81" s="22">
        <f t="shared" ca="1" si="29"/>
        <v>-546464409.48921144</v>
      </c>
      <c r="AY81" s="22">
        <f t="shared" ca="1" si="32"/>
        <v>-1985692137.4357679</v>
      </c>
      <c r="AZ81" s="22">
        <f t="shared" ca="1" si="32"/>
        <v>-1569634537.3321083</v>
      </c>
      <c r="BA81" s="22">
        <f t="shared" ca="1" si="32"/>
        <v>-769934253.68365955</v>
      </c>
      <c r="BB81" s="22">
        <f t="shared" ca="1" si="32"/>
        <v>-32800</v>
      </c>
      <c r="BC81" s="22">
        <f t="shared" ca="1" si="32"/>
        <v>353909453.58000004</v>
      </c>
      <c r="BD81" s="22">
        <f t="shared" ca="1" si="32"/>
        <v>1439227727.9465566</v>
      </c>
      <c r="BE81" s="22">
        <f t="shared" ca="1" si="32"/>
        <v>116928197.18022597</v>
      </c>
      <c r="BF81" s="22">
        <f t="shared" ca="1" si="32"/>
        <v>643892132.66831815</v>
      </c>
      <c r="BG81" s="22">
        <f t="shared" ca="1" si="32"/>
        <v>596341343.3998059</v>
      </c>
      <c r="BH81" s="22">
        <f t="shared" ca="1" si="32"/>
        <v>183010495.56851223</v>
      </c>
      <c r="BI81" s="22">
        <f t="shared" ca="1" si="32"/>
        <v>32800</v>
      </c>
      <c r="BJ81" s="22">
        <f t="shared" ca="1" si="32"/>
        <v>-135492506.29999998</v>
      </c>
      <c r="BK81" s="22">
        <f t="shared" ca="1" si="32"/>
        <v>-526963935.48809224</v>
      </c>
      <c r="BL81" s="22">
        <f t="shared" ca="1" si="30"/>
        <v>11658268.930109615</v>
      </c>
      <c r="BM81" s="22">
        <f t="shared" ca="1" si="30"/>
        <v>11657980.930109615</v>
      </c>
      <c r="BN81" s="22">
        <f t="shared" ca="1" si="30"/>
        <v>288</v>
      </c>
      <c r="BO81" s="22">
        <f t="shared" ca="1" si="30"/>
        <v>-70260982.062731996</v>
      </c>
      <c r="BP81" s="22">
        <f t="shared" ca="1" si="30"/>
        <v>-70261052.842731997</v>
      </c>
      <c r="BQ81" s="22">
        <f t="shared" ca="1" si="30"/>
        <v>0</v>
      </c>
      <c r="BR81" s="22">
        <f t="shared" ca="1" si="30"/>
        <v>70.779999999999987</v>
      </c>
      <c r="BS81" s="22">
        <f t="shared" ca="1" si="30"/>
        <v>-11425383095.347103</v>
      </c>
      <c r="BT81" s="22">
        <f t="shared" ca="1" si="30"/>
        <v>-7637438596.3955221</v>
      </c>
      <c r="BU81" s="22">
        <f t="shared" ca="1" si="30"/>
        <v>-2331476113.6847663</v>
      </c>
      <c r="BV81" s="22">
        <f t="shared" ca="1" si="33"/>
        <v>-665993368.0002867</v>
      </c>
      <c r="BW81" s="22">
        <f t="shared" ca="1" si="33"/>
        <v>-431252.06</v>
      </c>
      <c r="BX81" s="22">
        <f t="shared" ca="1" si="33"/>
        <v>-411433191.41878825</v>
      </c>
      <c r="BY81" s="22">
        <f t="shared" ca="1" si="33"/>
        <v>-416313890.77066624</v>
      </c>
      <c r="BZ81" s="22">
        <f t="shared" ca="1" si="33"/>
        <v>735348863.41824841</v>
      </c>
      <c r="CA81" s="22">
        <f t="shared" ca="1" si="33"/>
        <v>-697645546.43532503</v>
      </c>
      <c r="CB81" s="22">
        <f t="shared" ca="1" si="33"/>
        <v>-73927256.008552313</v>
      </c>
      <c r="CC81" s="22">
        <f t="shared" ca="1" si="33"/>
        <v>-73639833.648552313</v>
      </c>
      <c r="CD81" s="22">
        <f t="shared" ca="1" si="33"/>
        <v>-268135581.93855232</v>
      </c>
      <c r="CE81" s="22">
        <f t="shared" ca="1" si="33"/>
        <v>194495748.29000002</v>
      </c>
      <c r="CF81" s="22">
        <f t="shared" ca="1" si="33"/>
        <v>-287422.36000000016</v>
      </c>
      <c r="CG81" s="22">
        <f t="shared" ca="1" si="33"/>
        <v>5090836.6500000004</v>
      </c>
      <c r="CH81" s="22">
        <f t="shared" ca="1" si="33"/>
        <v>-5378259.0099999998</v>
      </c>
      <c r="CI81" s="22">
        <f t="shared" ca="1" si="33"/>
        <v>-264890258.95224899</v>
      </c>
      <c r="CJ81" s="22">
        <f t="shared" ca="1" si="33"/>
        <v>-264890258.95224899</v>
      </c>
      <c r="CK81" s="22">
        <f t="shared" ca="1" si="33"/>
        <v>0</v>
      </c>
      <c r="CL81" s="22">
        <f t="shared" ca="1" si="34"/>
        <v>15302676350.193346</v>
      </c>
    </row>
    <row r="82" spans="1:90">
      <c r="A82" s="57" t="s">
        <v>136</v>
      </c>
      <c r="B82" s="75"/>
      <c r="C82" s="70" t="s">
        <v>384</v>
      </c>
      <c r="D82" s="74">
        <f t="shared" ca="1" si="31"/>
        <v>28606621720.380081</v>
      </c>
      <c r="E82" s="74">
        <f t="shared" ca="1" si="31"/>
        <v>21396506677.188473</v>
      </c>
      <c r="F82" s="74">
        <f t="shared" ca="1" si="31"/>
        <v>23464046108.898014</v>
      </c>
      <c r="G82" s="74">
        <f t="shared" ca="1" si="31"/>
        <v>-2034537882.8295364</v>
      </c>
      <c r="H82" s="74">
        <f t="shared" ca="1" si="31"/>
        <v>-33001548.879999999</v>
      </c>
      <c r="I82" s="74">
        <f t="shared" ca="1" si="31"/>
        <v>-2215686192.9442906</v>
      </c>
      <c r="J82" s="74">
        <f t="shared" ca="1" si="31"/>
        <v>-2304055535.2639728</v>
      </c>
      <c r="K82" s="74">
        <f t="shared" ca="1" si="31"/>
        <v>-11897284580.822575</v>
      </c>
      <c r="L82" s="74">
        <f t="shared" ca="1" si="31"/>
        <v>9593229045.5585995</v>
      </c>
      <c r="M82" s="74">
        <f t="shared" ca="1" si="31"/>
        <v>82292376.649682</v>
      </c>
      <c r="N82" s="74">
        <f t="shared" ca="1" si="31"/>
        <v>637137551.31220424</v>
      </c>
      <c r="O82" s="74">
        <f t="shared" ca="1" si="31"/>
        <v>-554845174.66252196</v>
      </c>
      <c r="P82" s="74">
        <f t="shared" ca="1" si="31"/>
        <v>6076965.6699999999</v>
      </c>
      <c r="Q82" s="74">
        <f t="shared" ca="1" si="31"/>
        <v>17986951.489999998</v>
      </c>
      <c r="R82" s="74">
        <f t="shared" ca="1" si="31"/>
        <v>-11909985.819999998</v>
      </c>
      <c r="S82" s="74">
        <f t="shared" ca="1" si="31"/>
        <v>1231793.2499999998</v>
      </c>
      <c r="T82" s="74">
        <f t="shared" ca="1" si="28"/>
        <v>1806617.6799999997</v>
      </c>
      <c r="U82" s="74">
        <f t="shared" ca="1" si="28"/>
        <v>-801557.37000000011</v>
      </c>
      <c r="V82" s="74">
        <f t="shared" ca="1" si="28"/>
        <v>2608175.0499999998</v>
      </c>
      <c r="W82" s="74">
        <f t="shared" ca="1" si="28"/>
        <v>-574824.43000000005</v>
      </c>
      <c r="X82" s="74">
        <f t="shared" ca="1" si="28"/>
        <v>470297.56999999995</v>
      </c>
      <c r="Y82" s="74">
        <f t="shared" ca="1" si="28"/>
        <v>-1045122</v>
      </c>
      <c r="Z82" s="22">
        <f t="shared" ca="1" si="28"/>
        <v>9392319904.6158981</v>
      </c>
      <c r="AA82" s="22">
        <f t="shared" ca="1" si="28"/>
        <v>6235537312.187788</v>
      </c>
      <c r="AB82" s="22">
        <f t="shared" ca="1" si="28"/>
        <v>417826696.33497268</v>
      </c>
      <c r="AC82" s="22">
        <f t="shared" ca="1" si="28"/>
        <v>2196523084.8885565</v>
      </c>
      <c r="AD82" s="22">
        <f t="shared" ca="1" si="28"/>
        <v>464719084.82694435</v>
      </c>
      <c r="AE82" s="22">
        <f t="shared" ca="1" si="28"/>
        <v>43028843.843354747</v>
      </c>
      <c r="AF82" s="22">
        <f t="shared" ca="1" si="28"/>
        <v>12944901.32209879</v>
      </c>
      <c r="AG82" s="22">
        <f t="shared" ca="1" si="28"/>
        <v>19832108.108864281</v>
      </c>
      <c r="AH82" s="22">
        <f t="shared" ca="1" si="28"/>
        <v>4380343.0124471141</v>
      </c>
      <c r="AI82" s="22">
        <f t="shared" ca="1" si="29"/>
        <v>-2472469.9091288419</v>
      </c>
      <c r="AJ82" s="22">
        <f t="shared" ca="1" si="29"/>
        <v>31195129.539999999</v>
      </c>
      <c r="AK82" s="22">
        <f t="shared" ca="1" si="29"/>
        <v>31195129.539999999</v>
      </c>
      <c r="AL82" s="22">
        <f t="shared" ca="1" si="29"/>
        <v>0</v>
      </c>
      <c r="AM82" s="22">
        <f t="shared" ca="1" si="29"/>
        <v>1054408.73</v>
      </c>
      <c r="AN82" s="22">
        <f t="shared" ca="1" si="29"/>
        <v>-29673.209999999963</v>
      </c>
      <c r="AO82" s="22">
        <f t="shared" ca="1" si="29"/>
        <v>1107610.6900000002</v>
      </c>
      <c r="AP82" s="22">
        <f t="shared" ca="1" si="29"/>
        <v>0</v>
      </c>
      <c r="AQ82" s="22">
        <f t="shared" ca="1" si="29"/>
        <v>0</v>
      </c>
      <c r="AR82" s="22">
        <f t="shared" ca="1" si="29"/>
        <v>-23528.750000000007</v>
      </c>
      <c r="AS82" s="22">
        <f t="shared" ca="1" si="29"/>
        <v>-13154203182.603651</v>
      </c>
      <c r="AT82" s="22">
        <f t="shared" ca="1" si="29"/>
        <v>-786809705.78733313</v>
      </c>
      <c r="AU82" s="22">
        <f t="shared" ca="1" si="29"/>
        <v>-1066086188.3733331</v>
      </c>
      <c r="AV82" s="22">
        <f t="shared" ca="1" si="29"/>
        <v>279276482.58600003</v>
      </c>
      <c r="AW82" s="22">
        <f t="shared" ca="1" si="29"/>
        <v>-444465258.76898557</v>
      </c>
      <c r="AX82" s="22">
        <f t="shared" ca="1" si="29"/>
        <v>-599384302.9292115</v>
      </c>
      <c r="AY82" s="22">
        <f t="shared" ca="1" si="32"/>
        <v>-2146339575.3357677</v>
      </c>
      <c r="AZ82" s="22">
        <f t="shared" ca="1" si="32"/>
        <v>-1719423533.2921083</v>
      </c>
      <c r="BA82" s="22">
        <f t="shared" ca="1" si="32"/>
        <v>-790651466.30365956</v>
      </c>
      <c r="BB82" s="22">
        <f t="shared" ca="1" si="32"/>
        <v>-32800</v>
      </c>
      <c r="BC82" s="22">
        <f t="shared" ca="1" si="32"/>
        <v>363768224.26000005</v>
      </c>
      <c r="BD82" s="22">
        <f t="shared" ca="1" si="32"/>
        <v>1546955272.4065566</v>
      </c>
      <c r="BE82" s="22">
        <f t="shared" ca="1" si="32"/>
        <v>154919044.16022599</v>
      </c>
      <c r="BF82" s="22">
        <f t="shared" ca="1" si="32"/>
        <v>688795484.1183182</v>
      </c>
      <c r="BG82" s="22">
        <f t="shared" ca="1" si="32"/>
        <v>622479196.79980588</v>
      </c>
      <c r="BH82" s="22">
        <f t="shared" ca="1" si="32"/>
        <v>202010200.14851224</v>
      </c>
      <c r="BI82" s="22">
        <f t="shared" ca="1" si="32"/>
        <v>32800</v>
      </c>
      <c r="BJ82" s="22">
        <f t="shared" ca="1" si="32"/>
        <v>-135726712.82999998</v>
      </c>
      <c r="BK82" s="22">
        <f t="shared" ca="1" si="32"/>
        <v>-533876439.95809227</v>
      </c>
      <c r="BL82" s="22">
        <f t="shared" ca="1" si="30"/>
        <v>11658268.930109615</v>
      </c>
      <c r="BM82" s="22">
        <f t="shared" ca="1" si="30"/>
        <v>11657980.930109615</v>
      </c>
      <c r="BN82" s="22">
        <f t="shared" ca="1" si="30"/>
        <v>288</v>
      </c>
      <c r="BO82" s="22">
        <f t="shared" ca="1" si="30"/>
        <v>-69679260.182732001</v>
      </c>
      <c r="BP82" s="22">
        <f t="shared" ca="1" si="30"/>
        <v>-69679330.962732002</v>
      </c>
      <c r="BQ82" s="22">
        <f t="shared" ca="1" si="30"/>
        <v>0</v>
      </c>
      <c r="BR82" s="22">
        <f t="shared" ca="1" si="30"/>
        <v>70.779999999999987</v>
      </c>
      <c r="BS82" s="22">
        <f t="shared" ca="1" si="30"/>
        <v>-11526088918.203911</v>
      </c>
      <c r="BT82" s="22">
        <f t="shared" ca="1" si="30"/>
        <v>-7723643027.8155222</v>
      </c>
      <c r="BU82" s="22">
        <f t="shared" ca="1" si="30"/>
        <v>-2343062266.7830238</v>
      </c>
      <c r="BV82" s="22">
        <f t="shared" ca="1" si="33"/>
        <v>-668875134.30964804</v>
      </c>
      <c r="BW82" s="22">
        <f t="shared" ca="1" si="33"/>
        <v>-431252.06</v>
      </c>
      <c r="BX82" s="22">
        <f t="shared" ca="1" si="33"/>
        <v>-411433191.41878825</v>
      </c>
      <c r="BY82" s="22">
        <f t="shared" ca="1" si="33"/>
        <v>-418384915.11028057</v>
      </c>
      <c r="BZ82" s="22">
        <f t="shared" ca="1" si="33"/>
        <v>744114533.64824843</v>
      </c>
      <c r="CA82" s="22">
        <f t="shared" ca="1" si="33"/>
        <v>-704373664.35489845</v>
      </c>
      <c r="CB82" s="22">
        <f t="shared" ca="1" si="33"/>
        <v>-73927256.008552313</v>
      </c>
      <c r="CC82" s="22">
        <f t="shared" ca="1" si="33"/>
        <v>-73639833.648552313</v>
      </c>
      <c r="CD82" s="22">
        <f t="shared" ca="1" si="33"/>
        <v>-268135581.93855232</v>
      </c>
      <c r="CE82" s="22">
        <f t="shared" ca="1" si="33"/>
        <v>194495748.29000002</v>
      </c>
      <c r="CF82" s="22">
        <f t="shared" ca="1" si="33"/>
        <v>-287422.36000000016</v>
      </c>
      <c r="CG82" s="22">
        <f t="shared" ca="1" si="33"/>
        <v>5090836.6500000004</v>
      </c>
      <c r="CH82" s="22">
        <f t="shared" ca="1" si="33"/>
        <v>-5378259.0099999998</v>
      </c>
      <c r="CI82" s="22">
        <f t="shared" ca="1" si="33"/>
        <v>-264891052.58224899</v>
      </c>
      <c r="CJ82" s="22">
        <f t="shared" ca="1" si="33"/>
        <v>-264891052.58224899</v>
      </c>
      <c r="CK82" s="22">
        <f t="shared" ca="1" si="33"/>
        <v>0</v>
      </c>
      <c r="CL82" s="22">
        <f t="shared" ca="1" si="34"/>
        <v>15452418537.77643</v>
      </c>
    </row>
  </sheetData>
  <dataValidations count="1">
    <dataValidation type="list" allowBlank="1" showInputMessage="1" showErrorMessage="1" sqref="A2" xr:uid="{E95035C1-AD25-470C-A1D6-A5F89A6E3B25}">
      <formula1>HDAnaBranşlar</formula1>
    </dataValidation>
  </dataValidation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21BF0-9E33-41F7-969F-EBDF025C04EB}">
  <sheetPr>
    <tabColor theme="2" tint="-0.499984740745262"/>
  </sheetPr>
  <dimension ref="A1:GE82"/>
  <sheetViews>
    <sheetView showGridLines="0" zoomScale="80" zoomScaleNormal="80" workbookViewId="0">
      <pane xSplit="3" ySplit="6" topLeftCell="D7" activePane="bottomRight" state="frozen"/>
      <selection activeCell="B3" sqref="B3:C3"/>
      <selection pane="topRight" activeCell="B3" sqref="B3:C3"/>
      <selection pane="bottomLeft" activeCell="B3" sqref="B3:C3"/>
      <selection pane="bottomRight" activeCell="A2" sqref="A2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4" width="15.85546875" style="4" bestFit="1" customWidth="1"/>
    <col min="5" max="5" width="15.28515625" style="4" bestFit="1" customWidth="1"/>
    <col min="6" max="6" width="15.85546875" style="4" bestFit="1" customWidth="1"/>
    <col min="7" max="7" width="14.28515625" style="4" bestFit="1" customWidth="1"/>
    <col min="8" max="8" width="15.28515625" style="4" bestFit="1" customWidth="1"/>
    <col min="9" max="9" width="16.42578125" style="4" bestFit="1" customWidth="1"/>
    <col min="10" max="10" width="15.28515625" style="4" bestFit="1" customWidth="1"/>
    <col min="11" max="11" width="14.42578125" style="4" bestFit="1" customWidth="1"/>
    <col min="12" max="12" width="16.42578125" style="4" bestFit="1" customWidth="1"/>
    <col min="13" max="14" width="15.7109375" style="4" customWidth="1"/>
    <col min="15" max="15" width="15.28515625" style="4" bestFit="1" customWidth="1"/>
    <col min="16" max="16" width="15.5703125" style="4" bestFit="1" customWidth="1"/>
    <col min="17" max="17" width="15.28515625" style="4" bestFit="1" customWidth="1"/>
    <col min="18" max="18" width="15.7109375" style="4" customWidth="1"/>
    <col min="19" max="19" width="15.5703125" style="4" bestFit="1" customWidth="1"/>
    <col min="20" max="20" width="15.42578125" style="4" bestFit="1" customWidth="1"/>
    <col min="21" max="21" width="15.7109375" style="4" customWidth="1"/>
    <col min="22" max="22" width="14.85546875" style="4" bestFit="1" customWidth="1"/>
    <col min="23" max="23" width="15.42578125" style="4" bestFit="1" customWidth="1"/>
    <col min="24" max="24" width="15.7109375" style="4" customWidth="1"/>
    <col min="25" max="25" width="13.5703125" style="4" bestFit="1" customWidth="1"/>
    <col min="26" max="26" width="14.85546875" style="4" bestFit="1" customWidth="1"/>
    <col min="27" max="27" width="11.7109375" style="4" bestFit="1" customWidth="1"/>
    <col min="28" max="28" width="15.5703125" style="4" bestFit="1" customWidth="1"/>
    <col min="29" max="29" width="13.85546875" style="4" bestFit="1" customWidth="1"/>
    <col min="30" max="30" width="15" style="4" bestFit="1" customWidth="1"/>
    <col min="31" max="31" width="14.42578125" style="4" bestFit="1" customWidth="1"/>
    <col min="32" max="32" width="15.140625" style="4" bestFit="1" customWidth="1"/>
    <col min="33" max="33" width="15" style="4" bestFit="1" customWidth="1"/>
    <col min="34" max="35" width="15.5703125" style="4" bestFit="1" customWidth="1"/>
    <col min="36" max="36" width="15.7109375" style="4" customWidth="1"/>
    <col min="37" max="37" width="13.140625" style="4" bestFit="1" customWidth="1"/>
    <col min="38" max="38" width="14.5703125" style="4" bestFit="1" customWidth="1"/>
    <col min="39" max="39" width="15.7109375" style="4" customWidth="1"/>
    <col min="40" max="40" width="16.42578125" style="4" bestFit="1" customWidth="1"/>
    <col min="41" max="41" width="15.28515625" style="4" bestFit="1" customWidth="1"/>
    <col min="42" max="42" width="15.140625" style="4" bestFit="1" customWidth="1"/>
    <col min="43" max="44" width="15.7109375" style="4" customWidth="1"/>
    <col min="45" max="45" width="15" style="4" bestFit="1" customWidth="1"/>
    <col min="46" max="46" width="15.7109375" style="4" customWidth="1"/>
    <col min="47" max="47" width="14.28515625" style="4" bestFit="1" customWidth="1"/>
    <col min="48" max="48" width="13.85546875" style="4" bestFit="1" customWidth="1"/>
    <col min="49" max="49" width="15.7109375" style="4" customWidth="1"/>
    <col min="50" max="50" width="15.140625" style="4" bestFit="1" customWidth="1"/>
    <col min="51" max="52" width="15.28515625" style="4" bestFit="1" customWidth="1"/>
    <col min="53" max="53" width="15.7109375" style="4" customWidth="1"/>
    <col min="54" max="54" width="13.140625" style="4" bestFit="1" customWidth="1"/>
    <col min="55" max="55" width="13.85546875" style="4" bestFit="1" customWidth="1"/>
    <col min="56" max="56" width="15.7109375" style="4" customWidth="1"/>
    <col min="57" max="57" width="15.140625" style="4" bestFit="1" customWidth="1"/>
    <col min="58" max="58" width="15.7109375" style="4" customWidth="1"/>
    <col min="59" max="59" width="15.42578125" style="4" bestFit="1" customWidth="1"/>
    <col min="60" max="60" width="14.85546875" style="4" bestFit="1" customWidth="1"/>
    <col min="61" max="61" width="15.140625" style="4" bestFit="1" customWidth="1"/>
    <col min="62" max="62" width="15.7109375" style="4" customWidth="1"/>
    <col min="63" max="63" width="15.28515625" style="4" bestFit="1" customWidth="1"/>
    <col min="64" max="64" width="16.42578125" style="4" bestFit="1" customWidth="1"/>
    <col min="65" max="65" width="15.85546875" style="4" bestFit="1" customWidth="1"/>
    <col min="66" max="66" width="15.5703125" style="4" bestFit="1" customWidth="1"/>
    <col min="67" max="67" width="15.28515625" style="4" bestFit="1" customWidth="1"/>
    <col min="68" max="68" width="15" style="4" bestFit="1" customWidth="1"/>
    <col min="69" max="69" width="15.28515625" style="4" bestFit="1" customWidth="1"/>
    <col min="70" max="73" width="15.7109375" style="4" customWidth="1"/>
    <col min="74" max="74" width="15.5703125" style="4" bestFit="1" customWidth="1"/>
    <col min="75" max="75" width="15" style="4" bestFit="1" customWidth="1"/>
    <col min="76" max="76" width="15.140625" style="4" bestFit="1" customWidth="1"/>
    <col min="77" max="77" width="11.5703125" style="4" bestFit="1" customWidth="1"/>
    <col min="78" max="78" width="15.5703125" style="4" bestFit="1" customWidth="1"/>
    <col min="79" max="79" width="15.42578125" style="4" bestFit="1" customWidth="1"/>
    <col min="80" max="80" width="15.5703125" style="4" bestFit="1" customWidth="1"/>
    <col min="81" max="81" width="13" style="4" bestFit="1" customWidth="1"/>
    <col min="82" max="82" width="15.7109375" style="4" customWidth="1"/>
    <col min="83" max="83" width="15" style="4" bestFit="1" customWidth="1"/>
    <col min="84" max="84" width="14.42578125" style="4" bestFit="1" customWidth="1"/>
    <col min="85" max="86" width="15.7109375" style="4" customWidth="1"/>
    <col min="87" max="87" width="12.140625" style="4" bestFit="1" customWidth="1"/>
    <col min="88" max="88" width="15.140625" style="4" bestFit="1" customWidth="1"/>
    <col min="89" max="89" width="15.7109375" style="4" customWidth="1"/>
    <col min="90" max="90" width="15.42578125" style="4" bestFit="1" customWidth="1"/>
    <col min="91" max="91" width="15.7109375" style="4" customWidth="1"/>
    <col min="92" max="92" width="14.42578125" style="4" bestFit="1" customWidth="1"/>
    <col min="93" max="93" width="15.7109375" style="4" customWidth="1"/>
    <col min="94" max="94" width="11.7109375" style="4" bestFit="1" customWidth="1"/>
    <col min="95" max="95" width="15.5703125" style="4" bestFit="1" customWidth="1"/>
    <col min="96" max="96" width="14.85546875" style="4" bestFit="1" customWidth="1"/>
    <col min="97" max="97" width="15" style="4" bestFit="1" customWidth="1"/>
    <col min="98" max="98" width="15.28515625" style="4" bestFit="1" customWidth="1"/>
    <col min="99" max="99" width="14.28515625" style="4" bestFit="1" customWidth="1"/>
    <col min="100" max="183" width="9.140625" style="4"/>
    <col min="184" max="184" width="9.140625" style="79"/>
    <col min="185" max="187" width="9.140625" style="45"/>
    <col min="188" max="16384" width="9.140625" style="4"/>
  </cols>
  <sheetData>
    <row r="1" spans="1:187" s="78" customFormat="1" ht="15" customHeight="1">
      <c r="A1" s="58" t="s">
        <v>286</v>
      </c>
      <c r="B1" s="76"/>
      <c r="C1" s="76"/>
      <c r="D1" s="76"/>
      <c r="E1" s="76"/>
      <c r="F1" s="76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/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/>
      <c r="CU1" s="77"/>
      <c r="GC1" s="94" t="s">
        <v>217</v>
      </c>
      <c r="GD1" s="94" t="s">
        <v>218</v>
      </c>
      <c r="GE1" s="94"/>
    </row>
    <row r="2" spans="1:187" s="78" customFormat="1" ht="15" customHeight="1">
      <c r="A2" s="58" t="s">
        <v>217</v>
      </c>
      <c r="B2" s="59"/>
      <c r="C2" s="61" t="s">
        <v>288</v>
      </c>
      <c r="D2" s="76"/>
      <c r="E2" s="76"/>
      <c r="F2" s="76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/>
      <c r="CU2" s="77"/>
      <c r="GC2" s="94" t="s">
        <v>276</v>
      </c>
      <c r="GD2" s="94" t="s">
        <v>277</v>
      </c>
      <c r="GE2" s="94"/>
    </row>
    <row r="3" spans="1:187" s="78" customFormat="1" ht="15" customHeight="1">
      <c r="A3" s="58" t="s">
        <v>289</v>
      </c>
      <c r="B3" s="76" t="s">
        <v>287</v>
      </c>
      <c r="C3" s="76"/>
      <c r="D3" s="76"/>
      <c r="E3" s="76"/>
      <c r="F3" s="76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GC3" s="94" t="s">
        <v>278</v>
      </c>
      <c r="GD3" s="94" t="s">
        <v>279</v>
      </c>
      <c r="GE3" s="94"/>
    </row>
    <row r="4" spans="1:187" ht="15" customHeight="1">
      <c r="GC4" s="45" t="s">
        <v>280</v>
      </c>
      <c r="GD4" s="45" t="s">
        <v>281</v>
      </c>
    </row>
    <row r="5" spans="1:187" ht="22.5" customHeight="1">
      <c r="D5" s="80">
        <v>62</v>
      </c>
      <c r="E5" s="81">
        <v>620</v>
      </c>
      <c r="F5" s="82">
        <v>62001</v>
      </c>
      <c r="G5" s="82">
        <v>62002</v>
      </c>
      <c r="H5" s="81">
        <v>621</v>
      </c>
      <c r="I5" s="82">
        <v>62101</v>
      </c>
      <c r="J5" s="83">
        <v>621011</v>
      </c>
      <c r="K5" s="83">
        <v>621012</v>
      </c>
      <c r="L5" s="82">
        <v>62102</v>
      </c>
      <c r="M5" s="83">
        <v>621021</v>
      </c>
      <c r="N5" s="83">
        <v>621022</v>
      </c>
      <c r="O5" s="81">
        <v>622</v>
      </c>
      <c r="P5" s="82">
        <v>62201</v>
      </c>
      <c r="Q5" s="83">
        <v>622011</v>
      </c>
      <c r="R5" s="83">
        <v>622012</v>
      </c>
      <c r="S5" s="82">
        <v>62202</v>
      </c>
      <c r="T5" s="83">
        <v>622021</v>
      </c>
      <c r="U5" s="83">
        <v>622022</v>
      </c>
      <c r="V5" s="81">
        <v>623</v>
      </c>
      <c r="W5" s="82">
        <v>62301</v>
      </c>
      <c r="X5" s="82">
        <v>62302</v>
      </c>
      <c r="Y5" s="82">
        <v>62303</v>
      </c>
      <c r="Z5" s="82">
        <v>62304</v>
      </c>
      <c r="AA5" s="82">
        <v>62305</v>
      </c>
      <c r="AB5" s="82">
        <v>62306</v>
      </c>
      <c r="AC5" s="82">
        <v>62307</v>
      </c>
      <c r="AD5" s="82">
        <v>62308</v>
      </c>
      <c r="AE5" s="82">
        <v>62399</v>
      </c>
      <c r="AF5" s="81">
        <v>624</v>
      </c>
      <c r="AG5" s="81">
        <v>625</v>
      </c>
      <c r="AH5" s="82">
        <v>62501</v>
      </c>
      <c r="AI5" s="82">
        <v>62502</v>
      </c>
      <c r="AJ5" s="81">
        <v>626</v>
      </c>
      <c r="AK5" s="82">
        <v>62601</v>
      </c>
      <c r="AL5" s="82">
        <v>62602</v>
      </c>
      <c r="AM5" s="82">
        <v>62605</v>
      </c>
      <c r="AN5" s="80">
        <v>63</v>
      </c>
      <c r="AO5" s="81">
        <v>630</v>
      </c>
      <c r="AP5" s="82">
        <v>63001</v>
      </c>
      <c r="AQ5" s="82">
        <v>63002</v>
      </c>
      <c r="AR5" s="81">
        <v>631</v>
      </c>
      <c r="AS5" s="64">
        <v>63101</v>
      </c>
      <c r="AT5" s="83">
        <v>631011</v>
      </c>
      <c r="AU5" s="84">
        <v>63101101</v>
      </c>
      <c r="AV5" s="84">
        <v>63101102</v>
      </c>
      <c r="AW5" s="84">
        <v>63101104</v>
      </c>
      <c r="AX5" s="84">
        <v>63101108</v>
      </c>
      <c r="AY5" s="83">
        <v>631012</v>
      </c>
      <c r="AZ5" s="82">
        <v>63102</v>
      </c>
      <c r="BA5" s="83">
        <v>631021</v>
      </c>
      <c r="BB5" s="84">
        <v>63102101</v>
      </c>
      <c r="BC5" s="84">
        <v>63102102</v>
      </c>
      <c r="BD5" s="84">
        <v>63102104</v>
      </c>
      <c r="BE5" s="84">
        <v>63102108</v>
      </c>
      <c r="BF5" s="83">
        <v>631022</v>
      </c>
      <c r="BG5" s="81">
        <v>632</v>
      </c>
      <c r="BH5" s="82">
        <v>63201</v>
      </c>
      <c r="BI5" s="82">
        <v>63202</v>
      </c>
      <c r="BJ5" s="81">
        <v>633</v>
      </c>
      <c r="BK5" s="82">
        <v>63301</v>
      </c>
      <c r="BL5" s="83">
        <v>633011</v>
      </c>
      <c r="BM5" s="83">
        <v>633012</v>
      </c>
      <c r="BN5" s="82">
        <v>63302</v>
      </c>
      <c r="BO5" s="83">
        <v>633021</v>
      </c>
      <c r="BP5" s="83">
        <v>633022</v>
      </c>
      <c r="BQ5" s="81">
        <v>635</v>
      </c>
      <c r="BR5" s="82">
        <v>63501</v>
      </c>
      <c r="BS5" s="82">
        <v>63502</v>
      </c>
      <c r="BT5" s="82">
        <v>63599</v>
      </c>
      <c r="BU5" s="81">
        <v>636</v>
      </c>
      <c r="BV5" s="82">
        <v>63601</v>
      </c>
      <c r="BW5" s="82">
        <v>63602</v>
      </c>
      <c r="BX5" s="82">
        <v>63603</v>
      </c>
      <c r="BY5" s="82">
        <v>63604</v>
      </c>
      <c r="BZ5" s="82">
        <v>63605</v>
      </c>
      <c r="CA5" s="82">
        <v>63606</v>
      </c>
      <c r="CB5" s="82">
        <v>63607</v>
      </c>
      <c r="CC5" s="82">
        <v>63699</v>
      </c>
      <c r="CD5" s="81">
        <v>637</v>
      </c>
      <c r="CE5" s="82">
        <v>63701</v>
      </c>
      <c r="CF5" s="82">
        <v>63702</v>
      </c>
      <c r="CG5" s="82">
        <v>63703</v>
      </c>
      <c r="CH5" s="82">
        <v>63704</v>
      </c>
      <c r="CI5" s="82">
        <v>63705</v>
      </c>
      <c r="CJ5" s="81">
        <v>638</v>
      </c>
      <c r="CK5" s="81">
        <v>639</v>
      </c>
      <c r="CL5" s="82">
        <v>63901</v>
      </c>
      <c r="CM5" s="82">
        <v>63902</v>
      </c>
      <c r="CN5" s="82">
        <v>63903</v>
      </c>
      <c r="CO5" s="82">
        <v>63904</v>
      </c>
      <c r="CP5" s="82">
        <v>63905</v>
      </c>
      <c r="CQ5" s="82">
        <v>63906</v>
      </c>
      <c r="CR5" s="82">
        <v>63907</v>
      </c>
      <c r="CS5" s="82">
        <v>63908</v>
      </c>
      <c r="CT5" s="82">
        <v>63999</v>
      </c>
      <c r="CU5" s="85"/>
    </row>
    <row r="6" spans="1:187" ht="80.099999999999994" customHeight="1">
      <c r="A6" s="67" t="s">
        <v>290</v>
      </c>
      <c r="B6" s="67" t="s">
        <v>291</v>
      </c>
      <c r="C6" s="67" t="s">
        <v>292</v>
      </c>
      <c r="D6" s="80" t="s">
        <v>385</v>
      </c>
      <c r="E6" s="81" t="s">
        <v>386</v>
      </c>
      <c r="F6" s="82" t="s">
        <v>295</v>
      </c>
      <c r="G6" s="82" t="s">
        <v>296</v>
      </c>
      <c r="H6" s="81" t="s">
        <v>298</v>
      </c>
      <c r="I6" s="82" t="s">
        <v>387</v>
      </c>
      <c r="J6" s="83" t="s">
        <v>300</v>
      </c>
      <c r="K6" s="83" t="s">
        <v>301</v>
      </c>
      <c r="L6" s="82" t="s">
        <v>388</v>
      </c>
      <c r="M6" s="83" t="s">
        <v>303</v>
      </c>
      <c r="N6" s="83" t="s">
        <v>304</v>
      </c>
      <c r="O6" s="81" t="s">
        <v>389</v>
      </c>
      <c r="P6" s="82" t="s">
        <v>309</v>
      </c>
      <c r="Q6" s="83" t="s">
        <v>310</v>
      </c>
      <c r="R6" s="83" t="s">
        <v>311</v>
      </c>
      <c r="S6" s="82" t="s">
        <v>390</v>
      </c>
      <c r="T6" s="83" t="s">
        <v>313</v>
      </c>
      <c r="U6" s="83" t="s">
        <v>314</v>
      </c>
      <c r="V6" s="81" t="s">
        <v>391</v>
      </c>
      <c r="W6" s="82" t="s">
        <v>316</v>
      </c>
      <c r="X6" s="82" t="s">
        <v>317</v>
      </c>
      <c r="Y6" s="82" t="s">
        <v>318</v>
      </c>
      <c r="Z6" s="82" t="s">
        <v>319</v>
      </c>
      <c r="AA6" s="82" t="s">
        <v>320</v>
      </c>
      <c r="AB6" s="82" t="s">
        <v>321</v>
      </c>
      <c r="AC6" s="82" t="s">
        <v>322</v>
      </c>
      <c r="AD6" s="82" t="s">
        <v>323</v>
      </c>
      <c r="AE6" s="82" t="s">
        <v>324</v>
      </c>
      <c r="AF6" s="81" t="s">
        <v>392</v>
      </c>
      <c r="AG6" s="81" t="s">
        <v>325</v>
      </c>
      <c r="AH6" s="82" t="s">
        <v>326</v>
      </c>
      <c r="AI6" s="82" t="s">
        <v>393</v>
      </c>
      <c r="AJ6" s="81" t="s">
        <v>329</v>
      </c>
      <c r="AK6" s="82" t="s">
        <v>394</v>
      </c>
      <c r="AL6" s="82" t="s">
        <v>330</v>
      </c>
      <c r="AM6" s="82" t="s">
        <v>395</v>
      </c>
      <c r="AN6" s="80" t="s">
        <v>396</v>
      </c>
      <c r="AO6" s="81" t="s">
        <v>397</v>
      </c>
      <c r="AP6" s="82" t="s">
        <v>336</v>
      </c>
      <c r="AQ6" s="82" t="s">
        <v>398</v>
      </c>
      <c r="AR6" s="81" t="s">
        <v>399</v>
      </c>
      <c r="AS6" s="82" t="s">
        <v>339</v>
      </c>
      <c r="AT6" s="83" t="s">
        <v>400</v>
      </c>
      <c r="AU6" s="84" t="s">
        <v>341</v>
      </c>
      <c r="AV6" s="84" t="s">
        <v>342</v>
      </c>
      <c r="AW6" s="84" t="s">
        <v>343</v>
      </c>
      <c r="AX6" s="84" t="s">
        <v>401</v>
      </c>
      <c r="AY6" s="83" t="s">
        <v>402</v>
      </c>
      <c r="AZ6" s="82" t="s">
        <v>403</v>
      </c>
      <c r="BA6" s="83" t="s">
        <v>404</v>
      </c>
      <c r="BB6" s="84" t="s">
        <v>341</v>
      </c>
      <c r="BC6" s="84" t="s">
        <v>342</v>
      </c>
      <c r="BD6" s="84" t="s">
        <v>343</v>
      </c>
      <c r="BE6" s="84" t="s">
        <v>348</v>
      </c>
      <c r="BF6" s="83" t="s">
        <v>405</v>
      </c>
      <c r="BG6" s="81" t="s">
        <v>406</v>
      </c>
      <c r="BH6" s="82" t="s">
        <v>407</v>
      </c>
      <c r="BI6" s="82" t="s">
        <v>408</v>
      </c>
      <c r="BJ6" s="81" t="s">
        <v>409</v>
      </c>
      <c r="BK6" s="82" t="s">
        <v>367</v>
      </c>
      <c r="BL6" s="83" t="s">
        <v>368</v>
      </c>
      <c r="BM6" s="83" t="s">
        <v>410</v>
      </c>
      <c r="BN6" s="82" t="s">
        <v>411</v>
      </c>
      <c r="BO6" s="83" t="s">
        <v>412</v>
      </c>
      <c r="BP6" s="83" t="s">
        <v>372</v>
      </c>
      <c r="BQ6" s="81" t="s">
        <v>413</v>
      </c>
      <c r="BR6" s="82" t="s">
        <v>414</v>
      </c>
      <c r="BS6" s="82" t="s">
        <v>415</v>
      </c>
      <c r="BT6" s="82" t="s">
        <v>416</v>
      </c>
      <c r="BU6" s="81" t="s">
        <v>357</v>
      </c>
      <c r="BV6" s="82" t="s">
        <v>358</v>
      </c>
      <c r="BW6" s="82" t="s">
        <v>417</v>
      </c>
      <c r="BX6" s="82" t="s">
        <v>360</v>
      </c>
      <c r="BY6" s="82" t="s">
        <v>361</v>
      </c>
      <c r="BZ6" s="82" t="s">
        <v>362</v>
      </c>
      <c r="CA6" s="82" t="s">
        <v>418</v>
      </c>
      <c r="CB6" s="82" t="s">
        <v>364</v>
      </c>
      <c r="CC6" s="82" t="s">
        <v>365</v>
      </c>
      <c r="CD6" s="81" t="s">
        <v>419</v>
      </c>
      <c r="CE6" s="82" t="s">
        <v>420</v>
      </c>
      <c r="CF6" s="82" t="s">
        <v>421</v>
      </c>
      <c r="CG6" s="82" t="s">
        <v>422</v>
      </c>
      <c r="CH6" s="82" t="s">
        <v>423</v>
      </c>
      <c r="CI6" s="82" t="s">
        <v>424</v>
      </c>
      <c r="CJ6" s="81" t="s">
        <v>425</v>
      </c>
      <c r="CK6" s="81" t="s">
        <v>426</v>
      </c>
      <c r="CL6" s="82" t="s">
        <v>427</v>
      </c>
      <c r="CM6" s="82" t="s">
        <v>428</v>
      </c>
      <c r="CN6" s="82" t="s">
        <v>429</v>
      </c>
      <c r="CO6" s="82" t="s">
        <v>430</v>
      </c>
      <c r="CP6" s="82" t="s">
        <v>431</v>
      </c>
      <c r="CQ6" s="82" t="s">
        <v>432</v>
      </c>
      <c r="CR6" s="82" t="s">
        <v>433</v>
      </c>
      <c r="CS6" s="82" t="s">
        <v>434</v>
      </c>
      <c r="CT6" s="82" t="s">
        <v>435</v>
      </c>
      <c r="CU6" s="85" t="s">
        <v>252</v>
      </c>
    </row>
    <row r="7" spans="1:187" ht="12.75" customHeight="1">
      <c r="A7" s="54" t="s">
        <v>2</v>
      </c>
      <c r="B7" s="69">
        <v>1001</v>
      </c>
      <c r="C7" s="70" t="s">
        <v>376</v>
      </c>
      <c r="D7" s="71">
        <f t="shared" ref="D7:S22" ca="1" si="0">INDIRECT("'"&amp;VLOOKUP($A$2,$GC$1:$GD$19,2,0)&amp;"'!"&amp;ADDRESS(IFERROR(MATCH($B7,INDIRECT("'"&amp;VLOOKUP($A$2,$GC$1:$GD$19,2,0)&amp;"'!B:B"),0),MATCH($A$82,INDIRECT("'"&amp;VLOOKUP($A$2,$GC$1:$GD$19,2,0)&amp;"'!A:A"),0)),MATCH(D$5,INDIRECT("'"&amp;VLOOKUP($A$2,$GC$1:$GD$19,2,0)&amp;"'!5:5"),0)))</f>
        <v>0</v>
      </c>
      <c r="E7" s="71">
        <f t="shared" ca="1" si="0"/>
        <v>0</v>
      </c>
      <c r="F7" s="71">
        <f t="shared" ca="1" si="0"/>
        <v>0</v>
      </c>
      <c r="G7" s="71">
        <f t="shared" ca="1" si="0"/>
        <v>0</v>
      </c>
      <c r="H7" s="71">
        <f t="shared" ca="1" si="0"/>
        <v>0</v>
      </c>
      <c r="I7" s="71">
        <f t="shared" ca="1" si="0"/>
        <v>0</v>
      </c>
      <c r="J7" s="71">
        <f t="shared" ca="1" si="0"/>
        <v>0</v>
      </c>
      <c r="K7" s="71">
        <f t="shared" ca="1" si="0"/>
        <v>0</v>
      </c>
      <c r="L7" s="71">
        <f t="shared" ca="1" si="0"/>
        <v>0</v>
      </c>
      <c r="M7" s="71">
        <f t="shared" ca="1" si="0"/>
        <v>0</v>
      </c>
      <c r="N7" s="71">
        <f t="shared" ca="1" si="0"/>
        <v>0</v>
      </c>
      <c r="O7" s="71">
        <f t="shared" ca="1" si="0"/>
        <v>0</v>
      </c>
      <c r="P7" s="71">
        <f t="shared" ca="1" si="0"/>
        <v>0</v>
      </c>
      <c r="Q7" s="71">
        <f t="shared" ca="1" si="0"/>
        <v>0</v>
      </c>
      <c r="R7" s="71">
        <f t="shared" ca="1" si="0"/>
        <v>0</v>
      </c>
      <c r="S7" s="71">
        <f t="shared" ca="1" si="0"/>
        <v>0</v>
      </c>
      <c r="T7" s="71">
        <f t="shared" ref="T7:AI22" ca="1" si="1">INDIRECT("'"&amp;VLOOKUP($A$2,$GC$1:$GD$19,2,0)&amp;"'!"&amp;ADDRESS(IFERROR(MATCH($B7,INDIRECT("'"&amp;VLOOKUP($A$2,$GC$1:$GD$19,2,0)&amp;"'!B:B"),0),MATCH($A$82,INDIRECT("'"&amp;VLOOKUP($A$2,$GC$1:$GD$19,2,0)&amp;"'!A:A"),0)),MATCH(T$5,INDIRECT("'"&amp;VLOOKUP($A$2,$GC$1:$GD$19,2,0)&amp;"'!5:5"),0)))</f>
        <v>0</v>
      </c>
      <c r="U7" s="71">
        <f t="shared" ca="1" si="1"/>
        <v>0</v>
      </c>
      <c r="V7" s="71">
        <f t="shared" ca="1" si="1"/>
        <v>0</v>
      </c>
      <c r="W7" s="71">
        <f t="shared" ca="1" si="1"/>
        <v>0</v>
      </c>
      <c r="X7" s="71">
        <f t="shared" ca="1" si="1"/>
        <v>0</v>
      </c>
      <c r="Y7" s="71">
        <f t="shared" ca="1" si="1"/>
        <v>0</v>
      </c>
      <c r="Z7" s="71">
        <f t="shared" ca="1" si="1"/>
        <v>0</v>
      </c>
      <c r="AA7" s="71">
        <f t="shared" ca="1" si="1"/>
        <v>0</v>
      </c>
      <c r="AB7" s="71">
        <f t="shared" ca="1" si="1"/>
        <v>0</v>
      </c>
      <c r="AC7" s="71">
        <f t="shared" ca="1" si="1"/>
        <v>0</v>
      </c>
      <c r="AD7" s="71">
        <f t="shared" ca="1" si="1"/>
        <v>0</v>
      </c>
      <c r="AE7" s="71">
        <f t="shared" ca="1" si="1"/>
        <v>0</v>
      </c>
      <c r="AF7" s="71">
        <f t="shared" ca="1" si="1"/>
        <v>0</v>
      </c>
      <c r="AG7" s="71">
        <f t="shared" ca="1" si="1"/>
        <v>0</v>
      </c>
      <c r="AH7" s="71">
        <f t="shared" ca="1" si="1"/>
        <v>0</v>
      </c>
      <c r="AI7" s="71">
        <f t="shared" ca="1" si="1"/>
        <v>0</v>
      </c>
      <c r="AJ7" s="71">
        <f t="shared" ref="AJ7:AY22" ca="1" si="2">INDIRECT("'"&amp;VLOOKUP($A$2,$GC$1:$GD$19,2,0)&amp;"'!"&amp;ADDRESS(IFERROR(MATCH($B7,INDIRECT("'"&amp;VLOOKUP($A$2,$GC$1:$GD$19,2,0)&amp;"'!B:B"),0),MATCH($A$82,INDIRECT("'"&amp;VLOOKUP($A$2,$GC$1:$GD$19,2,0)&amp;"'!A:A"),0)),MATCH(AJ$5,INDIRECT("'"&amp;VLOOKUP($A$2,$GC$1:$GD$19,2,0)&amp;"'!5:5"),0)))</f>
        <v>0</v>
      </c>
      <c r="AK7" s="71">
        <f t="shared" ca="1" si="2"/>
        <v>0</v>
      </c>
      <c r="AL7" s="71">
        <f t="shared" ca="1" si="2"/>
        <v>0</v>
      </c>
      <c r="AM7" s="71">
        <f t="shared" ca="1" si="2"/>
        <v>0</v>
      </c>
      <c r="AN7" s="71">
        <f t="shared" ca="1" si="2"/>
        <v>0</v>
      </c>
      <c r="AO7" s="71">
        <f t="shared" ca="1" si="2"/>
        <v>0</v>
      </c>
      <c r="AP7" s="71">
        <f t="shared" ca="1" si="2"/>
        <v>0</v>
      </c>
      <c r="AQ7" s="71">
        <f t="shared" ca="1" si="2"/>
        <v>0</v>
      </c>
      <c r="AR7" s="71">
        <f t="shared" ca="1" si="2"/>
        <v>0</v>
      </c>
      <c r="AS7" s="71">
        <f t="shared" ca="1" si="2"/>
        <v>0</v>
      </c>
      <c r="AT7" s="71">
        <f t="shared" ca="1" si="2"/>
        <v>0</v>
      </c>
      <c r="AU7" s="71">
        <f t="shared" ca="1" si="2"/>
        <v>0</v>
      </c>
      <c r="AV7" s="71">
        <f t="shared" ca="1" si="2"/>
        <v>0</v>
      </c>
      <c r="AW7" s="71">
        <f t="shared" ca="1" si="2"/>
        <v>0</v>
      </c>
      <c r="AX7" s="71">
        <f t="shared" ca="1" si="2"/>
        <v>0</v>
      </c>
      <c r="AY7" s="71">
        <f t="shared" ca="1" si="2"/>
        <v>0</v>
      </c>
      <c r="AZ7" s="71">
        <f t="shared" ref="AZ7:BO22" ca="1" si="3">INDIRECT("'"&amp;VLOOKUP($A$2,$GC$1:$GD$19,2,0)&amp;"'!"&amp;ADDRESS(IFERROR(MATCH($B7,INDIRECT("'"&amp;VLOOKUP($A$2,$GC$1:$GD$19,2,0)&amp;"'!B:B"),0),MATCH($A$82,INDIRECT("'"&amp;VLOOKUP($A$2,$GC$1:$GD$19,2,0)&amp;"'!A:A"),0)),MATCH(AZ$5,INDIRECT("'"&amp;VLOOKUP($A$2,$GC$1:$GD$19,2,0)&amp;"'!5:5"),0)))</f>
        <v>0</v>
      </c>
      <c r="BA7" s="71">
        <f t="shared" ca="1" si="3"/>
        <v>0</v>
      </c>
      <c r="BB7" s="71">
        <f t="shared" ca="1" si="3"/>
        <v>0</v>
      </c>
      <c r="BC7" s="71">
        <f t="shared" ca="1" si="3"/>
        <v>0</v>
      </c>
      <c r="BD7" s="71">
        <f t="shared" ca="1" si="3"/>
        <v>0</v>
      </c>
      <c r="BE7" s="71">
        <f t="shared" ca="1" si="3"/>
        <v>0</v>
      </c>
      <c r="BF7" s="71">
        <f t="shared" ca="1" si="3"/>
        <v>0</v>
      </c>
      <c r="BG7" s="71">
        <f t="shared" ca="1" si="3"/>
        <v>0</v>
      </c>
      <c r="BH7" s="71">
        <f t="shared" ca="1" si="3"/>
        <v>0</v>
      </c>
      <c r="BI7" s="71">
        <f t="shared" ca="1" si="3"/>
        <v>0</v>
      </c>
      <c r="BJ7" s="71">
        <f t="shared" ca="1" si="3"/>
        <v>0</v>
      </c>
      <c r="BK7" s="71">
        <f t="shared" ca="1" si="3"/>
        <v>0</v>
      </c>
      <c r="BL7" s="71">
        <f t="shared" ca="1" si="3"/>
        <v>0</v>
      </c>
      <c r="BM7" s="71">
        <f t="shared" ca="1" si="3"/>
        <v>0</v>
      </c>
      <c r="BN7" s="71">
        <f t="shared" ca="1" si="3"/>
        <v>0</v>
      </c>
      <c r="BO7" s="71">
        <f t="shared" ca="1" si="3"/>
        <v>0</v>
      </c>
      <c r="BP7" s="71">
        <f t="shared" ref="BP7:CE22" ca="1" si="4">INDIRECT("'"&amp;VLOOKUP($A$2,$GC$1:$GD$19,2,0)&amp;"'!"&amp;ADDRESS(IFERROR(MATCH($B7,INDIRECT("'"&amp;VLOOKUP($A$2,$GC$1:$GD$19,2,0)&amp;"'!B:B"),0),MATCH($A$82,INDIRECT("'"&amp;VLOOKUP($A$2,$GC$1:$GD$19,2,0)&amp;"'!A:A"),0)),MATCH(BP$5,INDIRECT("'"&amp;VLOOKUP($A$2,$GC$1:$GD$19,2,0)&amp;"'!5:5"),0)))</f>
        <v>0</v>
      </c>
      <c r="BQ7" s="71">
        <f t="shared" ca="1" si="4"/>
        <v>0</v>
      </c>
      <c r="BR7" s="71">
        <f t="shared" ca="1" si="4"/>
        <v>0</v>
      </c>
      <c r="BS7" s="71">
        <f t="shared" ca="1" si="4"/>
        <v>0</v>
      </c>
      <c r="BT7" s="71">
        <f t="shared" ca="1" si="4"/>
        <v>0</v>
      </c>
      <c r="BU7" s="71">
        <f t="shared" ca="1" si="4"/>
        <v>0</v>
      </c>
      <c r="BV7" s="71">
        <f t="shared" ca="1" si="4"/>
        <v>0</v>
      </c>
      <c r="BW7" s="71">
        <f t="shared" ca="1" si="4"/>
        <v>0</v>
      </c>
      <c r="BX7" s="71">
        <f t="shared" ca="1" si="4"/>
        <v>0</v>
      </c>
      <c r="BY7" s="71">
        <f t="shared" ca="1" si="4"/>
        <v>0</v>
      </c>
      <c r="BZ7" s="71">
        <f t="shared" ca="1" si="4"/>
        <v>0</v>
      </c>
      <c r="CA7" s="71">
        <f t="shared" ca="1" si="4"/>
        <v>0</v>
      </c>
      <c r="CB7" s="71">
        <f t="shared" ca="1" si="4"/>
        <v>0</v>
      </c>
      <c r="CC7" s="71">
        <f t="shared" ca="1" si="4"/>
        <v>0</v>
      </c>
      <c r="CD7" s="71">
        <f t="shared" ca="1" si="4"/>
        <v>0</v>
      </c>
      <c r="CE7" s="71">
        <f t="shared" ca="1" si="4"/>
        <v>0</v>
      </c>
      <c r="CF7" s="71">
        <f t="shared" ref="CF7:CT22" ca="1" si="5">INDIRECT("'"&amp;VLOOKUP($A$2,$GC$1:$GD$19,2,0)&amp;"'!"&amp;ADDRESS(IFERROR(MATCH($B7,INDIRECT("'"&amp;VLOOKUP($A$2,$GC$1:$GD$19,2,0)&amp;"'!B:B"),0),MATCH($A$82,INDIRECT("'"&amp;VLOOKUP($A$2,$GC$1:$GD$19,2,0)&amp;"'!A:A"),0)),MATCH(CF$5,INDIRECT("'"&amp;VLOOKUP($A$2,$GC$1:$GD$19,2,0)&amp;"'!5:5"),0)))</f>
        <v>0</v>
      </c>
      <c r="CG7" s="71">
        <f t="shared" ca="1" si="5"/>
        <v>0</v>
      </c>
      <c r="CH7" s="71">
        <f t="shared" ca="1" si="5"/>
        <v>0</v>
      </c>
      <c r="CI7" s="71">
        <f t="shared" ca="1" si="5"/>
        <v>0</v>
      </c>
      <c r="CJ7" s="71">
        <f t="shared" ca="1" si="5"/>
        <v>0</v>
      </c>
      <c r="CK7" s="71">
        <f t="shared" ca="1" si="5"/>
        <v>0</v>
      </c>
      <c r="CL7" s="71">
        <f t="shared" ca="1" si="5"/>
        <v>0</v>
      </c>
      <c r="CM7" s="71">
        <f t="shared" ca="1" si="5"/>
        <v>0</v>
      </c>
      <c r="CN7" s="71">
        <f t="shared" ca="1" si="5"/>
        <v>0</v>
      </c>
      <c r="CO7" s="71">
        <f t="shared" ca="1" si="5"/>
        <v>0</v>
      </c>
      <c r="CP7" s="71">
        <f t="shared" ca="1" si="5"/>
        <v>0</v>
      </c>
      <c r="CQ7" s="71">
        <f t="shared" ca="1" si="5"/>
        <v>0</v>
      </c>
      <c r="CR7" s="71">
        <f t="shared" ca="1" si="5"/>
        <v>0</v>
      </c>
      <c r="CS7" s="71">
        <f t="shared" ca="1" si="5"/>
        <v>0</v>
      </c>
      <c r="CT7" s="71">
        <f t="shared" ca="1" si="5"/>
        <v>0</v>
      </c>
      <c r="CU7" s="71">
        <f t="shared" ref="CU7:CU70" ca="1" si="6">INDIRECT("'"&amp;VLOOKUP($A$2,$GC$1:$GD$19,2,0)&amp;"'!"&amp;ADDRESS(IFERROR(MATCH($B7,INDIRECT("'"&amp;VLOOKUP($A$2,$GC$1:$GD$19,2,0)&amp;"'!B:B"),0),MATCH($A$82,INDIRECT("'"&amp;VLOOKUP($A$2,$GC$1:$GD$19,2,0)&amp;"'!A:A"),0)),MATCH(CU$6,INDIRECT("'"&amp;VLOOKUP($A$2,$GC$1:$GD$19,2,0)&amp;"'!6:6"),0)))</f>
        <v>0</v>
      </c>
    </row>
    <row r="8" spans="1:187" ht="12.75" customHeight="1">
      <c r="A8" s="54" t="s">
        <v>4</v>
      </c>
      <c r="B8" s="69">
        <v>1003</v>
      </c>
      <c r="C8" s="70" t="s">
        <v>376</v>
      </c>
      <c r="D8" s="71">
        <f t="shared" ca="1" si="0"/>
        <v>316499.33</v>
      </c>
      <c r="E8" s="71">
        <f t="shared" ca="1" si="0"/>
        <v>0</v>
      </c>
      <c r="F8" s="71">
        <f t="shared" ca="1" si="0"/>
        <v>0</v>
      </c>
      <c r="G8" s="71">
        <f t="shared" ca="1" si="0"/>
        <v>0</v>
      </c>
      <c r="H8" s="71">
        <f t="shared" ca="1" si="0"/>
        <v>0</v>
      </c>
      <c r="I8" s="71">
        <f t="shared" ca="1" si="0"/>
        <v>0</v>
      </c>
      <c r="J8" s="71">
        <f t="shared" ca="1" si="0"/>
        <v>0</v>
      </c>
      <c r="K8" s="71">
        <f t="shared" ca="1" si="0"/>
        <v>0</v>
      </c>
      <c r="L8" s="71">
        <f t="shared" ca="1" si="0"/>
        <v>0</v>
      </c>
      <c r="M8" s="71">
        <f t="shared" ca="1" si="0"/>
        <v>0</v>
      </c>
      <c r="N8" s="71">
        <f t="shared" ca="1" si="0"/>
        <v>0</v>
      </c>
      <c r="O8" s="71">
        <f t="shared" ca="1" si="0"/>
        <v>0</v>
      </c>
      <c r="P8" s="71">
        <f t="shared" ca="1" si="0"/>
        <v>0</v>
      </c>
      <c r="Q8" s="71">
        <f t="shared" ca="1" si="0"/>
        <v>0</v>
      </c>
      <c r="R8" s="71">
        <f t="shared" ca="1" si="0"/>
        <v>0</v>
      </c>
      <c r="S8" s="71">
        <f t="shared" ca="1" si="0"/>
        <v>0</v>
      </c>
      <c r="T8" s="71">
        <f t="shared" ca="1" si="1"/>
        <v>0</v>
      </c>
      <c r="U8" s="71">
        <f t="shared" ca="1" si="1"/>
        <v>0</v>
      </c>
      <c r="V8" s="71">
        <f t="shared" ca="1" si="1"/>
        <v>316499.33</v>
      </c>
      <c r="W8" s="71">
        <f t="shared" ca="1" si="1"/>
        <v>0</v>
      </c>
      <c r="X8" s="71">
        <f t="shared" ca="1" si="1"/>
        <v>0</v>
      </c>
      <c r="Y8" s="71">
        <f t="shared" ca="1" si="1"/>
        <v>316499.33</v>
      </c>
      <c r="Z8" s="71">
        <f t="shared" ca="1" si="1"/>
        <v>0</v>
      </c>
      <c r="AA8" s="71">
        <f t="shared" ca="1" si="1"/>
        <v>0</v>
      </c>
      <c r="AB8" s="71">
        <f t="shared" ca="1" si="1"/>
        <v>0</v>
      </c>
      <c r="AC8" s="71">
        <f t="shared" ca="1" si="1"/>
        <v>0</v>
      </c>
      <c r="AD8" s="71">
        <f t="shared" ca="1" si="1"/>
        <v>0</v>
      </c>
      <c r="AE8" s="71">
        <f t="shared" ca="1" si="1"/>
        <v>0</v>
      </c>
      <c r="AF8" s="71">
        <f t="shared" ca="1" si="1"/>
        <v>0</v>
      </c>
      <c r="AG8" s="71">
        <f t="shared" ca="1" si="1"/>
        <v>0</v>
      </c>
      <c r="AH8" s="71">
        <f t="shared" ca="1" si="1"/>
        <v>0</v>
      </c>
      <c r="AI8" s="71">
        <f t="shared" ca="1" si="1"/>
        <v>0</v>
      </c>
      <c r="AJ8" s="71">
        <f t="shared" ca="1" si="2"/>
        <v>0</v>
      </c>
      <c r="AK8" s="71">
        <f t="shared" ca="1" si="2"/>
        <v>0</v>
      </c>
      <c r="AL8" s="71">
        <f t="shared" ca="1" si="2"/>
        <v>0</v>
      </c>
      <c r="AM8" s="71">
        <f t="shared" ca="1" si="2"/>
        <v>0</v>
      </c>
      <c r="AN8" s="71">
        <f t="shared" ca="1" si="2"/>
        <v>-1450032.1100000003</v>
      </c>
      <c r="AO8" s="71">
        <f t="shared" ca="1" si="2"/>
        <v>-447838.27</v>
      </c>
      <c r="AP8" s="71">
        <f t="shared" ca="1" si="2"/>
        <v>-447838.27</v>
      </c>
      <c r="AQ8" s="71">
        <f t="shared" ca="1" si="2"/>
        <v>0</v>
      </c>
      <c r="AR8" s="71">
        <f t="shared" ca="1" si="2"/>
        <v>17813.440000000002</v>
      </c>
      <c r="AS8" s="71">
        <f t="shared" ca="1" si="2"/>
        <v>17813.440000000002</v>
      </c>
      <c r="AT8" s="71">
        <f t="shared" ca="1" si="2"/>
        <v>-103420.51</v>
      </c>
      <c r="AU8" s="71">
        <f t="shared" ca="1" si="2"/>
        <v>-103420.51</v>
      </c>
      <c r="AV8" s="71">
        <f t="shared" ca="1" si="2"/>
        <v>0</v>
      </c>
      <c r="AW8" s="71">
        <f t="shared" ca="1" si="2"/>
        <v>0</v>
      </c>
      <c r="AX8" s="71">
        <f t="shared" ca="1" si="2"/>
        <v>0</v>
      </c>
      <c r="AY8" s="71">
        <f t="shared" ca="1" si="2"/>
        <v>121233.95</v>
      </c>
      <c r="AZ8" s="71">
        <f t="shared" ca="1" si="3"/>
        <v>0</v>
      </c>
      <c r="BA8" s="71">
        <f t="shared" ca="1" si="3"/>
        <v>0</v>
      </c>
      <c r="BB8" s="71">
        <f t="shared" ca="1" si="3"/>
        <v>0</v>
      </c>
      <c r="BC8" s="71">
        <f t="shared" ca="1" si="3"/>
        <v>0</v>
      </c>
      <c r="BD8" s="71">
        <f t="shared" ca="1" si="3"/>
        <v>0</v>
      </c>
      <c r="BE8" s="71">
        <f t="shared" ca="1" si="3"/>
        <v>0</v>
      </c>
      <c r="BF8" s="71">
        <f t="shared" ca="1" si="3"/>
        <v>0</v>
      </c>
      <c r="BG8" s="71">
        <f t="shared" ca="1" si="3"/>
        <v>0</v>
      </c>
      <c r="BH8" s="71">
        <f t="shared" ca="1" si="3"/>
        <v>0</v>
      </c>
      <c r="BI8" s="71">
        <f t="shared" ca="1" si="3"/>
        <v>0</v>
      </c>
      <c r="BJ8" s="71">
        <f t="shared" ca="1" si="3"/>
        <v>-1020007.2800000003</v>
      </c>
      <c r="BK8" s="71">
        <f t="shared" ca="1" si="3"/>
        <v>-1020007.2800000003</v>
      </c>
      <c r="BL8" s="71">
        <f t="shared" ca="1" si="3"/>
        <v>-3988487.8200000003</v>
      </c>
      <c r="BM8" s="71">
        <f t="shared" ca="1" si="3"/>
        <v>2968480.54</v>
      </c>
      <c r="BN8" s="71">
        <f t="shared" ca="1" si="3"/>
        <v>0</v>
      </c>
      <c r="BO8" s="71">
        <f t="shared" ca="1" si="3"/>
        <v>0</v>
      </c>
      <c r="BP8" s="71">
        <f t="shared" ca="1" si="4"/>
        <v>0</v>
      </c>
      <c r="BQ8" s="71">
        <f t="shared" ca="1" si="4"/>
        <v>0</v>
      </c>
      <c r="BR8" s="71">
        <f t="shared" ca="1" si="4"/>
        <v>0</v>
      </c>
      <c r="BS8" s="71">
        <f t="shared" ca="1" si="4"/>
        <v>0</v>
      </c>
      <c r="BT8" s="71">
        <f t="shared" ca="1" si="4"/>
        <v>0</v>
      </c>
      <c r="BU8" s="71">
        <f t="shared" ca="1" si="4"/>
        <v>0</v>
      </c>
      <c r="BV8" s="71">
        <f t="shared" ca="1" si="4"/>
        <v>0</v>
      </c>
      <c r="BW8" s="71">
        <f t="shared" ca="1" si="4"/>
        <v>0</v>
      </c>
      <c r="BX8" s="71">
        <f t="shared" ca="1" si="4"/>
        <v>0</v>
      </c>
      <c r="BY8" s="71">
        <f t="shared" ca="1" si="4"/>
        <v>0</v>
      </c>
      <c r="BZ8" s="71">
        <f t="shared" ca="1" si="4"/>
        <v>0</v>
      </c>
      <c r="CA8" s="71">
        <f t="shared" ca="1" si="4"/>
        <v>0</v>
      </c>
      <c r="CB8" s="71">
        <f t="shared" ca="1" si="4"/>
        <v>0</v>
      </c>
      <c r="CC8" s="71">
        <f t="shared" ca="1" si="4"/>
        <v>0</v>
      </c>
      <c r="CD8" s="71">
        <f t="shared" ca="1" si="4"/>
        <v>0</v>
      </c>
      <c r="CE8" s="71">
        <f t="shared" ca="1" si="4"/>
        <v>0</v>
      </c>
      <c r="CF8" s="71">
        <f t="shared" ca="1" si="5"/>
        <v>0</v>
      </c>
      <c r="CG8" s="71">
        <f t="shared" ca="1" si="5"/>
        <v>0</v>
      </c>
      <c r="CH8" s="71">
        <f t="shared" ca="1" si="5"/>
        <v>0</v>
      </c>
      <c r="CI8" s="71">
        <f t="shared" ca="1" si="5"/>
        <v>0</v>
      </c>
      <c r="CJ8" s="71">
        <f t="shared" ca="1" si="5"/>
        <v>0</v>
      </c>
      <c r="CK8" s="71">
        <f t="shared" ca="1" si="5"/>
        <v>0</v>
      </c>
      <c r="CL8" s="71">
        <f t="shared" ca="1" si="5"/>
        <v>0</v>
      </c>
      <c r="CM8" s="71">
        <f t="shared" ca="1" si="5"/>
        <v>0</v>
      </c>
      <c r="CN8" s="71">
        <f t="shared" ca="1" si="5"/>
        <v>0</v>
      </c>
      <c r="CO8" s="71">
        <f t="shared" ca="1" si="5"/>
        <v>0</v>
      </c>
      <c r="CP8" s="71">
        <f t="shared" ca="1" si="5"/>
        <v>0</v>
      </c>
      <c r="CQ8" s="71">
        <f t="shared" ca="1" si="5"/>
        <v>0</v>
      </c>
      <c r="CR8" s="71">
        <f t="shared" ca="1" si="5"/>
        <v>0</v>
      </c>
      <c r="CS8" s="71">
        <f t="shared" ca="1" si="5"/>
        <v>0</v>
      </c>
      <c r="CT8" s="71">
        <f t="shared" ca="1" si="5"/>
        <v>0</v>
      </c>
      <c r="CU8" s="71">
        <f t="shared" ca="1" si="6"/>
        <v>-1133532.7800000003</v>
      </c>
    </row>
    <row r="9" spans="1:187" ht="12.75" customHeight="1">
      <c r="A9" s="54" t="s">
        <v>5</v>
      </c>
      <c r="B9" s="69">
        <v>1004</v>
      </c>
      <c r="C9" s="70" t="s">
        <v>376</v>
      </c>
      <c r="D9" s="71">
        <f t="shared" ca="1" si="0"/>
        <v>0</v>
      </c>
      <c r="E9" s="71">
        <f t="shared" ca="1" si="0"/>
        <v>0</v>
      </c>
      <c r="F9" s="71">
        <f t="shared" ca="1" si="0"/>
        <v>0</v>
      </c>
      <c r="G9" s="71">
        <f t="shared" ca="1" si="0"/>
        <v>0</v>
      </c>
      <c r="H9" s="71">
        <f t="shared" ca="1" si="0"/>
        <v>0</v>
      </c>
      <c r="I9" s="71">
        <f t="shared" ca="1" si="0"/>
        <v>0</v>
      </c>
      <c r="J9" s="71">
        <f t="shared" ca="1" si="0"/>
        <v>0</v>
      </c>
      <c r="K9" s="71">
        <f t="shared" ca="1" si="0"/>
        <v>0</v>
      </c>
      <c r="L9" s="71">
        <f t="shared" ca="1" si="0"/>
        <v>0</v>
      </c>
      <c r="M9" s="71">
        <f t="shared" ca="1" si="0"/>
        <v>0</v>
      </c>
      <c r="N9" s="71">
        <f t="shared" ca="1" si="0"/>
        <v>0</v>
      </c>
      <c r="O9" s="71">
        <f t="shared" ca="1" si="0"/>
        <v>0</v>
      </c>
      <c r="P9" s="71">
        <f t="shared" ca="1" si="0"/>
        <v>0</v>
      </c>
      <c r="Q9" s="71">
        <f t="shared" ca="1" si="0"/>
        <v>0</v>
      </c>
      <c r="R9" s="71">
        <f t="shared" ca="1" si="0"/>
        <v>0</v>
      </c>
      <c r="S9" s="71">
        <f t="shared" ca="1" si="0"/>
        <v>0</v>
      </c>
      <c r="T9" s="71">
        <f t="shared" ca="1" si="1"/>
        <v>0</v>
      </c>
      <c r="U9" s="71">
        <f t="shared" ca="1" si="1"/>
        <v>0</v>
      </c>
      <c r="V9" s="71">
        <f t="shared" ca="1" si="1"/>
        <v>0</v>
      </c>
      <c r="W9" s="71">
        <f t="shared" ca="1" si="1"/>
        <v>0</v>
      </c>
      <c r="X9" s="71">
        <f t="shared" ca="1" si="1"/>
        <v>0</v>
      </c>
      <c r="Y9" s="71">
        <f t="shared" ca="1" si="1"/>
        <v>0</v>
      </c>
      <c r="Z9" s="71">
        <f t="shared" ca="1" si="1"/>
        <v>0</v>
      </c>
      <c r="AA9" s="71">
        <f t="shared" ca="1" si="1"/>
        <v>0</v>
      </c>
      <c r="AB9" s="71">
        <f t="shared" ca="1" si="1"/>
        <v>0</v>
      </c>
      <c r="AC9" s="71">
        <f t="shared" ca="1" si="1"/>
        <v>0</v>
      </c>
      <c r="AD9" s="71">
        <f t="shared" ca="1" si="1"/>
        <v>0</v>
      </c>
      <c r="AE9" s="71">
        <f t="shared" ca="1" si="1"/>
        <v>0</v>
      </c>
      <c r="AF9" s="71">
        <f t="shared" ca="1" si="1"/>
        <v>0</v>
      </c>
      <c r="AG9" s="71">
        <f t="shared" ca="1" si="1"/>
        <v>0</v>
      </c>
      <c r="AH9" s="71">
        <f t="shared" ca="1" si="1"/>
        <v>0</v>
      </c>
      <c r="AI9" s="71">
        <f t="shared" ca="1" si="1"/>
        <v>0</v>
      </c>
      <c r="AJ9" s="71">
        <f t="shared" ca="1" si="2"/>
        <v>0</v>
      </c>
      <c r="AK9" s="71">
        <f t="shared" ca="1" si="2"/>
        <v>0</v>
      </c>
      <c r="AL9" s="71">
        <f t="shared" ca="1" si="2"/>
        <v>0</v>
      </c>
      <c r="AM9" s="71">
        <f t="shared" ca="1" si="2"/>
        <v>0</v>
      </c>
      <c r="AN9" s="71">
        <f t="shared" ca="1" si="2"/>
        <v>0</v>
      </c>
      <c r="AO9" s="71">
        <f t="shared" ca="1" si="2"/>
        <v>0</v>
      </c>
      <c r="AP9" s="71">
        <f t="shared" ca="1" si="2"/>
        <v>0</v>
      </c>
      <c r="AQ9" s="71">
        <f t="shared" ca="1" si="2"/>
        <v>0</v>
      </c>
      <c r="AR9" s="71">
        <f t="shared" ca="1" si="2"/>
        <v>0</v>
      </c>
      <c r="AS9" s="71">
        <f t="shared" ca="1" si="2"/>
        <v>0</v>
      </c>
      <c r="AT9" s="71">
        <f t="shared" ca="1" si="2"/>
        <v>0</v>
      </c>
      <c r="AU9" s="71">
        <f t="shared" ca="1" si="2"/>
        <v>0</v>
      </c>
      <c r="AV9" s="71">
        <f t="shared" ca="1" si="2"/>
        <v>0</v>
      </c>
      <c r="AW9" s="71">
        <f t="shared" ca="1" si="2"/>
        <v>0</v>
      </c>
      <c r="AX9" s="71">
        <f t="shared" ca="1" si="2"/>
        <v>0</v>
      </c>
      <c r="AY9" s="71">
        <f t="shared" ca="1" si="2"/>
        <v>0</v>
      </c>
      <c r="AZ9" s="71">
        <f t="shared" ca="1" si="3"/>
        <v>0</v>
      </c>
      <c r="BA9" s="71">
        <f t="shared" ca="1" si="3"/>
        <v>0</v>
      </c>
      <c r="BB9" s="71">
        <f t="shared" ca="1" si="3"/>
        <v>0</v>
      </c>
      <c r="BC9" s="71">
        <f t="shared" ca="1" si="3"/>
        <v>0</v>
      </c>
      <c r="BD9" s="71">
        <f t="shared" ca="1" si="3"/>
        <v>0</v>
      </c>
      <c r="BE9" s="71">
        <f t="shared" ca="1" si="3"/>
        <v>0</v>
      </c>
      <c r="BF9" s="71">
        <f t="shared" ca="1" si="3"/>
        <v>0</v>
      </c>
      <c r="BG9" s="71">
        <f t="shared" ca="1" si="3"/>
        <v>0</v>
      </c>
      <c r="BH9" s="71">
        <f t="shared" ca="1" si="3"/>
        <v>0</v>
      </c>
      <c r="BI9" s="71">
        <f t="shared" ca="1" si="3"/>
        <v>0</v>
      </c>
      <c r="BJ9" s="71">
        <f t="shared" ca="1" si="3"/>
        <v>0</v>
      </c>
      <c r="BK9" s="71">
        <f t="shared" ca="1" si="3"/>
        <v>0</v>
      </c>
      <c r="BL9" s="71">
        <f t="shared" ca="1" si="3"/>
        <v>0</v>
      </c>
      <c r="BM9" s="71">
        <f t="shared" ca="1" si="3"/>
        <v>0</v>
      </c>
      <c r="BN9" s="71">
        <f t="shared" ca="1" si="3"/>
        <v>0</v>
      </c>
      <c r="BO9" s="71">
        <f t="shared" ca="1" si="3"/>
        <v>0</v>
      </c>
      <c r="BP9" s="71">
        <f t="shared" ca="1" si="4"/>
        <v>0</v>
      </c>
      <c r="BQ9" s="71">
        <f t="shared" ca="1" si="4"/>
        <v>0</v>
      </c>
      <c r="BR9" s="71">
        <f t="shared" ca="1" si="4"/>
        <v>0</v>
      </c>
      <c r="BS9" s="71">
        <f t="shared" ca="1" si="4"/>
        <v>0</v>
      </c>
      <c r="BT9" s="71">
        <f t="shared" ca="1" si="4"/>
        <v>0</v>
      </c>
      <c r="BU9" s="71">
        <f t="shared" ca="1" si="4"/>
        <v>0</v>
      </c>
      <c r="BV9" s="71">
        <f t="shared" ca="1" si="4"/>
        <v>0</v>
      </c>
      <c r="BW9" s="71">
        <f t="shared" ca="1" si="4"/>
        <v>0</v>
      </c>
      <c r="BX9" s="71">
        <f t="shared" ca="1" si="4"/>
        <v>0</v>
      </c>
      <c r="BY9" s="71">
        <f t="shared" ca="1" si="4"/>
        <v>0</v>
      </c>
      <c r="BZ9" s="71">
        <f t="shared" ca="1" si="4"/>
        <v>0</v>
      </c>
      <c r="CA9" s="71">
        <f t="shared" ca="1" si="4"/>
        <v>0</v>
      </c>
      <c r="CB9" s="71">
        <f t="shared" ca="1" si="4"/>
        <v>0</v>
      </c>
      <c r="CC9" s="71">
        <f t="shared" ca="1" si="4"/>
        <v>0</v>
      </c>
      <c r="CD9" s="71">
        <f t="shared" ca="1" si="4"/>
        <v>0</v>
      </c>
      <c r="CE9" s="71">
        <f t="shared" ca="1" si="4"/>
        <v>0</v>
      </c>
      <c r="CF9" s="71">
        <f t="shared" ca="1" si="5"/>
        <v>0</v>
      </c>
      <c r="CG9" s="71">
        <f t="shared" ca="1" si="5"/>
        <v>0</v>
      </c>
      <c r="CH9" s="71">
        <f t="shared" ca="1" si="5"/>
        <v>0</v>
      </c>
      <c r="CI9" s="71">
        <f t="shared" ca="1" si="5"/>
        <v>0</v>
      </c>
      <c r="CJ9" s="71">
        <f t="shared" ca="1" si="5"/>
        <v>0</v>
      </c>
      <c r="CK9" s="71">
        <f t="shared" ca="1" si="5"/>
        <v>0</v>
      </c>
      <c r="CL9" s="71">
        <f t="shared" ca="1" si="5"/>
        <v>0</v>
      </c>
      <c r="CM9" s="71">
        <f t="shared" ca="1" si="5"/>
        <v>0</v>
      </c>
      <c r="CN9" s="71">
        <f t="shared" ca="1" si="5"/>
        <v>0</v>
      </c>
      <c r="CO9" s="71">
        <f t="shared" ca="1" si="5"/>
        <v>0</v>
      </c>
      <c r="CP9" s="71">
        <f t="shared" ca="1" si="5"/>
        <v>0</v>
      </c>
      <c r="CQ9" s="71">
        <f t="shared" ca="1" si="5"/>
        <v>0</v>
      </c>
      <c r="CR9" s="71">
        <f t="shared" ca="1" si="5"/>
        <v>0</v>
      </c>
      <c r="CS9" s="71">
        <f t="shared" ca="1" si="5"/>
        <v>0</v>
      </c>
      <c r="CT9" s="71">
        <f t="shared" ca="1" si="5"/>
        <v>0</v>
      </c>
      <c r="CU9" s="71">
        <f t="shared" ca="1" si="6"/>
        <v>0</v>
      </c>
    </row>
    <row r="10" spans="1:187" ht="12.75" customHeight="1">
      <c r="A10" s="54" t="s">
        <v>7</v>
      </c>
      <c r="B10" s="69">
        <v>1005</v>
      </c>
      <c r="C10" s="70" t="s">
        <v>376</v>
      </c>
      <c r="D10" s="71">
        <f t="shared" ca="1" si="0"/>
        <v>0</v>
      </c>
      <c r="E10" s="71">
        <f t="shared" ca="1" si="0"/>
        <v>0</v>
      </c>
      <c r="F10" s="71">
        <f t="shared" ca="1" si="0"/>
        <v>0</v>
      </c>
      <c r="G10" s="71">
        <f t="shared" ca="1" si="0"/>
        <v>0</v>
      </c>
      <c r="H10" s="71">
        <f t="shared" ca="1" si="0"/>
        <v>0</v>
      </c>
      <c r="I10" s="71">
        <f t="shared" ca="1" si="0"/>
        <v>0</v>
      </c>
      <c r="J10" s="71">
        <f t="shared" ca="1" si="0"/>
        <v>0</v>
      </c>
      <c r="K10" s="71">
        <f t="shared" ca="1" si="0"/>
        <v>0</v>
      </c>
      <c r="L10" s="71">
        <f t="shared" ca="1" si="0"/>
        <v>0</v>
      </c>
      <c r="M10" s="71">
        <f t="shared" ca="1" si="0"/>
        <v>0</v>
      </c>
      <c r="N10" s="71">
        <f t="shared" ca="1" si="0"/>
        <v>0</v>
      </c>
      <c r="O10" s="71">
        <f t="shared" ca="1" si="0"/>
        <v>0</v>
      </c>
      <c r="P10" s="71">
        <f t="shared" ca="1" si="0"/>
        <v>0</v>
      </c>
      <c r="Q10" s="71">
        <f t="shared" ca="1" si="0"/>
        <v>0</v>
      </c>
      <c r="R10" s="71">
        <f t="shared" ca="1" si="0"/>
        <v>0</v>
      </c>
      <c r="S10" s="71">
        <f t="shared" ca="1" si="0"/>
        <v>0</v>
      </c>
      <c r="T10" s="71">
        <f t="shared" ca="1" si="1"/>
        <v>0</v>
      </c>
      <c r="U10" s="71">
        <f t="shared" ca="1" si="1"/>
        <v>0</v>
      </c>
      <c r="V10" s="71">
        <f t="shared" ca="1" si="1"/>
        <v>0</v>
      </c>
      <c r="W10" s="71">
        <f t="shared" ca="1" si="1"/>
        <v>0</v>
      </c>
      <c r="X10" s="71">
        <f t="shared" ca="1" si="1"/>
        <v>0</v>
      </c>
      <c r="Y10" s="71">
        <f t="shared" ca="1" si="1"/>
        <v>0</v>
      </c>
      <c r="Z10" s="71">
        <f t="shared" ca="1" si="1"/>
        <v>0</v>
      </c>
      <c r="AA10" s="71">
        <f t="shared" ca="1" si="1"/>
        <v>0</v>
      </c>
      <c r="AB10" s="71">
        <f t="shared" ca="1" si="1"/>
        <v>0</v>
      </c>
      <c r="AC10" s="71">
        <f t="shared" ca="1" si="1"/>
        <v>0</v>
      </c>
      <c r="AD10" s="71">
        <f t="shared" ca="1" si="1"/>
        <v>0</v>
      </c>
      <c r="AE10" s="71">
        <f t="shared" ca="1" si="1"/>
        <v>0</v>
      </c>
      <c r="AF10" s="71">
        <f t="shared" ca="1" si="1"/>
        <v>0</v>
      </c>
      <c r="AG10" s="71">
        <f t="shared" ca="1" si="1"/>
        <v>0</v>
      </c>
      <c r="AH10" s="71">
        <f t="shared" ca="1" si="1"/>
        <v>0</v>
      </c>
      <c r="AI10" s="71">
        <f t="shared" ca="1" si="1"/>
        <v>0</v>
      </c>
      <c r="AJ10" s="71">
        <f t="shared" ca="1" si="2"/>
        <v>0</v>
      </c>
      <c r="AK10" s="71">
        <f t="shared" ca="1" si="2"/>
        <v>0</v>
      </c>
      <c r="AL10" s="71">
        <f t="shared" ca="1" si="2"/>
        <v>0</v>
      </c>
      <c r="AM10" s="71">
        <f t="shared" ca="1" si="2"/>
        <v>0</v>
      </c>
      <c r="AN10" s="71">
        <f t="shared" ca="1" si="2"/>
        <v>0</v>
      </c>
      <c r="AO10" s="71">
        <f t="shared" ca="1" si="2"/>
        <v>0</v>
      </c>
      <c r="AP10" s="71">
        <f t="shared" ca="1" si="2"/>
        <v>0</v>
      </c>
      <c r="AQ10" s="71">
        <f t="shared" ca="1" si="2"/>
        <v>0</v>
      </c>
      <c r="AR10" s="71">
        <f t="shared" ca="1" si="2"/>
        <v>0</v>
      </c>
      <c r="AS10" s="71">
        <f t="shared" ca="1" si="2"/>
        <v>0</v>
      </c>
      <c r="AT10" s="71">
        <f t="shared" ca="1" si="2"/>
        <v>0</v>
      </c>
      <c r="AU10" s="71">
        <f t="shared" ca="1" si="2"/>
        <v>0</v>
      </c>
      <c r="AV10" s="71">
        <f t="shared" ca="1" si="2"/>
        <v>0</v>
      </c>
      <c r="AW10" s="71">
        <f t="shared" ca="1" si="2"/>
        <v>0</v>
      </c>
      <c r="AX10" s="71">
        <f t="shared" ca="1" si="2"/>
        <v>0</v>
      </c>
      <c r="AY10" s="71">
        <f t="shared" ca="1" si="2"/>
        <v>0</v>
      </c>
      <c r="AZ10" s="71">
        <f t="shared" ca="1" si="3"/>
        <v>0</v>
      </c>
      <c r="BA10" s="71">
        <f t="shared" ca="1" si="3"/>
        <v>0</v>
      </c>
      <c r="BB10" s="71">
        <f t="shared" ca="1" si="3"/>
        <v>0</v>
      </c>
      <c r="BC10" s="71">
        <f t="shared" ca="1" si="3"/>
        <v>0</v>
      </c>
      <c r="BD10" s="71">
        <f t="shared" ca="1" si="3"/>
        <v>0</v>
      </c>
      <c r="BE10" s="71">
        <f t="shared" ca="1" si="3"/>
        <v>0</v>
      </c>
      <c r="BF10" s="71">
        <f t="shared" ca="1" si="3"/>
        <v>0</v>
      </c>
      <c r="BG10" s="71">
        <f t="shared" ca="1" si="3"/>
        <v>0</v>
      </c>
      <c r="BH10" s="71">
        <f t="shared" ca="1" si="3"/>
        <v>0</v>
      </c>
      <c r="BI10" s="71">
        <f t="shared" ca="1" si="3"/>
        <v>0</v>
      </c>
      <c r="BJ10" s="71">
        <f t="shared" ca="1" si="3"/>
        <v>0</v>
      </c>
      <c r="BK10" s="71">
        <f t="shared" ca="1" si="3"/>
        <v>0</v>
      </c>
      <c r="BL10" s="71">
        <f t="shared" ca="1" si="3"/>
        <v>0</v>
      </c>
      <c r="BM10" s="71">
        <f t="shared" ca="1" si="3"/>
        <v>0</v>
      </c>
      <c r="BN10" s="71">
        <f t="shared" ca="1" si="3"/>
        <v>0</v>
      </c>
      <c r="BO10" s="71">
        <f t="shared" ca="1" si="3"/>
        <v>0</v>
      </c>
      <c r="BP10" s="71">
        <f t="shared" ca="1" si="4"/>
        <v>0</v>
      </c>
      <c r="BQ10" s="71">
        <f t="shared" ca="1" si="4"/>
        <v>0</v>
      </c>
      <c r="BR10" s="71">
        <f t="shared" ca="1" si="4"/>
        <v>0</v>
      </c>
      <c r="BS10" s="71">
        <f t="shared" ca="1" si="4"/>
        <v>0</v>
      </c>
      <c r="BT10" s="71">
        <f t="shared" ca="1" si="4"/>
        <v>0</v>
      </c>
      <c r="BU10" s="71">
        <f t="shared" ca="1" si="4"/>
        <v>0</v>
      </c>
      <c r="BV10" s="71">
        <f t="shared" ca="1" si="4"/>
        <v>0</v>
      </c>
      <c r="BW10" s="71">
        <f t="shared" ca="1" si="4"/>
        <v>0</v>
      </c>
      <c r="BX10" s="71">
        <f t="shared" ca="1" si="4"/>
        <v>0</v>
      </c>
      <c r="BY10" s="71">
        <f t="shared" ca="1" si="4"/>
        <v>0</v>
      </c>
      <c r="BZ10" s="71">
        <f t="shared" ca="1" si="4"/>
        <v>0</v>
      </c>
      <c r="CA10" s="71">
        <f t="shared" ca="1" si="4"/>
        <v>0</v>
      </c>
      <c r="CB10" s="71">
        <f t="shared" ca="1" si="4"/>
        <v>0</v>
      </c>
      <c r="CC10" s="71">
        <f t="shared" ca="1" si="4"/>
        <v>0</v>
      </c>
      <c r="CD10" s="71">
        <f t="shared" ca="1" si="4"/>
        <v>0</v>
      </c>
      <c r="CE10" s="71">
        <f t="shared" ca="1" si="4"/>
        <v>0</v>
      </c>
      <c r="CF10" s="71">
        <f t="shared" ca="1" si="5"/>
        <v>0</v>
      </c>
      <c r="CG10" s="71">
        <f t="shared" ca="1" si="5"/>
        <v>0</v>
      </c>
      <c r="CH10" s="71">
        <f t="shared" ca="1" si="5"/>
        <v>0</v>
      </c>
      <c r="CI10" s="71">
        <f t="shared" ca="1" si="5"/>
        <v>0</v>
      </c>
      <c r="CJ10" s="71">
        <f t="shared" ca="1" si="5"/>
        <v>0</v>
      </c>
      <c r="CK10" s="71">
        <f t="shared" ca="1" si="5"/>
        <v>0</v>
      </c>
      <c r="CL10" s="71">
        <f t="shared" ca="1" si="5"/>
        <v>0</v>
      </c>
      <c r="CM10" s="71">
        <f t="shared" ca="1" si="5"/>
        <v>0</v>
      </c>
      <c r="CN10" s="71">
        <f t="shared" ca="1" si="5"/>
        <v>0</v>
      </c>
      <c r="CO10" s="71">
        <f t="shared" ca="1" si="5"/>
        <v>0</v>
      </c>
      <c r="CP10" s="71">
        <f t="shared" ca="1" si="5"/>
        <v>0</v>
      </c>
      <c r="CQ10" s="71">
        <f t="shared" ca="1" si="5"/>
        <v>0</v>
      </c>
      <c r="CR10" s="71">
        <f t="shared" ca="1" si="5"/>
        <v>0</v>
      </c>
      <c r="CS10" s="71">
        <f t="shared" ca="1" si="5"/>
        <v>0</v>
      </c>
      <c r="CT10" s="71">
        <f t="shared" ca="1" si="5"/>
        <v>0</v>
      </c>
      <c r="CU10" s="71">
        <f t="shared" ca="1" si="6"/>
        <v>0</v>
      </c>
    </row>
    <row r="11" spans="1:187" ht="12.75" customHeight="1">
      <c r="A11" s="54" t="s">
        <v>9</v>
      </c>
      <c r="B11" s="69">
        <v>1006</v>
      </c>
      <c r="C11" s="70" t="s">
        <v>376</v>
      </c>
      <c r="D11" s="71">
        <f t="shared" ca="1" si="0"/>
        <v>0</v>
      </c>
      <c r="E11" s="71">
        <f t="shared" ca="1" si="0"/>
        <v>0</v>
      </c>
      <c r="F11" s="71">
        <f t="shared" ca="1" si="0"/>
        <v>0</v>
      </c>
      <c r="G11" s="71">
        <f t="shared" ca="1" si="0"/>
        <v>0</v>
      </c>
      <c r="H11" s="71">
        <f t="shared" ca="1" si="0"/>
        <v>0</v>
      </c>
      <c r="I11" s="71">
        <f t="shared" ca="1" si="0"/>
        <v>0</v>
      </c>
      <c r="J11" s="71">
        <f t="shared" ca="1" si="0"/>
        <v>0</v>
      </c>
      <c r="K11" s="71">
        <f t="shared" ca="1" si="0"/>
        <v>0</v>
      </c>
      <c r="L11" s="71">
        <f t="shared" ca="1" si="0"/>
        <v>0</v>
      </c>
      <c r="M11" s="71">
        <f t="shared" ca="1" si="0"/>
        <v>0</v>
      </c>
      <c r="N11" s="71">
        <f t="shared" ca="1" si="0"/>
        <v>0</v>
      </c>
      <c r="O11" s="71">
        <f t="shared" ca="1" si="0"/>
        <v>0</v>
      </c>
      <c r="P11" s="71">
        <f t="shared" ca="1" si="0"/>
        <v>0</v>
      </c>
      <c r="Q11" s="71">
        <f t="shared" ca="1" si="0"/>
        <v>0</v>
      </c>
      <c r="R11" s="71">
        <f t="shared" ca="1" si="0"/>
        <v>0</v>
      </c>
      <c r="S11" s="71">
        <f t="shared" ca="1" si="0"/>
        <v>0</v>
      </c>
      <c r="T11" s="71">
        <f t="shared" ca="1" si="1"/>
        <v>0</v>
      </c>
      <c r="U11" s="71">
        <f t="shared" ca="1" si="1"/>
        <v>0</v>
      </c>
      <c r="V11" s="71">
        <f t="shared" ca="1" si="1"/>
        <v>0</v>
      </c>
      <c r="W11" s="71">
        <f t="shared" ca="1" si="1"/>
        <v>0</v>
      </c>
      <c r="X11" s="71">
        <f t="shared" ca="1" si="1"/>
        <v>0</v>
      </c>
      <c r="Y11" s="71">
        <f t="shared" ca="1" si="1"/>
        <v>0</v>
      </c>
      <c r="Z11" s="71">
        <f t="shared" ca="1" si="1"/>
        <v>0</v>
      </c>
      <c r="AA11" s="71">
        <f t="shared" ca="1" si="1"/>
        <v>0</v>
      </c>
      <c r="AB11" s="71">
        <f t="shared" ca="1" si="1"/>
        <v>0</v>
      </c>
      <c r="AC11" s="71">
        <f t="shared" ca="1" si="1"/>
        <v>0</v>
      </c>
      <c r="AD11" s="71">
        <f t="shared" ca="1" si="1"/>
        <v>0</v>
      </c>
      <c r="AE11" s="71">
        <f t="shared" ca="1" si="1"/>
        <v>0</v>
      </c>
      <c r="AF11" s="71">
        <f t="shared" ca="1" si="1"/>
        <v>0</v>
      </c>
      <c r="AG11" s="71">
        <f t="shared" ca="1" si="1"/>
        <v>0</v>
      </c>
      <c r="AH11" s="71">
        <f t="shared" ca="1" si="1"/>
        <v>0</v>
      </c>
      <c r="AI11" s="71">
        <f t="shared" ca="1" si="1"/>
        <v>0</v>
      </c>
      <c r="AJ11" s="71">
        <f t="shared" ca="1" si="2"/>
        <v>0</v>
      </c>
      <c r="AK11" s="71">
        <f t="shared" ca="1" si="2"/>
        <v>0</v>
      </c>
      <c r="AL11" s="71">
        <f t="shared" ca="1" si="2"/>
        <v>0</v>
      </c>
      <c r="AM11" s="71">
        <f t="shared" ca="1" si="2"/>
        <v>0</v>
      </c>
      <c r="AN11" s="71">
        <f t="shared" ca="1" si="2"/>
        <v>0</v>
      </c>
      <c r="AO11" s="71">
        <f t="shared" ca="1" si="2"/>
        <v>0</v>
      </c>
      <c r="AP11" s="71">
        <f t="shared" ca="1" si="2"/>
        <v>0</v>
      </c>
      <c r="AQ11" s="71">
        <f t="shared" ca="1" si="2"/>
        <v>0</v>
      </c>
      <c r="AR11" s="71">
        <f t="shared" ca="1" si="2"/>
        <v>0</v>
      </c>
      <c r="AS11" s="71">
        <f t="shared" ca="1" si="2"/>
        <v>0</v>
      </c>
      <c r="AT11" s="71">
        <f t="shared" ca="1" si="2"/>
        <v>0</v>
      </c>
      <c r="AU11" s="71">
        <f t="shared" ca="1" si="2"/>
        <v>0</v>
      </c>
      <c r="AV11" s="71">
        <f t="shared" ca="1" si="2"/>
        <v>0</v>
      </c>
      <c r="AW11" s="71">
        <f t="shared" ca="1" si="2"/>
        <v>0</v>
      </c>
      <c r="AX11" s="71">
        <f t="shared" ca="1" si="2"/>
        <v>0</v>
      </c>
      <c r="AY11" s="71">
        <f t="shared" ca="1" si="2"/>
        <v>0</v>
      </c>
      <c r="AZ11" s="71">
        <f t="shared" ca="1" si="3"/>
        <v>0</v>
      </c>
      <c r="BA11" s="71">
        <f t="shared" ca="1" si="3"/>
        <v>0</v>
      </c>
      <c r="BB11" s="71">
        <f t="shared" ca="1" si="3"/>
        <v>0</v>
      </c>
      <c r="BC11" s="71">
        <f t="shared" ca="1" si="3"/>
        <v>0</v>
      </c>
      <c r="BD11" s="71">
        <f t="shared" ca="1" si="3"/>
        <v>0</v>
      </c>
      <c r="BE11" s="71">
        <f t="shared" ca="1" si="3"/>
        <v>0</v>
      </c>
      <c r="BF11" s="71">
        <f t="shared" ca="1" si="3"/>
        <v>0</v>
      </c>
      <c r="BG11" s="71">
        <f t="shared" ca="1" si="3"/>
        <v>0</v>
      </c>
      <c r="BH11" s="71">
        <f t="shared" ca="1" si="3"/>
        <v>0</v>
      </c>
      <c r="BI11" s="71">
        <f t="shared" ca="1" si="3"/>
        <v>0</v>
      </c>
      <c r="BJ11" s="71">
        <f t="shared" ca="1" si="3"/>
        <v>0</v>
      </c>
      <c r="BK11" s="71">
        <f t="shared" ca="1" si="3"/>
        <v>0</v>
      </c>
      <c r="BL11" s="71">
        <f t="shared" ca="1" si="3"/>
        <v>0</v>
      </c>
      <c r="BM11" s="71">
        <f t="shared" ca="1" si="3"/>
        <v>0</v>
      </c>
      <c r="BN11" s="71">
        <f t="shared" ca="1" si="3"/>
        <v>0</v>
      </c>
      <c r="BO11" s="71">
        <f t="shared" ca="1" si="3"/>
        <v>0</v>
      </c>
      <c r="BP11" s="71">
        <f t="shared" ca="1" si="4"/>
        <v>0</v>
      </c>
      <c r="BQ11" s="71">
        <f t="shared" ca="1" si="4"/>
        <v>0</v>
      </c>
      <c r="BR11" s="71">
        <f t="shared" ca="1" si="4"/>
        <v>0</v>
      </c>
      <c r="BS11" s="71">
        <f t="shared" ca="1" si="4"/>
        <v>0</v>
      </c>
      <c r="BT11" s="71">
        <f t="shared" ca="1" si="4"/>
        <v>0</v>
      </c>
      <c r="BU11" s="71">
        <f t="shared" ca="1" si="4"/>
        <v>0</v>
      </c>
      <c r="BV11" s="71">
        <f t="shared" ca="1" si="4"/>
        <v>0</v>
      </c>
      <c r="BW11" s="71">
        <f t="shared" ca="1" si="4"/>
        <v>0</v>
      </c>
      <c r="BX11" s="71">
        <f t="shared" ca="1" si="4"/>
        <v>0</v>
      </c>
      <c r="BY11" s="71">
        <f t="shared" ca="1" si="4"/>
        <v>0</v>
      </c>
      <c r="BZ11" s="71">
        <f t="shared" ca="1" si="4"/>
        <v>0</v>
      </c>
      <c r="CA11" s="71">
        <f t="shared" ca="1" si="4"/>
        <v>0</v>
      </c>
      <c r="CB11" s="71">
        <f t="shared" ca="1" si="4"/>
        <v>0</v>
      </c>
      <c r="CC11" s="71">
        <f t="shared" ca="1" si="4"/>
        <v>0</v>
      </c>
      <c r="CD11" s="71">
        <f t="shared" ca="1" si="4"/>
        <v>0</v>
      </c>
      <c r="CE11" s="71">
        <f t="shared" ca="1" si="4"/>
        <v>0</v>
      </c>
      <c r="CF11" s="71">
        <f t="shared" ca="1" si="5"/>
        <v>0</v>
      </c>
      <c r="CG11" s="71">
        <f t="shared" ca="1" si="5"/>
        <v>0</v>
      </c>
      <c r="CH11" s="71">
        <f t="shared" ca="1" si="5"/>
        <v>0</v>
      </c>
      <c r="CI11" s="71">
        <f t="shared" ca="1" si="5"/>
        <v>0</v>
      </c>
      <c r="CJ11" s="71">
        <f t="shared" ca="1" si="5"/>
        <v>0</v>
      </c>
      <c r="CK11" s="71">
        <f t="shared" ca="1" si="5"/>
        <v>0</v>
      </c>
      <c r="CL11" s="71">
        <f t="shared" ca="1" si="5"/>
        <v>0</v>
      </c>
      <c r="CM11" s="71">
        <f t="shared" ca="1" si="5"/>
        <v>0</v>
      </c>
      <c r="CN11" s="71">
        <f t="shared" ca="1" si="5"/>
        <v>0</v>
      </c>
      <c r="CO11" s="71">
        <f t="shared" ca="1" si="5"/>
        <v>0</v>
      </c>
      <c r="CP11" s="71">
        <f t="shared" ca="1" si="5"/>
        <v>0</v>
      </c>
      <c r="CQ11" s="71">
        <f t="shared" ca="1" si="5"/>
        <v>0</v>
      </c>
      <c r="CR11" s="71">
        <f t="shared" ca="1" si="5"/>
        <v>0</v>
      </c>
      <c r="CS11" s="71">
        <f t="shared" ca="1" si="5"/>
        <v>0</v>
      </c>
      <c r="CT11" s="71">
        <f t="shared" ca="1" si="5"/>
        <v>0</v>
      </c>
      <c r="CU11" s="71">
        <f t="shared" ca="1" si="6"/>
        <v>0</v>
      </c>
    </row>
    <row r="12" spans="1:187" ht="12.75" customHeight="1">
      <c r="A12" s="54" t="s">
        <v>11</v>
      </c>
      <c r="B12" s="69">
        <v>1007</v>
      </c>
      <c r="C12" s="70" t="s">
        <v>376</v>
      </c>
      <c r="D12" s="71">
        <f t="shared" ca="1" si="0"/>
        <v>0</v>
      </c>
      <c r="E12" s="71">
        <f t="shared" ca="1" si="0"/>
        <v>0</v>
      </c>
      <c r="F12" s="71">
        <f t="shared" ca="1" si="0"/>
        <v>0</v>
      </c>
      <c r="G12" s="71">
        <f t="shared" ca="1" si="0"/>
        <v>0</v>
      </c>
      <c r="H12" s="71">
        <f t="shared" ca="1" si="0"/>
        <v>0</v>
      </c>
      <c r="I12" s="71">
        <f t="shared" ca="1" si="0"/>
        <v>0</v>
      </c>
      <c r="J12" s="71">
        <f t="shared" ca="1" si="0"/>
        <v>0</v>
      </c>
      <c r="K12" s="71">
        <f t="shared" ca="1" si="0"/>
        <v>0</v>
      </c>
      <c r="L12" s="71">
        <f t="shared" ca="1" si="0"/>
        <v>0</v>
      </c>
      <c r="M12" s="71">
        <f t="shared" ca="1" si="0"/>
        <v>0</v>
      </c>
      <c r="N12" s="71">
        <f t="shared" ca="1" si="0"/>
        <v>0</v>
      </c>
      <c r="O12" s="71">
        <f t="shared" ca="1" si="0"/>
        <v>0</v>
      </c>
      <c r="P12" s="71">
        <f t="shared" ca="1" si="0"/>
        <v>0</v>
      </c>
      <c r="Q12" s="71">
        <f t="shared" ca="1" si="0"/>
        <v>0</v>
      </c>
      <c r="R12" s="71">
        <f t="shared" ca="1" si="0"/>
        <v>0</v>
      </c>
      <c r="S12" s="71">
        <f t="shared" ca="1" si="0"/>
        <v>0</v>
      </c>
      <c r="T12" s="71">
        <f t="shared" ca="1" si="1"/>
        <v>0</v>
      </c>
      <c r="U12" s="71">
        <f t="shared" ca="1" si="1"/>
        <v>0</v>
      </c>
      <c r="V12" s="71">
        <f t="shared" ca="1" si="1"/>
        <v>0</v>
      </c>
      <c r="W12" s="71">
        <f t="shared" ca="1" si="1"/>
        <v>0</v>
      </c>
      <c r="X12" s="71">
        <f t="shared" ca="1" si="1"/>
        <v>0</v>
      </c>
      <c r="Y12" s="71">
        <f t="shared" ca="1" si="1"/>
        <v>0</v>
      </c>
      <c r="Z12" s="71">
        <f t="shared" ca="1" si="1"/>
        <v>0</v>
      </c>
      <c r="AA12" s="71">
        <f t="shared" ca="1" si="1"/>
        <v>0</v>
      </c>
      <c r="AB12" s="71">
        <f t="shared" ca="1" si="1"/>
        <v>0</v>
      </c>
      <c r="AC12" s="71">
        <f t="shared" ca="1" si="1"/>
        <v>0</v>
      </c>
      <c r="AD12" s="71">
        <f t="shared" ca="1" si="1"/>
        <v>0</v>
      </c>
      <c r="AE12" s="71">
        <f t="shared" ca="1" si="1"/>
        <v>0</v>
      </c>
      <c r="AF12" s="71">
        <f t="shared" ca="1" si="1"/>
        <v>0</v>
      </c>
      <c r="AG12" s="71">
        <f t="shared" ca="1" si="1"/>
        <v>0</v>
      </c>
      <c r="AH12" s="71">
        <f t="shared" ca="1" si="1"/>
        <v>0</v>
      </c>
      <c r="AI12" s="71">
        <f t="shared" ca="1" si="1"/>
        <v>0</v>
      </c>
      <c r="AJ12" s="71">
        <f t="shared" ca="1" si="2"/>
        <v>0</v>
      </c>
      <c r="AK12" s="71">
        <f t="shared" ca="1" si="2"/>
        <v>0</v>
      </c>
      <c r="AL12" s="71">
        <f t="shared" ca="1" si="2"/>
        <v>0</v>
      </c>
      <c r="AM12" s="71">
        <f t="shared" ca="1" si="2"/>
        <v>0</v>
      </c>
      <c r="AN12" s="71">
        <f t="shared" ca="1" si="2"/>
        <v>0</v>
      </c>
      <c r="AO12" s="71">
        <f t="shared" ca="1" si="2"/>
        <v>0</v>
      </c>
      <c r="AP12" s="71">
        <f t="shared" ca="1" si="2"/>
        <v>0</v>
      </c>
      <c r="AQ12" s="71">
        <f t="shared" ca="1" si="2"/>
        <v>0</v>
      </c>
      <c r="AR12" s="71">
        <f t="shared" ca="1" si="2"/>
        <v>0</v>
      </c>
      <c r="AS12" s="71">
        <f t="shared" ca="1" si="2"/>
        <v>0</v>
      </c>
      <c r="AT12" s="71">
        <f t="shared" ca="1" si="2"/>
        <v>0</v>
      </c>
      <c r="AU12" s="71">
        <f t="shared" ca="1" si="2"/>
        <v>0</v>
      </c>
      <c r="AV12" s="71">
        <f t="shared" ca="1" si="2"/>
        <v>0</v>
      </c>
      <c r="AW12" s="71">
        <f t="shared" ca="1" si="2"/>
        <v>0</v>
      </c>
      <c r="AX12" s="71">
        <f t="shared" ca="1" si="2"/>
        <v>0</v>
      </c>
      <c r="AY12" s="71">
        <f t="shared" ca="1" si="2"/>
        <v>0</v>
      </c>
      <c r="AZ12" s="71">
        <f t="shared" ca="1" si="3"/>
        <v>0</v>
      </c>
      <c r="BA12" s="71">
        <f t="shared" ca="1" si="3"/>
        <v>0</v>
      </c>
      <c r="BB12" s="71">
        <f t="shared" ca="1" si="3"/>
        <v>0</v>
      </c>
      <c r="BC12" s="71">
        <f t="shared" ca="1" si="3"/>
        <v>0</v>
      </c>
      <c r="BD12" s="71">
        <f t="shared" ca="1" si="3"/>
        <v>0</v>
      </c>
      <c r="BE12" s="71">
        <f t="shared" ca="1" si="3"/>
        <v>0</v>
      </c>
      <c r="BF12" s="71">
        <f t="shared" ca="1" si="3"/>
        <v>0</v>
      </c>
      <c r="BG12" s="71">
        <f t="shared" ca="1" si="3"/>
        <v>0</v>
      </c>
      <c r="BH12" s="71">
        <f t="shared" ca="1" si="3"/>
        <v>0</v>
      </c>
      <c r="BI12" s="71">
        <f t="shared" ca="1" si="3"/>
        <v>0</v>
      </c>
      <c r="BJ12" s="71">
        <f t="shared" ca="1" si="3"/>
        <v>0</v>
      </c>
      <c r="BK12" s="71">
        <f t="shared" ca="1" si="3"/>
        <v>0</v>
      </c>
      <c r="BL12" s="71">
        <f t="shared" ca="1" si="3"/>
        <v>0</v>
      </c>
      <c r="BM12" s="71">
        <f t="shared" ca="1" si="3"/>
        <v>0</v>
      </c>
      <c r="BN12" s="71">
        <f t="shared" ca="1" si="3"/>
        <v>0</v>
      </c>
      <c r="BO12" s="71">
        <f t="shared" ca="1" si="3"/>
        <v>0</v>
      </c>
      <c r="BP12" s="71">
        <f t="shared" ca="1" si="4"/>
        <v>0</v>
      </c>
      <c r="BQ12" s="71">
        <f t="shared" ca="1" si="4"/>
        <v>0</v>
      </c>
      <c r="BR12" s="71">
        <f t="shared" ca="1" si="4"/>
        <v>0</v>
      </c>
      <c r="BS12" s="71">
        <f t="shared" ca="1" si="4"/>
        <v>0</v>
      </c>
      <c r="BT12" s="71">
        <f t="shared" ca="1" si="4"/>
        <v>0</v>
      </c>
      <c r="BU12" s="71">
        <f t="shared" ca="1" si="4"/>
        <v>0</v>
      </c>
      <c r="BV12" s="71">
        <f t="shared" ca="1" si="4"/>
        <v>0</v>
      </c>
      <c r="BW12" s="71">
        <f t="shared" ca="1" si="4"/>
        <v>0</v>
      </c>
      <c r="BX12" s="71">
        <f t="shared" ca="1" si="4"/>
        <v>0</v>
      </c>
      <c r="BY12" s="71">
        <f t="shared" ca="1" si="4"/>
        <v>0</v>
      </c>
      <c r="BZ12" s="71">
        <f t="shared" ca="1" si="4"/>
        <v>0</v>
      </c>
      <c r="CA12" s="71">
        <f t="shared" ca="1" si="4"/>
        <v>0</v>
      </c>
      <c r="CB12" s="71">
        <f t="shared" ca="1" si="4"/>
        <v>0</v>
      </c>
      <c r="CC12" s="71">
        <f t="shared" ca="1" si="4"/>
        <v>0</v>
      </c>
      <c r="CD12" s="71">
        <f t="shared" ca="1" si="4"/>
        <v>0</v>
      </c>
      <c r="CE12" s="71">
        <f t="shared" ca="1" si="4"/>
        <v>0</v>
      </c>
      <c r="CF12" s="71">
        <f t="shared" ca="1" si="5"/>
        <v>0</v>
      </c>
      <c r="CG12" s="71">
        <f t="shared" ca="1" si="5"/>
        <v>0</v>
      </c>
      <c r="CH12" s="71">
        <f t="shared" ca="1" si="5"/>
        <v>0</v>
      </c>
      <c r="CI12" s="71">
        <f t="shared" ca="1" si="5"/>
        <v>0</v>
      </c>
      <c r="CJ12" s="71">
        <f t="shared" ca="1" si="5"/>
        <v>0</v>
      </c>
      <c r="CK12" s="71">
        <f t="shared" ca="1" si="5"/>
        <v>0</v>
      </c>
      <c r="CL12" s="71">
        <f t="shared" ca="1" si="5"/>
        <v>0</v>
      </c>
      <c r="CM12" s="71">
        <f t="shared" ca="1" si="5"/>
        <v>0</v>
      </c>
      <c r="CN12" s="71">
        <f t="shared" ca="1" si="5"/>
        <v>0</v>
      </c>
      <c r="CO12" s="71">
        <f t="shared" ca="1" si="5"/>
        <v>0</v>
      </c>
      <c r="CP12" s="71">
        <f t="shared" ca="1" si="5"/>
        <v>0</v>
      </c>
      <c r="CQ12" s="71">
        <f t="shared" ca="1" si="5"/>
        <v>0</v>
      </c>
      <c r="CR12" s="71">
        <f t="shared" ca="1" si="5"/>
        <v>0</v>
      </c>
      <c r="CS12" s="71">
        <f t="shared" ca="1" si="5"/>
        <v>0</v>
      </c>
      <c r="CT12" s="71">
        <f t="shared" ca="1" si="5"/>
        <v>0</v>
      </c>
      <c r="CU12" s="71">
        <f t="shared" ca="1" si="6"/>
        <v>0</v>
      </c>
    </row>
    <row r="13" spans="1:187" ht="12.75" customHeight="1">
      <c r="A13" s="54" t="s">
        <v>13</v>
      </c>
      <c r="B13" s="69">
        <v>1008</v>
      </c>
      <c r="C13" s="70" t="s">
        <v>376</v>
      </c>
      <c r="D13" s="71">
        <f t="shared" ca="1" si="0"/>
        <v>0</v>
      </c>
      <c r="E13" s="71">
        <f t="shared" ca="1" si="0"/>
        <v>0</v>
      </c>
      <c r="F13" s="71">
        <f t="shared" ca="1" si="0"/>
        <v>0</v>
      </c>
      <c r="G13" s="71">
        <f t="shared" ca="1" si="0"/>
        <v>0</v>
      </c>
      <c r="H13" s="71">
        <f t="shared" ca="1" si="0"/>
        <v>0</v>
      </c>
      <c r="I13" s="71">
        <f t="shared" ca="1" si="0"/>
        <v>0</v>
      </c>
      <c r="J13" s="71">
        <f t="shared" ca="1" si="0"/>
        <v>0</v>
      </c>
      <c r="K13" s="71">
        <f t="shared" ca="1" si="0"/>
        <v>0</v>
      </c>
      <c r="L13" s="71">
        <f t="shared" ca="1" si="0"/>
        <v>0</v>
      </c>
      <c r="M13" s="71">
        <f t="shared" ca="1" si="0"/>
        <v>0</v>
      </c>
      <c r="N13" s="71">
        <f t="shared" ca="1" si="0"/>
        <v>0</v>
      </c>
      <c r="O13" s="71">
        <f t="shared" ca="1" si="0"/>
        <v>0</v>
      </c>
      <c r="P13" s="71">
        <f t="shared" ca="1" si="0"/>
        <v>0</v>
      </c>
      <c r="Q13" s="71">
        <f t="shared" ca="1" si="0"/>
        <v>0</v>
      </c>
      <c r="R13" s="71">
        <f t="shared" ca="1" si="0"/>
        <v>0</v>
      </c>
      <c r="S13" s="71">
        <f t="shared" ca="1" si="0"/>
        <v>0</v>
      </c>
      <c r="T13" s="71">
        <f t="shared" ca="1" si="1"/>
        <v>0</v>
      </c>
      <c r="U13" s="71">
        <f t="shared" ca="1" si="1"/>
        <v>0</v>
      </c>
      <c r="V13" s="71">
        <f t="shared" ca="1" si="1"/>
        <v>0</v>
      </c>
      <c r="W13" s="71">
        <f t="shared" ca="1" si="1"/>
        <v>0</v>
      </c>
      <c r="X13" s="71">
        <f t="shared" ca="1" si="1"/>
        <v>0</v>
      </c>
      <c r="Y13" s="71">
        <f t="shared" ca="1" si="1"/>
        <v>0</v>
      </c>
      <c r="Z13" s="71">
        <f t="shared" ca="1" si="1"/>
        <v>0</v>
      </c>
      <c r="AA13" s="71">
        <f t="shared" ca="1" si="1"/>
        <v>0</v>
      </c>
      <c r="AB13" s="71">
        <f t="shared" ca="1" si="1"/>
        <v>0</v>
      </c>
      <c r="AC13" s="71">
        <f t="shared" ca="1" si="1"/>
        <v>0</v>
      </c>
      <c r="AD13" s="71">
        <f t="shared" ca="1" si="1"/>
        <v>0</v>
      </c>
      <c r="AE13" s="71">
        <f t="shared" ca="1" si="1"/>
        <v>0</v>
      </c>
      <c r="AF13" s="71">
        <f t="shared" ca="1" si="1"/>
        <v>0</v>
      </c>
      <c r="AG13" s="71">
        <f t="shared" ca="1" si="1"/>
        <v>0</v>
      </c>
      <c r="AH13" s="71">
        <f t="shared" ca="1" si="1"/>
        <v>0</v>
      </c>
      <c r="AI13" s="71">
        <f t="shared" ca="1" si="1"/>
        <v>0</v>
      </c>
      <c r="AJ13" s="71">
        <f t="shared" ca="1" si="2"/>
        <v>0</v>
      </c>
      <c r="AK13" s="71">
        <f t="shared" ca="1" si="2"/>
        <v>0</v>
      </c>
      <c r="AL13" s="71">
        <f t="shared" ca="1" si="2"/>
        <v>0</v>
      </c>
      <c r="AM13" s="71">
        <f t="shared" ca="1" si="2"/>
        <v>0</v>
      </c>
      <c r="AN13" s="71">
        <f t="shared" ca="1" si="2"/>
        <v>0</v>
      </c>
      <c r="AO13" s="71">
        <f t="shared" ca="1" si="2"/>
        <v>0</v>
      </c>
      <c r="AP13" s="71">
        <f t="shared" ca="1" si="2"/>
        <v>0</v>
      </c>
      <c r="AQ13" s="71">
        <f t="shared" ca="1" si="2"/>
        <v>0</v>
      </c>
      <c r="AR13" s="71">
        <f t="shared" ca="1" si="2"/>
        <v>0</v>
      </c>
      <c r="AS13" s="71">
        <f t="shared" ca="1" si="2"/>
        <v>0</v>
      </c>
      <c r="AT13" s="71">
        <f t="shared" ca="1" si="2"/>
        <v>0</v>
      </c>
      <c r="AU13" s="71">
        <f t="shared" ca="1" si="2"/>
        <v>0</v>
      </c>
      <c r="AV13" s="71">
        <f t="shared" ca="1" si="2"/>
        <v>0</v>
      </c>
      <c r="AW13" s="71">
        <f t="shared" ca="1" si="2"/>
        <v>0</v>
      </c>
      <c r="AX13" s="71">
        <f t="shared" ca="1" si="2"/>
        <v>0</v>
      </c>
      <c r="AY13" s="71">
        <f t="shared" ca="1" si="2"/>
        <v>0</v>
      </c>
      <c r="AZ13" s="71">
        <f t="shared" ca="1" si="3"/>
        <v>0</v>
      </c>
      <c r="BA13" s="71">
        <f t="shared" ca="1" si="3"/>
        <v>0</v>
      </c>
      <c r="BB13" s="71">
        <f t="shared" ca="1" si="3"/>
        <v>0</v>
      </c>
      <c r="BC13" s="71">
        <f t="shared" ca="1" si="3"/>
        <v>0</v>
      </c>
      <c r="BD13" s="71">
        <f t="shared" ca="1" si="3"/>
        <v>0</v>
      </c>
      <c r="BE13" s="71">
        <f t="shared" ca="1" si="3"/>
        <v>0</v>
      </c>
      <c r="BF13" s="71">
        <f t="shared" ca="1" si="3"/>
        <v>0</v>
      </c>
      <c r="BG13" s="71">
        <f t="shared" ca="1" si="3"/>
        <v>0</v>
      </c>
      <c r="BH13" s="71">
        <f t="shared" ca="1" si="3"/>
        <v>0</v>
      </c>
      <c r="BI13" s="71">
        <f t="shared" ca="1" si="3"/>
        <v>0</v>
      </c>
      <c r="BJ13" s="71">
        <f t="shared" ca="1" si="3"/>
        <v>0</v>
      </c>
      <c r="BK13" s="71">
        <f t="shared" ca="1" si="3"/>
        <v>0</v>
      </c>
      <c r="BL13" s="71">
        <f t="shared" ca="1" si="3"/>
        <v>0</v>
      </c>
      <c r="BM13" s="71">
        <f t="shared" ca="1" si="3"/>
        <v>0</v>
      </c>
      <c r="BN13" s="71">
        <f t="shared" ca="1" si="3"/>
        <v>0</v>
      </c>
      <c r="BO13" s="71">
        <f t="shared" ca="1" si="3"/>
        <v>0</v>
      </c>
      <c r="BP13" s="71">
        <f t="shared" ca="1" si="4"/>
        <v>0</v>
      </c>
      <c r="BQ13" s="71">
        <f t="shared" ca="1" si="4"/>
        <v>0</v>
      </c>
      <c r="BR13" s="71">
        <f t="shared" ca="1" si="4"/>
        <v>0</v>
      </c>
      <c r="BS13" s="71">
        <f t="shared" ca="1" si="4"/>
        <v>0</v>
      </c>
      <c r="BT13" s="71">
        <f t="shared" ca="1" si="4"/>
        <v>0</v>
      </c>
      <c r="BU13" s="71">
        <f t="shared" ca="1" si="4"/>
        <v>0</v>
      </c>
      <c r="BV13" s="71">
        <f t="shared" ca="1" si="4"/>
        <v>0</v>
      </c>
      <c r="BW13" s="71">
        <f t="shared" ca="1" si="4"/>
        <v>0</v>
      </c>
      <c r="BX13" s="71">
        <f t="shared" ca="1" si="4"/>
        <v>0</v>
      </c>
      <c r="BY13" s="71">
        <f t="shared" ca="1" si="4"/>
        <v>0</v>
      </c>
      <c r="BZ13" s="71">
        <f t="shared" ca="1" si="4"/>
        <v>0</v>
      </c>
      <c r="CA13" s="71">
        <f t="shared" ca="1" si="4"/>
        <v>0</v>
      </c>
      <c r="CB13" s="71">
        <f t="shared" ca="1" si="4"/>
        <v>0</v>
      </c>
      <c r="CC13" s="71">
        <f t="shared" ca="1" si="4"/>
        <v>0</v>
      </c>
      <c r="CD13" s="71">
        <f t="shared" ca="1" si="4"/>
        <v>0</v>
      </c>
      <c r="CE13" s="71">
        <f t="shared" ca="1" si="4"/>
        <v>0</v>
      </c>
      <c r="CF13" s="71">
        <f t="shared" ca="1" si="5"/>
        <v>0</v>
      </c>
      <c r="CG13" s="71">
        <f t="shared" ca="1" si="5"/>
        <v>0</v>
      </c>
      <c r="CH13" s="71">
        <f t="shared" ca="1" si="5"/>
        <v>0</v>
      </c>
      <c r="CI13" s="71">
        <f t="shared" ca="1" si="5"/>
        <v>0</v>
      </c>
      <c r="CJ13" s="71">
        <f t="shared" ca="1" si="5"/>
        <v>0</v>
      </c>
      <c r="CK13" s="71">
        <f t="shared" ca="1" si="5"/>
        <v>0</v>
      </c>
      <c r="CL13" s="71">
        <f t="shared" ca="1" si="5"/>
        <v>0</v>
      </c>
      <c r="CM13" s="71">
        <f t="shared" ca="1" si="5"/>
        <v>0</v>
      </c>
      <c r="CN13" s="71">
        <f t="shared" ca="1" si="5"/>
        <v>0</v>
      </c>
      <c r="CO13" s="71">
        <f t="shared" ca="1" si="5"/>
        <v>0</v>
      </c>
      <c r="CP13" s="71">
        <f t="shared" ca="1" si="5"/>
        <v>0</v>
      </c>
      <c r="CQ13" s="71">
        <f t="shared" ca="1" si="5"/>
        <v>0</v>
      </c>
      <c r="CR13" s="71">
        <f t="shared" ca="1" si="5"/>
        <v>0</v>
      </c>
      <c r="CS13" s="71">
        <f t="shared" ca="1" si="5"/>
        <v>0</v>
      </c>
      <c r="CT13" s="71">
        <f t="shared" ca="1" si="5"/>
        <v>0</v>
      </c>
      <c r="CU13" s="71">
        <f t="shared" ca="1" si="6"/>
        <v>0</v>
      </c>
    </row>
    <row r="14" spans="1:187" ht="12.75" customHeight="1">
      <c r="A14" s="54" t="s">
        <v>15</v>
      </c>
      <c r="B14" s="69">
        <v>1009</v>
      </c>
      <c r="C14" s="70" t="s">
        <v>376</v>
      </c>
      <c r="D14" s="71">
        <f t="shared" ca="1" si="0"/>
        <v>0</v>
      </c>
      <c r="E14" s="71">
        <f t="shared" ca="1" si="0"/>
        <v>0</v>
      </c>
      <c r="F14" s="71">
        <f t="shared" ca="1" si="0"/>
        <v>0</v>
      </c>
      <c r="G14" s="71">
        <f t="shared" ca="1" si="0"/>
        <v>0</v>
      </c>
      <c r="H14" s="71">
        <f t="shared" ca="1" si="0"/>
        <v>0</v>
      </c>
      <c r="I14" s="71">
        <f t="shared" ca="1" si="0"/>
        <v>0</v>
      </c>
      <c r="J14" s="71">
        <f t="shared" ca="1" si="0"/>
        <v>0</v>
      </c>
      <c r="K14" s="71">
        <f t="shared" ca="1" si="0"/>
        <v>0</v>
      </c>
      <c r="L14" s="71">
        <f t="shared" ca="1" si="0"/>
        <v>0</v>
      </c>
      <c r="M14" s="71">
        <f t="shared" ca="1" si="0"/>
        <v>0</v>
      </c>
      <c r="N14" s="71">
        <f t="shared" ca="1" si="0"/>
        <v>0</v>
      </c>
      <c r="O14" s="71">
        <f t="shared" ca="1" si="0"/>
        <v>0</v>
      </c>
      <c r="P14" s="71">
        <f t="shared" ca="1" si="0"/>
        <v>0</v>
      </c>
      <c r="Q14" s="71">
        <f t="shared" ca="1" si="0"/>
        <v>0</v>
      </c>
      <c r="R14" s="71">
        <f t="shared" ca="1" si="0"/>
        <v>0</v>
      </c>
      <c r="S14" s="71">
        <f t="shared" ca="1" si="0"/>
        <v>0</v>
      </c>
      <c r="T14" s="71">
        <f t="shared" ca="1" si="1"/>
        <v>0</v>
      </c>
      <c r="U14" s="71">
        <f t="shared" ca="1" si="1"/>
        <v>0</v>
      </c>
      <c r="V14" s="71">
        <f t="shared" ca="1" si="1"/>
        <v>0</v>
      </c>
      <c r="W14" s="71">
        <f t="shared" ca="1" si="1"/>
        <v>0</v>
      </c>
      <c r="X14" s="71">
        <f t="shared" ca="1" si="1"/>
        <v>0</v>
      </c>
      <c r="Y14" s="71">
        <f t="shared" ca="1" si="1"/>
        <v>0</v>
      </c>
      <c r="Z14" s="71">
        <f t="shared" ca="1" si="1"/>
        <v>0</v>
      </c>
      <c r="AA14" s="71">
        <f t="shared" ca="1" si="1"/>
        <v>0</v>
      </c>
      <c r="AB14" s="71">
        <f t="shared" ca="1" si="1"/>
        <v>0</v>
      </c>
      <c r="AC14" s="71">
        <f t="shared" ca="1" si="1"/>
        <v>0</v>
      </c>
      <c r="AD14" s="71">
        <f t="shared" ca="1" si="1"/>
        <v>0</v>
      </c>
      <c r="AE14" s="71">
        <f t="shared" ca="1" si="1"/>
        <v>0</v>
      </c>
      <c r="AF14" s="71">
        <f t="shared" ca="1" si="1"/>
        <v>0</v>
      </c>
      <c r="AG14" s="71">
        <f t="shared" ca="1" si="1"/>
        <v>0</v>
      </c>
      <c r="AH14" s="71">
        <f t="shared" ca="1" si="1"/>
        <v>0</v>
      </c>
      <c r="AI14" s="71">
        <f t="shared" ca="1" si="1"/>
        <v>0</v>
      </c>
      <c r="AJ14" s="71">
        <f t="shared" ca="1" si="2"/>
        <v>0</v>
      </c>
      <c r="AK14" s="71">
        <f t="shared" ca="1" si="2"/>
        <v>0</v>
      </c>
      <c r="AL14" s="71">
        <f t="shared" ca="1" si="2"/>
        <v>0</v>
      </c>
      <c r="AM14" s="71">
        <f t="shared" ca="1" si="2"/>
        <v>0</v>
      </c>
      <c r="AN14" s="71">
        <f t="shared" ca="1" si="2"/>
        <v>0</v>
      </c>
      <c r="AO14" s="71">
        <f t="shared" ca="1" si="2"/>
        <v>0</v>
      </c>
      <c r="AP14" s="71">
        <f t="shared" ca="1" si="2"/>
        <v>0</v>
      </c>
      <c r="AQ14" s="71">
        <f t="shared" ca="1" si="2"/>
        <v>0</v>
      </c>
      <c r="AR14" s="71">
        <f t="shared" ca="1" si="2"/>
        <v>0</v>
      </c>
      <c r="AS14" s="71">
        <f t="shared" ca="1" si="2"/>
        <v>0</v>
      </c>
      <c r="AT14" s="71">
        <f t="shared" ca="1" si="2"/>
        <v>0</v>
      </c>
      <c r="AU14" s="71">
        <f t="shared" ca="1" si="2"/>
        <v>0</v>
      </c>
      <c r="AV14" s="71">
        <f t="shared" ca="1" si="2"/>
        <v>0</v>
      </c>
      <c r="AW14" s="71">
        <f t="shared" ca="1" si="2"/>
        <v>0</v>
      </c>
      <c r="AX14" s="71">
        <f t="shared" ca="1" si="2"/>
        <v>0</v>
      </c>
      <c r="AY14" s="71">
        <f t="shared" ca="1" si="2"/>
        <v>0</v>
      </c>
      <c r="AZ14" s="71">
        <f t="shared" ca="1" si="3"/>
        <v>0</v>
      </c>
      <c r="BA14" s="71">
        <f t="shared" ca="1" si="3"/>
        <v>0</v>
      </c>
      <c r="BB14" s="71">
        <f t="shared" ca="1" si="3"/>
        <v>0</v>
      </c>
      <c r="BC14" s="71">
        <f t="shared" ca="1" si="3"/>
        <v>0</v>
      </c>
      <c r="BD14" s="71">
        <f t="shared" ca="1" si="3"/>
        <v>0</v>
      </c>
      <c r="BE14" s="71">
        <f t="shared" ca="1" si="3"/>
        <v>0</v>
      </c>
      <c r="BF14" s="71">
        <f t="shared" ca="1" si="3"/>
        <v>0</v>
      </c>
      <c r="BG14" s="71">
        <f t="shared" ca="1" si="3"/>
        <v>0</v>
      </c>
      <c r="BH14" s="71">
        <f t="shared" ca="1" si="3"/>
        <v>0</v>
      </c>
      <c r="BI14" s="71">
        <f t="shared" ca="1" si="3"/>
        <v>0</v>
      </c>
      <c r="BJ14" s="71">
        <f t="shared" ca="1" si="3"/>
        <v>0</v>
      </c>
      <c r="BK14" s="71">
        <f t="shared" ca="1" si="3"/>
        <v>0</v>
      </c>
      <c r="BL14" s="71">
        <f t="shared" ca="1" si="3"/>
        <v>0</v>
      </c>
      <c r="BM14" s="71">
        <f t="shared" ca="1" si="3"/>
        <v>0</v>
      </c>
      <c r="BN14" s="71">
        <f t="shared" ca="1" si="3"/>
        <v>0</v>
      </c>
      <c r="BO14" s="71">
        <f t="shared" ca="1" si="3"/>
        <v>0</v>
      </c>
      <c r="BP14" s="71">
        <f t="shared" ca="1" si="4"/>
        <v>0</v>
      </c>
      <c r="BQ14" s="71">
        <f t="shared" ca="1" si="4"/>
        <v>0</v>
      </c>
      <c r="BR14" s="71">
        <f t="shared" ca="1" si="4"/>
        <v>0</v>
      </c>
      <c r="BS14" s="71">
        <f t="shared" ca="1" si="4"/>
        <v>0</v>
      </c>
      <c r="BT14" s="71">
        <f t="shared" ca="1" si="4"/>
        <v>0</v>
      </c>
      <c r="BU14" s="71">
        <f t="shared" ca="1" si="4"/>
        <v>0</v>
      </c>
      <c r="BV14" s="71">
        <f t="shared" ca="1" si="4"/>
        <v>0</v>
      </c>
      <c r="BW14" s="71">
        <f t="shared" ca="1" si="4"/>
        <v>0</v>
      </c>
      <c r="BX14" s="71">
        <f t="shared" ca="1" si="4"/>
        <v>0</v>
      </c>
      <c r="BY14" s="71">
        <f t="shared" ca="1" si="4"/>
        <v>0</v>
      </c>
      <c r="BZ14" s="71">
        <f t="shared" ca="1" si="4"/>
        <v>0</v>
      </c>
      <c r="CA14" s="71">
        <f t="shared" ca="1" si="4"/>
        <v>0</v>
      </c>
      <c r="CB14" s="71">
        <f t="shared" ca="1" si="4"/>
        <v>0</v>
      </c>
      <c r="CC14" s="71">
        <f t="shared" ca="1" si="4"/>
        <v>0</v>
      </c>
      <c r="CD14" s="71">
        <f t="shared" ca="1" si="4"/>
        <v>0</v>
      </c>
      <c r="CE14" s="71">
        <f t="shared" ca="1" si="4"/>
        <v>0</v>
      </c>
      <c r="CF14" s="71">
        <f t="shared" ca="1" si="5"/>
        <v>0</v>
      </c>
      <c r="CG14" s="71">
        <f t="shared" ca="1" si="5"/>
        <v>0</v>
      </c>
      <c r="CH14" s="71">
        <f t="shared" ca="1" si="5"/>
        <v>0</v>
      </c>
      <c r="CI14" s="71">
        <f t="shared" ca="1" si="5"/>
        <v>0</v>
      </c>
      <c r="CJ14" s="71">
        <f t="shared" ca="1" si="5"/>
        <v>0</v>
      </c>
      <c r="CK14" s="71">
        <f t="shared" ca="1" si="5"/>
        <v>0</v>
      </c>
      <c r="CL14" s="71">
        <f t="shared" ca="1" si="5"/>
        <v>0</v>
      </c>
      <c r="CM14" s="71">
        <f t="shared" ca="1" si="5"/>
        <v>0</v>
      </c>
      <c r="CN14" s="71">
        <f t="shared" ca="1" si="5"/>
        <v>0</v>
      </c>
      <c r="CO14" s="71">
        <f t="shared" ca="1" si="5"/>
        <v>0</v>
      </c>
      <c r="CP14" s="71">
        <f t="shared" ca="1" si="5"/>
        <v>0</v>
      </c>
      <c r="CQ14" s="71">
        <f t="shared" ca="1" si="5"/>
        <v>0</v>
      </c>
      <c r="CR14" s="71">
        <f t="shared" ca="1" si="5"/>
        <v>0</v>
      </c>
      <c r="CS14" s="71">
        <f t="shared" ca="1" si="5"/>
        <v>0</v>
      </c>
      <c r="CT14" s="71">
        <f t="shared" ca="1" si="5"/>
        <v>0</v>
      </c>
      <c r="CU14" s="71">
        <f t="shared" ca="1" si="6"/>
        <v>0</v>
      </c>
    </row>
    <row r="15" spans="1:187" ht="12.75" customHeight="1">
      <c r="A15" s="54" t="s">
        <v>17</v>
      </c>
      <c r="B15" s="69">
        <v>1010</v>
      </c>
      <c r="C15" s="70" t="s">
        <v>376</v>
      </c>
      <c r="D15" s="71">
        <f t="shared" ca="1" si="0"/>
        <v>0</v>
      </c>
      <c r="E15" s="71">
        <f t="shared" ca="1" si="0"/>
        <v>0</v>
      </c>
      <c r="F15" s="71">
        <f t="shared" ca="1" si="0"/>
        <v>0</v>
      </c>
      <c r="G15" s="71">
        <f t="shared" ca="1" si="0"/>
        <v>0</v>
      </c>
      <c r="H15" s="71">
        <f t="shared" ca="1" si="0"/>
        <v>0</v>
      </c>
      <c r="I15" s="71">
        <f t="shared" ca="1" si="0"/>
        <v>0</v>
      </c>
      <c r="J15" s="71">
        <f t="shared" ca="1" si="0"/>
        <v>0</v>
      </c>
      <c r="K15" s="71">
        <f t="shared" ca="1" si="0"/>
        <v>0</v>
      </c>
      <c r="L15" s="71">
        <f t="shared" ca="1" si="0"/>
        <v>0</v>
      </c>
      <c r="M15" s="71">
        <f t="shared" ca="1" si="0"/>
        <v>0</v>
      </c>
      <c r="N15" s="71">
        <f t="shared" ca="1" si="0"/>
        <v>0</v>
      </c>
      <c r="O15" s="71">
        <f t="shared" ca="1" si="0"/>
        <v>0</v>
      </c>
      <c r="P15" s="71">
        <f t="shared" ca="1" si="0"/>
        <v>0</v>
      </c>
      <c r="Q15" s="71">
        <f t="shared" ca="1" si="0"/>
        <v>0</v>
      </c>
      <c r="R15" s="71">
        <f t="shared" ca="1" si="0"/>
        <v>0</v>
      </c>
      <c r="S15" s="71">
        <f t="shared" ca="1" si="0"/>
        <v>0</v>
      </c>
      <c r="T15" s="71">
        <f t="shared" ca="1" si="1"/>
        <v>0</v>
      </c>
      <c r="U15" s="71">
        <f t="shared" ca="1" si="1"/>
        <v>0</v>
      </c>
      <c r="V15" s="71">
        <f t="shared" ca="1" si="1"/>
        <v>0</v>
      </c>
      <c r="W15" s="71">
        <f t="shared" ca="1" si="1"/>
        <v>0</v>
      </c>
      <c r="X15" s="71">
        <f t="shared" ca="1" si="1"/>
        <v>0</v>
      </c>
      <c r="Y15" s="71">
        <f t="shared" ca="1" si="1"/>
        <v>0</v>
      </c>
      <c r="Z15" s="71">
        <f t="shared" ca="1" si="1"/>
        <v>0</v>
      </c>
      <c r="AA15" s="71">
        <f t="shared" ca="1" si="1"/>
        <v>0</v>
      </c>
      <c r="AB15" s="71">
        <f t="shared" ca="1" si="1"/>
        <v>0</v>
      </c>
      <c r="AC15" s="71">
        <f t="shared" ca="1" si="1"/>
        <v>0</v>
      </c>
      <c r="AD15" s="71">
        <f t="shared" ca="1" si="1"/>
        <v>0</v>
      </c>
      <c r="AE15" s="71">
        <f t="shared" ca="1" si="1"/>
        <v>0</v>
      </c>
      <c r="AF15" s="71">
        <f t="shared" ca="1" si="1"/>
        <v>0</v>
      </c>
      <c r="AG15" s="71">
        <f t="shared" ca="1" si="1"/>
        <v>0</v>
      </c>
      <c r="AH15" s="71">
        <f t="shared" ca="1" si="1"/>
        <v>0</v>
      </c>
      <c r="AI15" s="71">
        <f t="shared" ca="1" si="1"/>
        <v>0</v>
      </c>
      <c r="AJ15" s="71">
        <f t="shared" ca="1" si="2"/>
        <v>0</v>
      </c>
      <c r="AK15" s="71">
        <f t="shared" ca="1" si="2"/>
        <v>0</v>
      </c>
      <c r="AL15" s="71">
        <f t="shared" ca="1" si="2"/>
        <v>0</v>
      </c>
      <c r="AM15" s="71">
        <f t="shared" ca="1" si="2"/>
        <v>0</v>
      </c>
      <c r="AN15" s="71">
        <f t="shared" ca="1" si="2"/>
        <v>0</v>
      </c>
      <c r="AO15" s="71">
        <f t="shared" ca="1" si="2"/>
        <v>0</v>
      </c>
      <c r="AP15" s="71">
        <f t="shared" ca="1" si="2"/>
        <v>0</v>
      </c>
      <c r="AQ15" s="71">
        <f t="shared" ca="1" si="2"/>
        <v>0</v>
      </c>
      <c r="AR15" s="71">
        <f t="shared" ca="1" si="2"/>
        <v>0</v>
      </c>
      <c r="AS15" s="71">
        <f t="shared" ca="1" si="2"/>
        <v>0</v>
      </c>
      <c r="AT15" s="71">
        <f t="shared" ca="1" si="2"/>
        <v>0</v>
      </c>
      <c r="AU15" s="71">
        <f t="shared" ca="1" si="2"/>
        <v>0</v>
      </c>
      <c r="AV15" s="71">
        <f t="shared" ca="1" si="2"/>
        <v>0</v>
      </c>
      <c r="AW15" s="71">
        <f t="shared" ca="1" si="2"/>
        <v>0</v>
      </c>
      <c r="AX15" s="71">
        <f t="shared" ca="1" si="2"/>
        <v>0</v>
      </c>
      <c r="AY15" s="71">
        <f t="shared" ca="1" si="2"/>
        <v>0</v>
      </c>
      <c r="AZ15" s="71">
        <f t="shared" ca="1" si="3"/>
        <v>0</v>
      </c>
      <c r="BA15" s="71">
        <f t="shared" ca="1" si="3"/>
        <v>0</v>
      </c>
      <c r="BB15" s="71">
        <f t="shared" ca="1" si="3"/>
        <v>0</v>
      </c>
      <c r="BC15" s="71">
        <f t="shared" ca="1" si="3"/>
        <v>0</v>
      </c>
      <c r="BD15" s="71">
        <f t="shared" ca="1" si="3"/>
        <v>0</v>
      </c>
      <c r="BE15" s="71">
        <f t="shared" ca="1" si="3"/>
        <v>0</v>
      </c>
      <c r="BF15" s="71">
        <f t="shared" ca="1" si="3"/>
        <v>0</v>
      </c>
      <c r="BG15" s="71">
        <f t="shared" ca="1" si="3"/>
        <v>0</v>
      </c>
      <c r="BH15" s="71">
        <f t="shared" ca="1" si="3"/>
        <v>0</v>
      </c>
      <c r="BI15" s="71">
        <f t="shared" ca="1" si="3"/>
        <v>0</v>
      </c>
      <c r="BJ15" s="71">
        <f t="shared" ca="1" si="3"/>
        <v>0</v>
      </c>
      <c r="BK15" s="71">
        <f t="shared" ca="1" si="3"/>
        <v>0</v>
      </c>
      <c r="BL15" s="71">
        <f t="shared" ca="1" si="3"/>
        <v>0</v>
      </c>
      <c r="BM15" s="71">
        <f t="shared" ca="1" si="3"/>
        <v>0</v>
      </c>
      <c r="BN15" s="71">
        <f t="shared" ca="1" si="3"/>
        <v>0</v>
      </c>
      <c r="BO15" s="71">
        <f t="shared" ca="1" si="3"/>
        <v>0</v>
      </c>
      <c r="BP15" s="71">
        <f t="shared" ca="1" si="4"/>
        <v>0</v>
      </c>
      <c r="BQ15" s="71">
        <f t="shared" ca="1" si="4"/>
        <v>0</v>
      </c>
      <c r="BR15" s="71">
        <f t="shared" ca="1" si="4"/>
        <v>0</v>
      </c>
      <c r="BS15" s="71">
        <f t="shared" ca="1" si="4"/>
        <v>0</v>
      </c>
      <c r="BT15" s="71">
        <f t="shared" ca="1" si="4"/>
        <v>0</v>
      </c>
      <c r="BU15" s="71">
        <f t="shared" ca="1" si="4"/>
        <v>0</v>
      </c>
      <c r="BV15" s="71">
        <f t="shared" ca="1" si="4"/>
        <v>0</v>
      </c>
      <c r="BW15" s="71">
        <f t="shared" ca="1" si="4"/>
        <v>0</v>
      </c>
      <c r="BX15" s="71">
        <f t="shared" ca="1" si="4"/>
        <v>0</v>
      </c>
      <c r="BY15" s="71">
        <f t="shared" ca="1" si="4"/>
        <v>0</v>
      </c>
      <c r="BZ15" s="71">
        <f t="shared" ca="1" si="4"/>
        <v>0</v>
      </c>
      <c r="CA15" s="71">
        <f t="shared" ca="1" si="4"/>
        <v>0</v>
      </c>
      <c r="CB15" s="71">
        <f t="shared" ca="1" si="4"/>
        <v>0</v>
      </c>
      <c r="CC15" s="71">
        <f t="shared" ca="1" si="4"/>
        <v>0</v>
      </c>
      <c r="CD15" s="71">
        <f t="shared" ca="1" si="4"/>
        <v>0</v>
      </c>
      <c r="CE15" s="71">
        <f t="shared" ca="1" si="4"/>
        <v>0</v>
      </c>
      <c r="CF15" s="71">
        <f t="shared" ca="1" si="5"/>
        <v>0</v>
      </c>
      <c r="CG15" s="71">
        <f t="shared" ca="1" si="5"/>
        <v>0</v>
      </c>
      <c r="CH15" s="71">
        <f t="shared" ca="1" si="5"/>
        <v>0</v>
      </c>
      <c r="CI15" s="71">
        <f t="shared" ca="1" si="5"/>
        <v>0</v>
      </c>
      <c r="CJ15" s="71">
        <f t="shared" ca="1" si="5"/>
        <v>0</v>
      </c>
      <c r="CK15" s="71">
        <f t="shared" ca="1" si="5"/>
        <v>0</v>
      </c>
      <c r="CL15" s="71">
        <f t="shared" ca="1" si="5"/>
        <v>0</v>
      </c>
      <c r="CM15" s="71">
        <f t="shared" ca="1" si="5"/>
        <v>0</v>
      </c>
      <c r="CN15" s="71">
        <f t="shared" ca="1" si="5"/>
        <v>0</v>
      </c>
      <c r="CO15" s="71">
        <f t="shared" ca="1" si="5"/>
        <v>0</v>
      </c>
      <c r="CP15" s="71">
        <f t="shared" ca="1" si="5"/>
        <v>0</v>
      </c>
      <c r="CQ15" s="71">
        <f t="shared" ca="1" si="5"/>
        <v>0</v>
      </c>
      <c r="CR15" s="71">
        <f t="shared" ca="1" si="5"/>
        <v>0</v>
      </c>
      <c r="CS15" s="71">
        <f t="shared" ca="1" si="5"/>
        <v>0</v>
      </c>
      <c r="CT15" s="71">
        <f t="shared" ca="1" si="5"/>
        <v>0</v>
      </c>
      <c r="CU15" s="71">
        <f t="shared" ca="1" si="6"/>
        <v>0</v>
      </c>
    </row>
    <row r="16" spans="1:187" ht="12.75" customHeight="1">
      <c r="A16" s="54" t="s">
        <v>19</v>
      </c>
      <c r="B16" s="69">
        <v>1011</v>
      </c>
      <c r="C16" s="70" t="s">
        <v>376</v>
      </c>
      <c r="D16" s="71">
        <f t="shared" ca="1" si="0"/>
        <v>0</v>
      </c>
      <c r="E16" s="71">
        <f t="shared" ca="1" si="0"/>
        <v>0</v>
      </c>
      <c r="F16" s="71">
        <f t="shared" ca="1" si="0"/>
        <v>0</v>
      </c>
      <c r="G16" s="71">
        <f t="shared" ca="1" si="0"/>
        <v>0</v>
      </c>
      <c r="H16" s="71">
        <f t="shared" ca="1" si="0"/>
        <v>0</v>
      </c>
      <c r="I16" s="71">
        <f t="shared" ca="1" si="0"/>
        <v>0</v>
      </c>
      <c r="J16" s="71">
        <f t="shared" ca="1" si="0"/>
        <v>0</v>
      </c>
      <c r="K16" s="71">
        <f t="shared" ca="1" si="0"/>
        <v>0</v>
      </c>
      <c r="L16" s="71">
        <f t="shared" ca="1" si="0"/>
        <v>0</v>
      </c>
      <c r="M16" s="71">
        <f t="shared" ca="1" si="0"/>
        <v>0</v>
      </c>
      <c r="N16" s="71">
        <f t="shared" ca="1" si="0"/>
        <v>0</v>
      </c>
      <c r="O16" s="71">
        <f t="shared" ca="1" si="0"/>
        <v>0</v>
      </c>
      <c r="P16" s="71">
        <f t="shared" ca="1" si="0"/>
        <v>0</v>
      </c>
      <c r="Q16" s="71">
        <f t="shared" ca="1" si="0"/>
        <v>0</v>
      </c>
      <c r="R16" s="71">
        <f t="shared" ca="1" si="0"/>
        <v>0</v>
      </c>
      <c r="S16" s="71">
        <f t="shared" ca="1" si="0"/>
        <v>0</v>
      </c>
      <c r="T16" s="71">
        <f t="shared" ca="1" si="1"/>
        <v>0</v>
      </c>
      <c r="U16" s="71">
        <f t="shared" ca="1" si="1"/>
        <v>0</v>
      </c>
      <c r="V16" s="71">
        <f t="shared" ca="1" si="1"/>
        <v>0</v>
      </c>
      <c r="W16" s="71">
        <f t="shared" ca="1" si="1"/>
        <v>0</v>
      </c>
      <c r="X16" s="71">
        <f t="shared" ca="1" si="1"/>
        <v>0</v>
      </c>
      <c r="Y16" s="71">
        <f t="shared" ca="1" si="1"/>
        <v>0</v>
      </c>
      <c r="Z16" s="71">
        <f t="shared" ca="1" si="1"/>
        <v>0</v>
      </c>
      <c r="AA16" s="71">
        <f t="shared" ca="1" si="1"/>
        <v>0</v>
      </c>
      <c r="AB16" s="71">
        <f t="shared" ca="1" si="1"/>
        <v>0</v>
      </c>
      <c r="AC16" s="71">
        <f t="shared" ca="1" si="1"/>
        <v>0</v>
      </c>
      <c r="AD16" s="71">
        <f t="shared" ca="1" si="1"/>
        <v>0</v>
      </c>
      <c r="AE16" s="71">
        <f t="shared" ca="1" si="1"/>
        <v>0</v>
      </c>
      <c r="AF16" s="71">
        <f t="shared" ca="1" si="1"/>
        <v>0</v>
      </c>
      <c r="AG16" s="71">
        <f t="shared" ca="1" si="1"/>
        <v>0</v>
      </c>
      <c r="AH16" s="71">
        <f t="shared" ca="1" si="1"/>
        <v>0</v>
      </c>
      <c r="AI16" s="71">
        <f t="shared" ca="1" si="1"/>
        <v>0</v>
      </c>
      <c r="AJ16" s="71">
        <f t="shared" ca="1" si="2"/>
        <v>0</v>
      </c>
      <c r="AK16" s="71">
        <f t="shared" ca="1" si="2"/>
        <v>0</v>
      </c>
      <c r="AL16" s="71">
        <f t="shared" ca="1" si="2"/>
        <v>0</v>
      </c>
      <c r="AM16" s="71">
        <f t="shared" ca="1" si="2"/>
        <v>0</v>
      </c>
      <c r="AN16" s="71">
        <f t="shared" ca="1" si="2"/>
        <v>0</v>
      </c>
      <c r="AO16" s="71">
        <f t="shared" ca="1" si="2"/>
        <v>0</v>
      </c>
      <c r="AP16" s="71">
        <f t="shared" ca="1" si="2"/>
        <v>0</v>
      </c>
      <c r="AQ16" s="71">
        <f t="shared" ca="1" si="2"/>
        <v>0</v>
      </c>
      <c r="AR16" s="71">
        <f t="shared" ca="1" si="2"/>
        <v>0</v>
      </c>
      <c r="AS16" s="71">
        <f t="shared" ca="1" si="2"/>
        <v>0</v>
      </c>
      <c r="AT16" s="71">
        <f t="shared" ca="1" si="2"/>
        <v>0</v>
      </c>
      <c r="AU16" s="71">
        <f t="shared" ca="1" si="2"/>
        <v>0</v>
      </c>
      <c r="AV16" s="71">
        <f t="shared" ca="1" si="2"/>
        <v>0</v>
      </c>
      <c r="AW16" s="71">
        <f t="shared" ca="1" si="2"/>
        <v>0</v>
      </c>
      <c r="AX16" s="71">
        <f t="shared" ca="1" si="2"/>
        <v>0</v>
      </c>
      <c r="AY16" s="71">
        <f t="shared" ca="1" si="2"/>
        <v>0</v>
      </c>
      <c r="AZ16" s="71">
        <f t="shared" ca="1" si="3"/>
        <v>0</v>
      </c>
      <c r="BA16" s="71">
        <f t="shared" ca="1" si="3"/>
        <v>0</v>
      </c>
      <c r="BB16" s="71">
        <f t="shared" ca="1" si="3"/>
        <v>0</v>
      </c>
      <c r="BC16" s="71">
        <f t="shared" ca="1" si="3"/>
        <v>0</v>
      </c>
      <c r="BD16" s="71">
        <f t="shared" ca="1" si="3"/>
        <v>0</v>
      </c>
      <c r="BE16" s="71">
        <f t="shared" ca="1" si="3"/>
        <v>0</v>
      </c>
      <c r="BF16" s="71">
        <f t="shared" ca="1" si="3"/>
        <v>0</v>
      </c>
      <c r="BG16" s="71">
        <f t="shared" ca="1" si="3"/>
        <v>0</v>
      </c>
      <c r="BH16" s="71">
        <f t="shared" ca="1" si="3"/>
        <v>0</v>
      </c>
      <c r="BI16" s="71">
        <f t="shared" ca="1" si="3"/>
        <v>0</v>
      </c>
      <c r="BJ16" s="71">
        <f t="shared" ca="1" si="3"/>
        <v>0</v>
      </c>
      <c r="BK16" s="71">
        <f t="shared" ca="1" si="3"/>
        <v>0</v>
      </c>
      <c r="BL16" s="71">
        <f t="shared" ca="1" si="3"/>
        <v>0</v>
      </c>
      <c r="BM16" s="71">
        <f t="shared" ca="1" si="3"/>
        <v>0</v>
      </c>
      <c r="BN16" s="71">
        <f t="shared" ca="1" si="3"/>
        <v>0</v>
      </c>
      <c r="BO16" s="71">
        <f t="shared" ca="1" si="3"/>
        <v>0</v>
      </c>
      <c r="BP16" s="71">
        <f t="shared" ca="1" si="4"/>
        <v>0</v>
      </c>
      <c r="BQ16" s="71">
        <f t="shared" ca="1" si="4"/>
        <v>0</v>
      </c>
      <c r="BR16" s="71">
        <f t="shared" ca="1" si="4"/>
        <v>0</v>
      </c>
      <c r="BS16" s="71">
        <f t="shared" ca="1" si="4"/>
        <v>0</v>
      </c>
      <c r="BT16" s="71">
        <f t="shared" ca="1" si="4"/>
        <v>0</v>
      </c>
      <c r="BU16" s="71">
        <f t="shared" ca="1" si="4"/>
        <v>0</v>
      </c>
      <c r="BV16" s="71">
        <f t="shared" ca="1" si="4"/>
        <v>0</v>
      </c>
      <c r="BW16" s="71">
        <f t="shared" ca="1" si="4"/>
        <v>0</v>
      </c>
      <c r="BX16" s="71">
        <f t="shared" ca="1" si="4"/>
        <v>0</v>
      </c>
      <c r="BY16" s="71">
        <f t="shared" ca="1" si="4"/>
        <v>0</v>
      </c>
      <c r="BZ16" s="71">
        <f t="shared" ca="1" si="4"/>
        <v>0</v>
      </c>
      <c r="CA16" s="71">
        <f t="shared" ca="1" si="4"/>
        <v>0</v>
      </c>
      <c r="CB16" s="71">
        <f t="shared" ca="1" si="4"/>
        <v>0</v>
      </c>
      <c r="CC16" s="71">
        <f t="shared" ca="1" si="4"/>
        <v>0</v>
      </c>
      <c r="CD16" s="71">
        <f t="shared" ca="1" si="4"/>
        <v>0</v>
      </c>
      <c r="CE16" s="71">
        <f t="shared" ca="1" si="4"/>
        <v>0</v>
      </c>
      <c r="CF16" s="71">
        <f t="shared" ca="1" si="5"/>
        <v>0</v>
      </c>
      <c r="CG16" s="71">
        <f t="shared" ca="1" si="5"/>
        <v>0</v>
      </c>
      <c r="CH16" s="71">
        <f t="shared" ca="1" si="5"/>
        <v>0</v>
      </c>
      <c r="CI16" s="71">
        <f t="shared" ca="1" si="5"/>
        <v>0</v>
      </c>
      <c r="CJ16" s="71">
        <f t="shared" ca="1" si="5"/>
        <v>0</v>
      </c>
      <c r="CK16" s="71">
        <f t="shared" ca="1" si="5"/>
        <v>0</v>
      </c>
      <c r="CL16" s="71">
        <f t="shared" ca="1" si="5"/>
        <v>0</v>
      </c>
      <c r="CM16" s="71">
        <f t="shared" ca="1" si="5"/>
        <v>0</v>
      </c>
      <c r="CN16" s="71">
        <f t="shared" ca="1" si="5"/>
        <v>0</v>
      </c>
      <c r="CO16" s="71">
        <f t="shared" ca="1" si="5"/>
        <v>0</v>
      </c>
      <c r="CP16" s="71">
        <f t="shared" ca="1" si="5"/>
        <v>0</v>
      </c>
      <c r="CQ16" s="71">
        <f t="shared" ca="1" si="5"/>
        <v>0</v>
      </c>
      <c r="CR16" s="71">
        <f t="shared" ca="1" si="5"/>
        <v>0</v>
      </c>
      <c r="CS16" s="71">
        <f t="shared" ca="1" si="5"/>
        <v>0</v>
      </c>
      <c r="CT16" s="71">
        <f t="shared" ca="1" si="5"/>
        <v>0</v>
      </c>
      <c r="CU16" s="71">
        <f t="shared" ca="1" si="6"/>
        <v>0</v>
      </c>
    </row>
    <row r="17" spans="1:99" ht="12.75" customHeight="1">
      <c r="A17" s="54" t="s">
        <v>21</v>
      </c>
      <c r="B17" s="69">
        <v>1012</v>
      </c>
      <c r="C17" s="70" t="s">
        <v>376</v>
      </c>
      <c r="D17" s="71">
        <f t="shared" ca="1" si="0"/>
        <v>0</v>
      </c>
      <c r="E17" s="71">
        <f t="shared" ca="1" si="0"/>
        <v>0</v>
      </c>
      <c r="F17" s="71">
        <f t="shared" ca="1" si="0"/>
        <v>0</v>
      </c>
      <c r="G17" s="71">
        <f t="shared" ca="1" si="0"/>
        <v>0</v>
      </c>
      <c r="H17" s="71">
        <f t="shared" ca="1" si="0"/>
        <v>0</v>
      </c>
      <c r="I17" s="71">
        <f t="shared" ca="1" si="0"/>
        <v>0</v>
      </c>
      <c r="J17" s="71">
        <f t="shared" ca="1" si="0"/>
        <v>0</v>
      </c>
      <c r="K17" s="71">
        <f t="shared" ca="1" si="0"/>
        <v>0</v>
      </c>
      <c r="L17" s="71">
        <f t="shared" ca="1" si="0"/>
        <v>0</v>
      </c>
      <c r="M17" s="71">
        <f t="shared" ca="1" si="0"/>
        <v>0</v>
      </c>
      <c r="N17" s="71">
        <f t="shared" ca="1" si="0"/>
        <v>0</v>
      </c>
      <c r="O17" s="71">
        <f t="shared" ca="1" si="0"/>
        <v>0</v>
      </c>
      <c r="P17" s="71">
        <f t="shared" ca="1" si="0"/>
        <v>0</v>
      </c>
      <c r="Q17" s="71">
        <f t="shared" ca="1" si="0"/>
        <v>0</v>
      </c>
      <c r="R17" s="71">
        <f t="shared" ca="1" si="0"/>
        <v>0</v>
      </c>
      <c r="S17" s="71">
        <f t="shared" ca="1" si="0"/>
        <v>0</v>
      </c>
      <c r="T17" s="71">
        <f t="shared" ca="1" si="1"/>
        <v>0</v>
      </c>
      <c r="U17" s="71">
        <f t="shared" ca="1" si="1"/>
        <v>0</v>
      </c>
      <c r="V17" s="71">
        <f t="shared" ca="1" si="1"/>
        <v>0</v>
      </c>
      <c r="W17" s="71">
        <f t="shared" ca="1" si="1"/>
        <v>0</v>
      </c>
      <c r="X17" s="71">
        <f t="shared" ca="1" si="1"/>
        <v>0</v>
      </c>
      <c r="Y17" s="71">
        <f t="shared" ca="1" si="1"/>
        <v>0</v>
      </c>
      <c r="Z17" s="71">
        <f t="shared" ca="1" si="1"/>
        <v>0</v>
      </c>
      <c r="AA17" s="71">
        <f t="shared" ca="1" si="1"/>
        <v>0</v>
      </c>
      <c r="AB17" s="71">
        <f t="shared" ca="1" si="1"/>
        <v>0</v>
      </c>
      <c r="AC17" s="71">
        <f t="shared" ca="1" si="1"/>
        <v>0</v>
      </c>
      <c r="AD17" s="71">
        <f t="shared" ca="1" si="1"/>
        <v>0</v>
      </c>
      <c r="AE17" s="71">
        <f t="shared" ca="1" si="1"/>
        <v>0</v>
      </c>
      <c r="AF17" s="71">
        <f t="shared" ca="1" si="1"/>
        <v>0</v>
      </c>
      <c r="AG17" s="71">
        <f t="shared" ca="1" si="1"/>
        <v>0</v>
      </c>
      <c r="AH17" s="71">
        <f t="shared" ca="1" si="1"/>
        <v>0</v>
      </c>
      <c r="AI17" s="71">
        <f t="shared" ca="1" si="1"/>
        <v>0</v>
      </c>
      <c r="AJ17" s="71">
        <f t="shared" ca="1" si="2"/>
        <v>0</v>
      </c>
      <c r="AK17" s="71">
        <f t="shared" ca="1" si="2"/>
        <v>0</v>
      </c>
      <c r="AL17" s="71">
        <f t="shared" ca="1" si="2"/>
        <v>0</v>
      </c>
      <c r="AM17" s="71">
        <f t="shared" ca="1" si="2"/>
        <v>0</v>
      </c>
      <c r="AN17" s="71">
        <f t="shared" ca="1" si="2"/>
        <v>0</v>
      </c>
      <c r="AO17" s="71">
        <f t="shared" ca="1" si="2"/>
        <v>0</v>
      </c>
      <c r="AP17" s="71">
        <f t="shared" ca="1" si="2"/>
        <v>0</v>
      </c>
      <c r="AQ17" s="71">
        <f t="shared" ca="1" si="2"/>
        <v>0</v>
      </c>
      <c r="AR17" s="71">
        <f t="shared" ca="1" si="2"/>
        <v>0</v>
      </c>
      <c r="AS17" s="71">
        <f t="shared" ca="1" si="2"/>
        <v>0</v>
      </c>
      <c r="AT17" s="71">
        <f t="shared" ca="1" si="2"/>
        <v>0</v>
      </c>
      <c r="AU17" s="71">
        <f t="shared" ca="1" si="2"/>
        <v>0</v>
      </c>
      <c r="AV17" s="71">
        <f t="shared" ca="1" si="2"/>
        <v>0</v>
      </c>
      <c r="AW17" s="71">
        <f t="shared" ca="1" si="2"/>
        <v>0</v>
      </c>
      <c r="AX17" s="71">
        <f t="shared" ca="1" si="2"/>
        <v>0</v>
      </c>
      <c r="AY17" s="71">
        <f t="shared" ca="1" si="2"/>
        <v>0</v>
      </c>
      <c r="AZ17" s="71">
        <f t="shared" ca="1" si="3"/>
        <v>0</v>
      </c>
      <c r="BA17" s="71">
        <f t="shared" ca="1" si="3"/>
        <v>0</v>
      </c>
      <c r="BB17" s="71">
        <f t="shared" ca="1" si="3"/>
        <v>0</v>
      </c>
      <c r="BC17" s="71">
        <f t="shared" ca="1" si="3"/>
        <v>0</v>
      </c>
      <c r="BD17" s="71">
        <f t="shared" ca="1" si="3"/>
        <v>0</v>
      </c>
      <c r="BE17" s="71">
        <f t="shared" ca="1" si="3"/>
        <v>0</v>
      </c>
      <c r="BF17" s="71">
        <f t="shared" ca="1" si="3"/>
        <v>0</v>
      </c>
      <c r="BG17" s="71">
        <f t="shared" ca="1" si="3"/>
        <v>0</v>
      </c>
      <c r="BH17" s="71">
        <f t="shared" ca="1" si="3"/>
        <v>0</v>
      </c>
      <c r="BI17" s="71">
        <f t="shared" ca="1" si="3"/>
        <v>0</v>
      </c>
      <c r="BJ17" s="71">
        <f t="shared" ca="1" si="3"/>
        <v>0</v>
      </c>
      <c r="BK17" s="71">
        <f t="shared" ca="1" si="3"/>
        <v>0</v>
      </c>
      <c r="BL17" s="71">
        <f t="shared" ca="1" si="3"/>
        <v>0</v>
      </c>
      <c r="BM17" s="71">
        <f t="shared" ca="1" si="3"/>
        <v>0</v>
      </c>
      <c r="BN17" s="71">
        <f t="shared" ca="1" si="3"/>
        <v>0</v>
      </c>
      <c r="BO17" s="71">
        <f t="shared" ca="1" si="3"/>
        <v>0</v>
      </c>
      <c r="BP17" s="71">
        <f t="shared" ca="1" si="4"/>
        <v>0</v>
      </c>
      <c r="BQ17" s="71">
        <f t="shared" ca="1" si="4"/>
        <v>0</v>
      </c>
      <c r="BR17" s="71">
        <f t="shared" ca="1" si="4"/>
        <v>0</v>
      </c>
      <c r="BS17" s="71">
        <f t="shared" ca="1" si="4"/>
        <v>0</v>
      </c>
      <c r="BT17" s="71">
        <f t="shared" ca="1" si="4"/>
        <v>0</v>
      </c>
      <c r="BU17" s="71">
        <f t="shared" ca="1" si="4"/>
        <v>0</v>
      </c>
      <c r="BV17" s="71">
        <f t="shared" ca="1" si="4"/>
        <v>0</v>
      </c>
      <c r="BW17" s="71">
        <f t="shared" ca="1" si="4"/>
        <v>0</v>
      </c>
      <c r="BX17" s="71">
        <f t="shared" ca="1" si="4"/>
        <v>0</v>
      </c>
      <c r="BY17" s="71">
        <f t="shared" ca="1" si="4"/>
        <v>0</v>
      </c>
      <c r="BZ17" s="71">
        <f t="shared" ca="1" si="4"/>
        <v>0</v>
      </c>
      <c r="CA17" s="71">
        <f t="shared" ca="1" si="4"/>
        <v>0</v>
      </c>
      <c r="CB17" s="71">
        <f t="shared" ca="1" si="4"/>
        <v>0</v>
      </c>
      <c r="CC17" s="71">
        <f t="shared" ca="1" si="4"/>
        <v>0</v>
      </c>
      <c r="CD17" s="71">
        <f t="shared" ca="1" si="4"/>
        <v>0</v>
      </c>
      <c r="CE17" s="71">
        <f t="shared" ca="1" si="4"/>
        <v>0</v>
      </c>
      <c r="CF17" s="71">
        <f t="shared" ca="1" si="5"/>
        <v>0</v>
      </c>
      <c r="CG17" s="71">
        <f t="shared" ca="1" si="5"/>
        <v>0</v>
      </c>
      <c r="CH17" s="71">
        <f t="shared" ca="1" si="5"/>
        <v>0</v>
      </c>
      <c r="CI17" s="71">
        <f t="shared" ca="1" si="5"/>
        <v>0</v>
      </c>
      <c r="CJ17" s="71">
        <f t="shared" ca="1" si="5"/>
        <v>0</v>
      </c>
      <c r="CK17" s="71">
        <f t="shared" ca="1" si="5"/>
        <v>0</v>
      </c>
      <c r="CL17" s="71">
        <f t="shared" ca="1" si="5"/>
        <v>0</v>
      </c>
      <c r="CM17" s="71">
        <f t="shared" ca="1" si="5"/>
        <v>0</v>
      </c>
      <c r="CN17" s="71">
        <f t="shared" ca="1" si="5"/>
        <v>0</v>
      </c>
      <c r="CO17" s="71">
        <f t="shared" ca="1" si="5"/>
        <v>0</v>
      </c>
      <c r="CP17" s="71">
        <f t="shared" ca="1" si="5"/>
        <v>0</v>
      </c>
      <c r="CQ17" s="71">
        <f t="shared" ca="1" si="5"/>
        <v>0</v>
      </c>
      <c r="CR17" s="71">
        <f t="shared" ca="1" si="5"/>
        <v>0</v>
      </c>
      <c r="CS17" s="71">
        <f t="shared" ca="1" si="5"/>
        <v>0</v>
      </c>
      <c r="CT17" s="71">
        <f t="shared" ca="1" si="5"/>
        <v>0</v>
      </c>
      <c r="CU17" s="71">
        <f t="shared" ca="1" si="6"/>
        <v>0</v>
      </c>
    </row>
    <row r="18" spans="1:99" ht="12.75" customHeight="1">
      <c r="A18" s="54" t="s">
        <v>23</v>
      </c>
      <c r="B18" s="69">
        <v>1013</v>
      </c>
      <c r="C18" s="70" t="s">
        <v>376</v>
      </c>
      <c r="D18" s="71">
        <f t="shared" ca="1" si="0"/>
        <v>0</v>
      </c>
      <c r="E18" s="71">
        <f t="shared" ca="1" si="0"/>
        <v>0</v>
      </c>
      <c r="F18" s="71">
        <f t="shared" ca="1" si="0"/>
        <v>0</v>
      </c>
      <c r="G18" s="71">
        <f t="shared" ca="1" si="0"/>
        <v>0</v>
      </c>
      <c r="H18" s="71">
        <f t="shared" ca="1" si="0"/>
        <v>0</v>
      </c>
      <c r="I18" s="71">
        <f t="shared" ca="1" si="0"/>
        <v>0</v>
      </c>
      <c r="J18" s="71">
        <f t="shared" ca="1" si="0"/>
        <v>0</v>
      </c>
      <c r="K18" s="71">
        <f t="shared" ca="1" si="0"/>
        <v>0</v>
      </c>
      <c r="L18" s="71">
        <f t="shared" ca="1" si="0"/>
        <v>0</v>
      </c>
      <c r="M18" s="71">
        <f t="shared" ca="1" si="0"/>
        <v>0</v>
      </c>
      <c r="N18" s="71">
        <f t="shared" ca="1" si="0"/>
        <v>0</v>
      </c>
      <c r="O18" s="71">
        <f t="shared" ca="1" si="0"/>
        <v>0</v>
      </c>
      <c r="P18" s="71">
        <f t="shared" ca="1" si="0"/>
        <v>0</v>
      </c>
      <c r="Q18" s="71">
        <f t="shared" ca="1" si="0"/>
        <v>0</v>
      </c>
      <c r="R18" s="71">
        <f t="shared" ca="1" si="0"/>
        <v>0</v>
      </c>
      <c r="S18" s="71">
        <f t="shared" ca="1" si="0"/>
        <v>0</v>
      </c>
      <c r="T18" s="71">
        <f t="shared" ca="1" si="1"/>
        <v>0</v>
      </c>
      <c r="U18" s="71">
        <f t="shared" ca="1" si="1"/>
        <v>0</v>
      </c>
      <c r="V18" s="71">
        <f t="shared" ca="1" si="1"/>
        <v>0</v>
      </c>
      <c r="W18" s="71">
        <f t="shared" ca="1" si="1"/>
        <v>0</v>
      </c>
      <c r="X18" s="71">
        <f t="shared" ca="1" si="1"/>
        <v>0</v>
      </c>
      <c r="Y18" s="71">
        <f t="shared" ca="1" si="1"/>
        <v>0</v>
      </c>
      <c r="Z18" s="71">
        <f t="shared" ca="1" si="1"/>
        <v>0</v>
      </c>
      <c r="AA18" s="71">
        <f t="shared" ca="1" si="1"/>
        <v>0</v>
      </c>
      <c r="AB18" s="71">
        <f t="shared" ca="1" si="1"/>
        <v>0</v>
      </c>
      <c r="AC18" s="71">
        <f t="shared" ca="1" si="1"/>
        <v>0</v>
      </c>
      <c r="AD18" s="71">
        <f t="shared" ca="1" si="1"/>
        <v>0</v>
      </c>
      <c r="AE18" s="71">
        <f t="shared" ca="1" si="1"/>
        <v>0</v>
      </c>
      <c r="AF18" s="71">
        <f t="shared" ca="1" si="1"/>
        <v>0</v>
      </c>
      <c r="AG18" s="71">
        <f t="shared" ca="1" si="1"/>
        <v>0</v>
      </c>
      <c r="AH18" s="71">
        <f t="shared" ca="1" si="1"/>
        <v>0</v>
      </c>
      <c r="AI18" s="71">
        <f t="shared" ca="1" si="1"/>
        <v>0</v>
      </c>
      <c r="AJ18" s="71">
        <f t="shared" ca="1" si="2"/>
        <v>0</v>
      </c>
      <c r="AK18" s="71">
        <f t="shared" ca="1" si="2"/>
        <v>0</v>
      </c>
      <c r="AL18" s="71">
        <f t="shared" ca="1" si="2"/>
        <v>0</v>
      </c>
      <c r="AM18" s="71">
        <f t="shared" ca="1" si="2"/>
        <v>0</v>
      </c>
      <c r="AN18" s="71">
        <f t="shared" ca="1" si="2"/>
        <v>0</v>
      </c>
      <c r="AO18" s="71">
        <f t="shared" ca="1" si="2"/>
        <v>0</v>
      </c>
      <c r="AP18" s="71">
        <f t="shared" ca="1" si="2"/>
        <v>0</v>
      </c>
      <c r="AQ18" s="71">
        <f t="shared" ca="1" si="2"/>
        <v>0</v>
      </c>
      <c r="AR18" s="71">
        <f t="shared" ca="1" si="2"/>
        <v>0</v>
      </c>
      <c r="AS18" s="71">
        <f t="shared" ca="1" si="2"/>
        <v>0</v>
      </c>
      <c r="AT18" s="71">
        <f t="shared" ca="1" si="2"/>
        <v>0</v>
      </c>
      <c r="AU18" s="71">
        <f t="shared" ca="1" si="2"/>
        <v>0</v>
      </c>
      <c r="AV18" s="71">
        <f t="shared" ca="1" si="2"/>
        <v>0</v>
      </c>
      <c r="AW18" s="71">
        <f t="shared" ca="1" si="2"/>
        <v>0</v>
      </c>
      <c r="AX18" s="71">
        <f t="shared" ca="1" si="2"/>
        <v>0</v>
      </c>
      <c r="AY18" s="71">
        <f t="shared" ca="1" si="2"/>
        <v>0</v>
      </c>
      <c r="AZ18" s="71">
        <f t="shared" ca="1" si="3"/>
        <v>0</v>
      </c>
      <c r="BA18" s="71">
        <f t="shared" ca="1" si="3"/>
        <v>0</v>
      </c>
      <c r="BB18" s="71">
        <f t="shared" ca="1" si="3"/>
        <v>0</v>
      </c>
      <c r="BC18" s="71">
        <f t="shared" ca="1" si="3"/>
        <v>0</v>
      </c>
      <c r="BD18" s="71">
        <f t="shared" ca="1" si="3"/>
        <v>0</v>
      </c>
      <c r="BE18" s="71">
        <f t="shared" ca="1" si="3"/>
        <v>0</v>
      </c>
      <c r="BF18" s="71">
        <f t="shared" ca="1" si="3"/>
        <v>0</v>
      </c>
      <c r="BG18" s="71">
        <f t="shared" ca="1" si="3"/>
        <v>0</v>
      </c>
      <c r="BH18" s="71">
        <f t="shared" ca="1" si="3"/>
        <v>0</v>
      </c>
      <c r="BI18" s="71">
        <f t="shared" ca="1" si="3"/>
        <v>0</v>
      </c>
      <c r="BJ18" s="71">
        <f t="shared" ca="1" si="3"/>
        <v>0</v>
      </c>
      <c r="BK18" s="71">
        <f t="shared" ca="1" si="3"/>
        <v>0</v>
      </c>
      <c r="BL18" s="71">
        <f t="shared" ca="1" si="3"/>
        <v>0</v>
      </c>
      <c r="BM18" s="71">
        <f t="shared" ca="1" si="3"/>
        <v>0</v>
      </c>
      <c r="BN18" s="71">
        <f t="shared" ca="1" si="3"/>
        <v>0</v>
      </c>
      <c r="BO18" s="71">
        <f t="shared" ca="1" si="3"/>
        <v>0</v>
      </c>
      <c r="BP18" s="71">
        <f t="shared" ca="1" si="4"/>
        <v>0</v>
      </c>
      <c r="BQ18" s="71">
        <f t="shared" ca="1" si="4"/>
        <v>0</v>
      </c>
      <c r="BR18" s="71">
        <f t="shared" ca="1" si="4"/>
        <v>0</v>
      </c>
      <c r="BS18" s="71">
        <f t="shared" ca="1" si="4"/>
        <v>0</v>
      </c>
      <c r="BT18" s="71">
        <f t="shared" ca="1" si="4"/>
        <v>0</v>
      </c>
      <c r="BU18" s="71">
        <f t="shared" ca="1" si="4"/>
        <v>0</v>
      </c>
      <c r="BV18" s="71">
        <f t="shared" ca="1" si="4"/>
        <v>0</v>
      </c>
      <c r="BW18" s="71">
        <f t="shared" ca="1" si="4"/>
        <v>0</v>
      </c>
      <c r="BX18" s="71">
        <f t="shared" ca="1" si="4"/>
        <v>0</v>
      </c>
      <c r="BY18" s="71">
        <f t="shared" ca="1" si="4"/>
        <v>0</v>
      </c>
      <c r="BZ18" s="71">
        <f t="shared" ca="1" si="4"/>
        <v>0</v>
      </c>
      <c r="CA18" s="71">
        <f t="shared" ca="1" si="4"/>
        <v>0</v>
      </c>
      <c r="CB18" s="71">
        <f t="shared" ca="1" si="4"/>
        <v>0</v>
      </c>
      <c r="CC18" s="71">
        <f t="shared" ca="1" si="4"/>
        <v>0</v>
      </c>
      <c r="CD18" s="71">
        <f t="shared" ca="1" si="4"/>
        <v>0</v>
      </c>
      <c r="CE18" s="71">
        <f t="shared" ca="1" si="4"/>
        <v>0</v>
      </c>
      <c r="CF18" s="71">
        <f t="shared" ca="1" si="5"/>
        <v>0</v>
      </c>
      <c r="CG18" s="71">
        <f t="shared" ca="1" si="5"/>
        <v>0</v>
      </c>
      <c r="CH18" s="71">
        <f t="shared" ca="1" si="5"/>
        <v>0</v>
      </c>
      <c r="CI18" s="71">
        <f t="shared" ca="1" si="5"/>
        <v>0</v>
      </c>
      <c r="CJ18" s="71">
        <f t="shared" ca="1" si="5"/>
        <v>0</v>
      </c>
      <c r="CK18" s="71">
        <f t="shared" ca="1" si="5"/>
        <v>0</v>
      </c>
      <c r="CL18" s="71">
        <f t="shared" ca="1" si="5"/>
        <v>0</v>
      </c>
      <c r="CM18" s="71">
        <f t="shared" ca="1" si="5"/>
        <v>0</v>
      </c>
      <c r="CN18" s="71">
        <f t="shared" ca="1" si="5"/>
        <v>0</v>
      </c>
      <c r="CO18" s="71">
        <f t="shared" ca="1" si="5"/>
        <v>0</v>
      </c>
      <c r="CP18" s="71">
        <f t="shared" ca="1" si="5"/>
        <v>0</v>
      </c>
      <c r="CQ18" s="71">
        <f t="shared" ca="1" si="5"/>
        <v>0</v>
      </c>
      <c r="CR18" s="71">
        <f t="shared" ca="1" si="5"/>
        <v>0</v>
      </c>
      <c r="CS18" s="71">
        <f t="shared" ca="1" si="5"/>
        <v>0</v>
      </c>
      <c r="CT18" s="71">
        <f t="shared" ca="1" si="5"/>
        <v>0</v>
      </c>
      <c r="CU18" s="71">
        <f t="shared" ca="1" si="6"/>
        <v>0</v>
      </c>
    </row>
    <row r="19" spans="1:99" ht="12.75" customHeight="1">
      <c r="A19" s="54" t="s">
        <v>25</v>
      </c>
      <c r="B19" s="69">
        <v>1016</v>
      </c>
      <c r="C19" s="70" t="s">
        <v>376</v>
      </c>
      <c r="D19" s="71">
        <f t="shared" ca="1" si="0"/>
        <v>0</v>
      </c>
      <c r="E19" s="71">
        <f t="shared" ca="1" si="0"/>
        <v>0</v>
      </c>
      <c r="F19" s="71">
        <f t="shared" ca="1" si="0"/>
        <v>0</v>
      </c>
      <c r="G19" s="71">
        <f t="shared" ca="1" si="0"/>
        <v>0</v>
      </c>
      <c r="H19" s="71">
        <f t="shared" ca="1" si="0"/>
        <v>0</v>
      </c>
      <c r="I19" s="71">
        <f t="shared" ca="1" si="0"/>
        <v>0</v>
      </c>
      <c r="J19" s="71">
        <f t="shared" ca="1" si="0"/>
        <v>0</v>
      </c>
      <c r="K19" s="71">
        <f t="shared" ca="1" si="0"/>
        <v>0</v>
      </c>
      <c r="L19" s="71">
        <f t="shared" ca="1" si="0"/>
        <v>0</v>
      </c>
      <c r="M19" s="71">
        <f t="shared" ca="1" si="0"/>
        <v>0</v>
      </c>
      <c r="N19" s="71">
        <f t="shared" ca="1" si="0"/>
        <v>0</v>
      </c>
      <c r="O19" s="71">
        <f t="shared" ca="1" si="0"/>
        <v>0</v>
      </c>
      <c r="P19" s="71">
        <f t="shared" ca="1" si="0"/>
        <v>0</v>
      </c>
      <c r="Q19" s="71">
        <f t="shared" ca="1" si="0"/>
        <v>0</v>
      </c>
      <c r="R19" s="71">
        <f t="shared" ca="1" si="0"/>
        <v>0</v>
      </c>
      <c r="S19" s="71">
        <f t="shared" ca="1" si="0"/>
        <v>0</v>
      </c>
      <c r="T19" s="71">
        <f t="shared" ca="1" si="1"/>
        <v>0</v>
      </c>
      <c r="U19" s="71">
        <f t="shared" ca="1" si="1"/>
        <v>0</v>
      </c>
      <c r="V19" s="71">
        <f t="shared" ca="1" si="1"/>
        <v>0</v>
      </c>
      <c r="W19" s="71">
        <f t="shared" ca="1" si="1"/>
        <v>0</v>
      </c>
      <c r="X19" s="71">
        <f t="shared" ca="1" si="1"/>
        <v>0</v>
      </c>
      <c r="Y19" s="71">
        <f t="shared" ca="1" si="1"/>
        <v>0</v>
      </c>
      <c r="Z19" s="71">
        <f t="shared" ca="1" si="1"/>
        <v>0</v>
      </c>
      <c r="AA19" s="71">
        <f t="shared" ca="1" si="1"/>
        <v>0</v>
      </c>
      <c r="AB19" s="71">
        <f t="shared" ca="1" si="1"/>
        <v>0</v>
      </c>
      <c r="AC19" s="71">
        <f t="shared" ca="1" si="1"/>
        <v>0</v>
      </c>
      <c r="AD19" s="71">
        <f t="shared" ca="1" si="1"/>
        <v>0</v>
      </c>
      <c r="AE19" s="71">
        <f t="shared" ca="1" si="1"/>
        <v>0</v>
      </c>
      <c r="AF19" s="71">
        <f t="shared" ca="1" si="1"/>
        <v>0</v>
      </c>
      <c r="AG19" s="71">
        <f t="shared" ca="1" si="1"/>
        <v>0</v>
      </c>
      <c r="AH19" s="71">
        <f t="shared" ca="1" si="1"/>
        <v>0</v>
      </c>
      <c r="AI19" s="71">
        <f t="shared" ca="1" si="1"/>
        <v>0</v>
      </c>
      <c r="AJ19" s="71">
        <f t="shared" ca="1" si="2"/>
        <v>0</v>
      </c>
      <c r="AK19" s="71">
        <f t="shared" ca="1" si="2"/>
        <v>0</v>
      </c>
      <c r="AL19" s="71">
        <f t="shared" ca="1" si="2"/>
        <v>0</v>
      </c>
      <c r="AM19" s="71">
        <f t="shared" ca="1" si="2"/>
        <v>0</v>
      </c>
      <c r="AN19" s="71">
        <f t="shared" ca="1" si="2"/>
        <v>0</v>
      </c>
      <c r="AO19" s="71">
        <f t="shared" ca="1" si="2"/>
        <v>0</v>
      </c>
      <c r="AP19" s="71">
        <f t="shared" ca="1" si="2"/>
        <v>0</v>
      </c>
      <c r="AQ19" s="71">
        <f t="shared" ca="1" si="2"/>
        <v>0</v>
      </c>
      <c r="AR19" s="71">
        <f t="shared" ca="1" si="2"/>
        <v>0</v>
      </c>
      <c r="AS19" s="71">
        <f t="shared" ca="1" si="2"/>
        <v>0</v>
      </c>
      <c r="AT19" s="71">
        <f t="shared" ca="1" si="2"/>
        <v>0</v>
      </c>
      <c r="AU19" s="71">
        <f t="shared" ca="1" si="2"/>
        <v>0</v>
      </c>
      <c r="AV19" s="71">
        <f t="shared" ca="1" si="2"/>
        <v>0</v>
      </c>
      <c r="AW19" s="71">
        <f t="shared" ca="1" si="2"/>
        <v>0</v>
      </c>
      <c r="AX19" s="71">
        <f t="shared" ca="1" si="2"/>
        <v>0</v>
      </c>
      <c r="AY19" s="71">
        <f t="shared" ca="1" si="2"/>
        <v>0</v>
      </c>
      <c r="AZ19" s="71">
        <f t="shared" ca="1" si="3"/>
        <v>0</v>
      </c>
      <c r="BA19" s="71">
        <f t="shared" ca="1" si="3"/>
        <v>0</v>
      </c>
      <c r="BB19" s="71">
        <f t="shared" ca="1" si="3"/>
        <v>0</v>
      </c>
      <c r="BC19" s="71">
        <f t="shared" ca="1" si="3"/>
        <v>0</v>
      </c>
      <c r="BD19" s="71">
        <f t="shared" ca="1" si="3"/>
        <v>0</v>
      </c>
      <c r="BE19" s="71">
        <f t="shared" ca="1" si="3"/>
        <v>0</v>
      </c>
      <c r="BF19" s="71">
        <f t="shared" ca="1" si="3"/>
        <v>0</v>
      </c>
      <c r="BG19" s="71">
        <f t="shared" ca="1" si="3"/>
        <v>0</v>
      </c>
      <c r="BH19" s="71">
        <f t="shared" ca="1" si="3"/>
        <v>0</v>
      </c>
      <c r="BI19" s="71">
        <f t="shared" ca="1" si="3"/>
        <v>0</v>
      </c>
      <c r="BJ19" s="71">
        <f t="shared" ca="1" si="3"/>
        <v>0</v>
      </c>
      <c r="BK19" s="71">
        <f t="shared" ca="1" si="3"/>
        <v>0</v>
      </c>
      <c r="BL19" s="71">
        <f t="shared" ca="1" si="3"/>
        <v>0</v>
      </c>
      <c r="BM19" s="71">
        <f t="shared" ca="1" si="3"/>
        <v>0</v>
      </c>
      <c r="BN19" s="71">
        <f t="shared" ca="1" si="3"/>
        <v>0</v>
      </c>
      <c r="BO19" s="71">
        <f t="shared" ca="1" si="3"/>
        <v>0</v>
      </c>
      <c r="BP19" s="71">
        <f t="shared" ca="1" si="4"/>
        <v>0</v>
      </c>
      <c r="BQ19" s="71">
        <f t="shared" ca="1" si="4"/>
        <v>0</v>
      </c>
      <c r="BR19" s="71">
        <f t="shared" ca="1" si="4"/>
        <v>0</v>
      </c>
      <c r="BS19" s="71">
        <f t="shared" ca="1" si="4"/>
        <v>0</v>
      </c>
      <c r="BT19" s="71">
        <f t="shared" ca="1" si="4"/>
        <v>0</v>
      </c>
      <c r="BU19" s="71">
        <f t="shared" ca="1" si="4"/>
        <v>0</v>
      </c>
      <c r="BV19" s="71">
        <f t="shared" ca="1" si="4"/>
        <v>0</v>
      </c>
      <c r="BW19" s="71">
        <f t="shared" ca="1" si="4"/>
        <v>0</v>
      </c>
      <c r="BX19" s="71">
        <f t="shared" ca="1" si="4"/>
        <v>0</v>
      </c>
      <c r="BY19" s="71">
        <f t="shared" ca="1" si="4"/>
        <v>0</v>
      </c>
      <c r="BZ19" s="71">
        <f t="shared" ca="1" si="4"/>
        <v>0</v>
      </c>
      <c r="CA19" s="71">
        <f t="shared" ca="1" si="4"/>
        <v>0</v>
      </c>
      <c r="CB19" s="71">
        <f t="shared" ca="1" si="4"/>
        <v>0</v>
      </c>
      <c r="CC19" s="71">
        <f t="shared" ca="1" si="4"/>
        <v>0</v>
      </c>
      <c r="CD19" s="71">
        <f t="shared" ca="1" si="4"/>
        <v>0</v>
      </c>
      <c r="CE19" s="71">
        <f t="shared" ca="1" si="4"/>
        <v>0</v>
      </c>
      <c r="CF19" s="71">
        <f t="shared" ca="1" si="5"/>
        <v>0</v>
      </c>
      <c r="CG19" s="71">
        <f t="shared" ca="1" si="5"/>
        <v>0</v>
      </c>
      <c r="CH19" s="71">
        <f t="shared" ca="1" si="5"/>
        <v>0</v>
      </c>
      <c r="CI19" s="71">
        <f t="shared" ca="1" si="5"/>
        <v>0</v>
      </c>
      <c r="CJ19" s="71">
        <f t="shared" ca="1" si="5"/>
        <v>0</v>
      </c>
      <c r="CK19" s="71">
        <f t="shared" ca="1" si="5"/>
        <v>0</v>
      </c>
      <c r="CL19" s="71">
        <f t="shared" ca="1" si="5"/>
        <v>0</v>
      </c>
      <c r="CM19" s="71">
        <f t="shared" ca="1" si="5"/>
        <v>0</v>
      </c>
      <c r="CN19" s="71">
        <f t="shared" ca="1" si="5"/>
        <v>0</v>
      </c>
      <c r="CO19" s="71">
        <f t="shared" ca="1" si="5"/>
        <v>0</v>
      </c>
      <c r="CP19" s="71">
        <f t="shared" ca="1" si="5"/>
        <v>0</v>
      </c>
      <c r="CQ19" s="71">
        <f t="shared" ca="1" si="5"/>
        <v>0</v>
      </c>
      <c r="CR19" s="71">
        <f t="shared" ca="1" si="5"/>
        <v>0</v>
      </c>
      <c r="CS19" s="71">
        <f t="shared" ca="1" si="5"/>
        <v>0</v>
      </c>
      <c r="CT19" s="71">
        <f t="shared" ca="1" si="5"/>
        <v>0</v>
      </c>
      <c r="CU19" s="71">
        <f t="shared" ca="1" si="6"/>
        <v>0</v>
      </c>
    </row>
    <row r="20" spans="1:99" ht="12.75" customHeight="1">
      <c r="A20" s="54" t="s">
        <v>27</v>
      </c>
      <c r="B20" s="69">
        <v>1017</v>
      </c>
      <c r="C20" s="70" t="s">
        <v>376</v>
      </c>
      <c r="D20" s="71">
        <f t="shared" ca="1" si="0"/>
        <v>0</v>
      </c>
      <c r="E20" s="71">
        <f t="shared" ca="1" si="0"/>
        <v>0</v>
      </c>
      <c r="F20" s="71">
        <f t="shared" ca="1" si="0"/>
        <v>0</v>
      </c>
      <c r="G20" s="71">
        <f t="shared" ca="1" si="0"/>
        <v>0</v>
      </c>
      <c r="H20" s="71">
        <f t="shared" ca="1" si="0"/>
        <v>0</v>
      </c>
      <c r="I20" s="71">
        <f t="shared" ca="1" si="0"/>
        <v>0</v>
      </c>
      <c r="J20" s="71">
        <f t="shared" ca="1" si="0"/>
        <v>0</v>
      </c>
      <c r="K20" s="71">
        <f t="shared" ca="1" si="0"/>
        <v>0</v>
      </c>
      <c r="L20" s="71">
        <f t="shared" ca="1" si="0"/>
        <v>0</v>
      </c>
      <c r="M20" s="71">
        <f t="shared" ca="1" si="0"/>
        <v>0</v>
      </c>
      <c r="N20" s="71">
        <f t="shared" ca="1" si="0"/>
        <v>0</v>
      </c>
      <c r="O20" s="71">
        <f t="shared" ca="1" si="0"/>
        <v>0</v>
      </c>
      <c r="P20" s="71">
        <f t="shared" ca="1" si="0"/>
        <v>0</v>
      </c>
      <c r="Q20" s="71">
        <f t="shared" ca="1" si="0"/>
        <v>0</v>
      </c>
      <c r="R20" s="71">
        <f t="shared" ca="1" si="0"/>
        <v>0</v>
      </c>
      <c r="S20" s="71">
        <f t="shared" ca="1" si="0"/>
        <v>0</v>
      </c>
      <c r="T20" s="71">
        <f t="shared" ca="1" si="1"/>
        <v>0</v>
      </c>
      <c r="U20" s="71">
        <f t="shared" ca="1" si="1"/>
        <v>0</v>
      </c>
      <c r="V20" s="71">
        <f t="shared" ca="1" si="1"/>
        <v>0</v>
      </c>
      <c r="W20" s="71">
        <f t="shared" ca="1" si="1"/>
        <v>0</v>
      </c>
      <c r="X20" s="71">
        <f t="shared" ca="1" si="1"/>
        <v>0</v>
      </c>
      <c r="Y20" s="71">
        <f t="shared" ca="1" si="1"/>
        <v>0</v>
      </c>
      <c r="Z20" s="71">
        <f t="shared" ca="1" si="1"/>
        <v>0</v>
      </c>
      <c r="AA20" s="71">
        <f t="shared" ca="1" si="1"/>
        <v>0</v>
      </c>
      <c r="AB20" s="71">
        <f t="shared" ca="1" si="1"/>
        <v>0</v>
      </c>
      <c r="AC20" s="71">
        <f t="shared" ca="1" si="1"/>
        <v>0</v>
      </c>
      <c r="AD20" s="71">
        <f t="shared" ca="1" si="1"/>
        <v>0</v>
      </c>
      <c r="AE20" s="71">
        <f t="shared" ca="1" si="1"/>
        <v>0</v>
      </c>
      <c r="AF20" s="71">
        <f t="shared" ca="1" si="1"/>
        <v>0</v>
      </c>
      <c r="AG20" s="71">
        <f t="shared" ca="1" si="1"/>
        <v>0</v>
      </c>
      <c r="AH20" s="71">
        <f t="shared" ca="1" si="1"/>
        <v>0</v>
      </c>
      <c r="AI20" s="71">
        <f t="shared" ca="1" si="1"/>
        <v>0</v>
      </c>
      <c r="AJ20" s="71">
        <f t="shared" ca="1" si="2"/>
        <v>0</v>
      </c>
      <c r="AK20" s="71">
        <f t="shared" ca="1" si="2"/>
        <v>0</v>
      </c>
      <c r="AL20" s="71">
        <f t="shared" ca="1" si="2"/>
        <v>0</v>
      </c>
      <c r="AM20" s="71">
        <f t="shared" ca="1" si="2"/>
        <v>0</v>
      </c>
      <c r="AN20" s="71">
        <f t="shared" ca="1" si="2"/>
        <v>0</v>
      </c>
      <c r="AO20" s="71">
        <f t="shared" ca="1" si="2"/>
        <v>0</v>
      </c>
      <c r="AP20" s="71">
        <f t="shared" ca="1" si="2"/>
        <v>0</v>
      </c>
      <c r="AQ20" s="71">
        <f t="shared" ca="1" si="2"/>
        <v>0</v>
      </c>
      <c r="AR20" s="71">
        <f t="shared" ca="1" si="2"/>
        <v>0</v>
      </c>
      <c r="AS20" s="71">
        <f t="shared" ca="1" si="2"/>
        <v>0</v>
      </c>
      <c r="AT20" s="71">
        <f t="shared" ca="1" si="2"/>
        <v>0</v>
      </c>
      <c r="AU20" s="71">
        <f t="shared" ca="1" si="2"/>
        <v>0</v>
      </c>
      <c r="AV20" s="71">
        <f t="shared" ca="1" si="2"/>
        <v>0</v>
      </c>
      <c r="AW20" s="71">
        <f t="shared" ca="1" si="2"/>
        <v>0</v>
      </c>
      <c r="AX20" s="71">
        <f t="shared" ca="1" si="2"/>
        <v>0</v>
      </c>
      <c r="AY20" s="71">
        <f t="shared" ca="1" si="2"/>
        <v>0</v>
      </c>
      <c r="AZ20" s="71">
        <f t="shared" ca="1" si="3"/>
        <v>0</v>
      </c>
      <c r="BA20" s="71">
        <f t="shared" ca="1" si="3"/>
        <v>0</v>
      </c>
      <c r="BB20" s="71">
        <f t="shared" ca="1" si="3"/>
        <v>0</v>
      </c>
      <c r="BC20" s="71">
        <f t="shared" ca="1" si="3"/>
        <v>0</v>
      </c>
      <c r="BD20" s="71">
        <f t="shared" ca="1" si="3"/>
        <v>0</v>
      </c>
      <c r="BE20" s="71">
        <f t="shared" ca="1" si="3"/>
        <v>0</v>
      </c>
      <c r="BF20" s="71">
        <f t="shared" ca="1" si="3"/>
        <v>0</v>
      </c>
      <c r="BG20" s="71">
        <f t="shared" ca="1" si="3"/>
        <v>0</v>
      </c>
      <c r="BH20" s="71">
        <f t="shared" ca="1" si="3"/>
        <v>0</v>
      </c>
      <c r="BI20" s="71">
        <f t="shared" ca="1" si="3"/>
        <v>0</v>
      </c>
      <c r="BJ20" s="71">
        <f t="shared" ca="1" si="3"/>
        <v>0</v>
      </c>
      <c r="BK20" s="71">
        <f t="shared" ca="1" si="3"/>
        <v>0</v>
      </c>
      <c r="BL20" s="71">
        <f t="shared" ca="1" si="3"/>
        <v>0</v>
      </c>
      <c r="BM20" s="71">
        <f t="shared" ca="1" si="3"/>
        <v>0</v>
      </c>
      <c r="BN20" s="71">
        <f t="shared" ca="1" si="3"/>
        <v>0</v>
      </c>
      <c r="BO20" s="71">
        <f t="shared" ca="1" si="3"/>
        <v>0</v>
      </c>
      <c r="BP20" s="71">
        <f t="shared" ca="1" si="4"/>
        <v>0</v>
      </c>
      <c r="BQ20" s="71">
        <f t="shared" ca="1" si="4"/>
        <v>0</v>
      </c>
      <c r="BR20" s="71">
        <f t="shared" ca="1" si="4"/>
        <v>0</v>
      </c>
      <c r="BS20" s="71">
        <f t="shared" ca="1" si="4"/>
        <v>0</v>
      </c>
      <c r="BT20" s="71">
        <f t="shared" ca="1" si="4"/>
        <v>0</v>
      </c>
      <c r="BU20" s="71">
        <f t="shared" ca="1" si="4"/>
        <v>0</v>
      </c>
      <c r="BV20" s="71">
        <f t="shared" ca="1" si="4"/>
        <v>0</v>
      </c>
      <c r="BW20" s="71">
        <f t="shared" ca="1" si="4"/>
        <v>0</v>
      </c>
      <c r="BX20" s="71">
        <f t="shared" ca="1" si="4"/>
        <v>0</v>
      </c>
      <c r="BY20" s="71">
        <f t="shared" ca="1" si="4"/>
        <v>0</v>
      </c>
      <c r="BZ20" s="71">
        <f t="shared" ca="1" si="4"/>
        <v>0</v>
      </c>
      <c r="CA20" s="71">
        <f t="shared" ca="1" si="4"/>
        <v>0</v>
      </c>
      <c r="CB20" s="71">
        <f t="shared" ca="1" si="4"/>
        <v>0</v>
      </c>
      <c r="CC20" s="71">
        <f t="shared" ca="1" si="4"/>
        <v>0</v>
      </c>
      <c r="CD20" s="71">
        <f t="shared" ca="1" si="4"/>
        <v>0</v>
      </c>
      <c r="CE20" s="71">
        <f t="shared" ca="1" si="4"/>
        <v>0</v>
      </c>
      <c r="CF20" s="71">
        <f t="shared" ca="1" si="5"/>
        <v>0</v>
      </c>
      <c r="CG20" s="71">
        <f t="shared" ca="1" si="5"/>
        <v>0</v>
      </c>
      <c r="CH20" s="71">
        <f t="shared" ca="1" si="5"/>
        <v>0</v>
      </c>
      <c r="CI20" s="71">
        <f t="shared" ca="1" si="5"/>
        <v>0</v>
      </c>
      <c r="CJ20" s="71">
        <f t="shared" ca="1" si="5"/>
        <v>0</v>
      </c>
      <c r="CK20" s="71">
        <f t="shared" ca="1" si="5"/>
        <v>0</v>
      </c>
      <c r="CL20" s="71">
        <f t="shared" ca="1" si="5"/>
        <v>0</v>
      </c>
      <c r="CM20" s="71">
        <f t="shared" ca="1" si="5"/>
        <v>0</v>
      </c>
      <c r="CN20" s="71">
        <f t="shared" ca="1" si="5"/>
        <v>0</v>
      </c>
      <c r="CO20" s="71">
        <f t="shared" ca="1" si="5"/>
        <v>0</v>
      </c>
      <c r="CP20" s="71">
        <f t="shared" ca="1" si="5"/>
        <v>0</v>
      </c>
      <c r="CQ20" s="71">
        <f t="shared" ca="1" si="5"/>
        <v>0</v>
      </c>
      <c r="CR20" s="71">
        <f t="shared" ca="1" si="5"/>
        <v>0</v>
      </c>
      <c r="CS20" s="71">
        <f t="shared" ca="1" si="5"/>
        <v>0</v>
      </c>
      <c r="CT20" s="71">
        <f t="shared" ca="1" si="5"/>
        <v>0</v>
      </c>
      <c r="CU20" s="71">
        <f t="shared" ca="1" si="6"/>
        <v>0</v>
      </c>
    </row>
    <row r="21" spans="1:99" ht="12.75" customHeight="1">
      <c r="A21" s="54" t="s">
        <v>29</v>
      </c>
      <c r="B21" s="69">
        <v>1018</v>
      </c>
      <c r="C21" s="70" t="s">
        <v>376</v>
      </c>
      <c r="D21" s="71">
        <f t="shared" ca="1" si="0"/>
        <v>0</v>
      </c>
      <c r="E21" s="71">
        <f t="shared" ca="1" si="0"/>
        <v>0</v>
      </c>
      <c r="F21" s="71">
        <f t="shared" ca="1" si="0"/>
        <v>0</v>
      </c>
      <c r="G21" s="71">
        <f t="shared" ca="1" si="0"/>
        <v>0</v>
      </c>
      <c r="H21" s="71">
        <f t="shared" ca="1" si="0"/>
        <v>0</v>
      </c>
      <c r="I21" s="71">
        <f t="shared" ca="1" si="0"/>
        <v>0</v>
      </c>
      <c r="J21" s="71">
        <f t="shared" ca="1" si="0"/>
        <v>0</v>
      </c>
      <c r="K21" s="71">
        <f t="shared" ca="1" si="0"/>
        <v>0</v>
      </c>
      <c r="L21" s="71">
        <f t="shared" ca="1" si="0"/>
        <v>0</v>
      </c>
      <c r="M21" s="71">
        <f t="shared" ca="1" si="0"/>
        <v>0</v>
      </c>
      <c r="N21" s="71">
        <f t="shared" ca="1" si="0"/>
        <v>0</v>
      </c>
      <c r="O21" s="71">
        <f t="shared" ca="1" si="0"/>
        <v>0</v>
      </c>
      <c r="P21" s="71">
        <f t="shared" ca="1" si="0"/>
        <v>0</v>
      </c>
      <c r="Q21" s="71">
        <f t="shared" ca="1" si="0"/>
        <v>0</v>
      </c>
      <c r="R21" s="71">
        <f t="shared" ca="1" si="0"/>
        <v>0</v>
      </c>
      <c r="S21" s="71">
        <f t="shared" ca="1" si="0"/>
        <v>0</v>
      </c>
      <c r="T21" s="71">
        <f t="shared" ca="1" si="1"/>
        <v>0</v>
      </c>
      <c r="U21" s="71">
        <f t="shared" ca="1" si="1"/>
        <v>0</v>
      </c>
      <c r="V21" s="71">
        <f t="shared" ca="1" si="1"/>
        <v>0</v>
      </c>
      <c r="W21" s="71">
        <f t="shared" ca="1" si="1"/>
        <v>0</v>
      </c>
      <c r="X21" s="71">
        <f t="shared" ca="1" si="1"/>
        <v>0</v>
      </c>
      <c r="Y21" s="71">
        <f t="shared" ca="1" si="1"/>
        <v>0</v>
      </c>
      <c r="Z21" s="71">
        <f t="shared" ca="1" si="1"/>
        <v>0</v>
      </c>
      <c r="AA21" s="71">
        <f t="shared" ca="1" si="1"/>
        <v>0</v>
      </c>
      <c r="AB21" s="71">
        <f t="shared" ca="1" si="1"/>
        <v>0</v>
      </c>
      <c r="AC21" s="71">
        <f t="shared" ca="1" si="1"/>
        <v>0</v>
      </c>
      <c r="AD21" s="71">
        <f t="shared" ca="1" si="1"/>
        <v>0</v>
      </c>
      <c r="AE21" s="71">
        <f t="shared" ca="1" si="1"/>
        <v>0</v>
      </c>
      <c r="AF21" s="71">
        <f t="shared" ca="1" si="1"/>
        <v>0</v>
      </c>
      <c r="AG21" s="71">
        <f t="shared" ca="1" si="1"/>
        <v>0</v>
      </c>
      <c r="AH21" s="71">
        <f t="shared" ca="1" si="1"/>
        <v>0</v>
      </c>
      <c r="AI21" s="71">
        <f t="shared" ca="1" si="1"/>
        <v>0</v>
      </c>
      <c r="AJ21" s="71">
        <f t="shared" ca="1" si="2"/>
        <v>0</v>
      </c>
      <c r="AK21" s="71">
        <f t="shared" ca="1" si="2"/>
        <v>0</v>
      </c>
      <c r="AL21" s="71">
        <f t="shared" ca="1" si="2"/>
        <v>0</v>
      </c>
      <c r="AM21" s="71">
        <f t="shared" ca="1" si="2"/>
        <v>0</v>
      </c>
      <c r="AN21" s="71">
        <f t="shared" ca="1" si="2"/>
        <v>0</v>
      </c>
      <c r="AO21" s="71">
        <f t="shared" ca="1" si="2"/>
        <v>0</v>
      </c>
      <c r="AP21" s="71">
        <f t="shared" ca="1" si="2"/>
        <v>0</v>
      </c>
      <c r="AQ21" s="71">
        <f t="shared" ca="1" si="2"/>
        <v>0</v>
      </c>
      <c r="AR21" s="71">
        <f t="shared" ca="1" si="2"/>
        <v>0</v>
      </c>
      <c r="AS21" s="71">
        <f t="shared" ca="1" si="2"/>
        <v>0</v>
      </c>
      <c r="AT21" s="71">
        <f t="shared" ca="1" si="2"/>
        <v>0</v>
      </c>
      <c r="AU21" s="71">
        <f t="shared" ca="1" si="2"/>
        <v>0</v>
      </c>
      <c r="AV21" s="71">
        <f t="shared" ca="1" si="2"/>
        <v>0</v>
      </c>
      <c r="AW21" s="71">
        <f t="shared" ca="1" si="2"/>
        <v>0</v>
      </c>
      <c r="AX21" s="71">
        <f t="shared" ca="1" si="2"/>
        <v>0</v>
      </c>
      <c r="AY21" s="71">
        <f t="shared" ca="1" si="2"/>
        <v>0</v>
      </c>
      <c r="AZ21" s="71">
        <f t="shared" ca="1" si="3"/>
        <v>0</v>
      </c>
      <c r="BA21" s="71">
        <f t="shared" ca="1" si="3"/>
        <v>0</v>
      </c>
      <c r="BB21" s="71">
        <f t="shared" ca="1" si="3"/>
        <v>0</v>
      </c>
      <c r="BC21" s="71">
        <f t="shared" ca="1" si="3"/>
        <v>0</v>
      </c>
      <c r="BD21" s="71">
        <f t="shared" ca="1" si="3"/>
        <v>0</v>
      </c>
      <c r="BE21" s="71">
        <f t="shared" ca="1" si="3"/>
        <v>0</v>
      </c>
      <c r="BF21" s="71">
        <f t="shared" ca="1" si="3"/>
        <v>0</v>
      </c>
      <c r="BG21" s="71">
        <f t="shared" ca="1" si="3"/>
        <v>0</v>
      </c>
      <c r="BH21" s="71">
        <f t="shared" ca="1" si="3"/>
        <v>0</v>
      </c>
      <c r="BI21" s="71">
        <f t="shared" ca="1" si="3"/>
        <v>0</v>
      </c>
      <c r="BJ21" s="71">
        <f t="shared" ca="1" si="3"/>
        <v>0</v>
      </c>
      <c r="BK21" s="71">
        <f t="shared" ca="1" si="3"/>
        <v>0</v>
      </c>
      <c r="BL21" s="71">
        <f t="shared" ca="1" si="3"/>
        <v>0</v>
      </c>
      <c r="BM21" s="71">
        <f t="shared" ca="1" si="3"/>
        <v>0</v>
      </c>
      <c r="BN21" s="71">
        <f t="shared" ca="1" si="3"/>
        <v>0</v>
      </c>
      <c r="BO21" s="71">
        <f t="shared" ca="1" si="3"/>
        <v>0</v>
      </c>
      <c r="BP21" s="71">
        <f t="shared" ca="1" si="4"/>
        <v>0</v>
      </c>
      <c r="BQ21" s="71">
        <f t="shared" ca="1" si="4"/>
        <v>0</v>
      </c>
      <c r="BR21" s="71">
        <f t="shared" ca="1" si="4"/>
        <v>0</v>
      </c>
      <c r="BS21" s="71">
        <f t="shared" ca="1" si="4"/>
        <v>0</v>
      </c>
      <c r="BT21" s="71">
        <f t="shared" ca="1" si="4"/>
        <v>0</v>
      </c>
      <c r="BU21" s="71">
        <f t="shared" ca="1" si="4"/>
        <v>0</v>
      </c>
      <c r="BV21" s="71">
        <f t="shared" ca="1" si="4"/>
        <v>0</v>
      </c>
      <c r="BW21" s="71">
        <f t="shared" ca="1" si="4"/>
        <v>0</v>
      </c>
      <c r="BX21" s="71">
        <f t="shared" ca="1" si="4"/>
        <v>0</v>
      </c>
      <c r="BY21" s="71">
        <f t="shared" ca="1" si="4"/>
        <v>0</v>
      </c>
      <c r="BZ21" s="71">
        <f t="shared" ca="1" si="4"/>
        <v>0</v>
      </c>
      <c r="CA21" s="71">
        <f t="shared" ca="1" si="4"/>
        <v>0</v>
      </c>
      <c r="CB21" s="71">
        <f t="shared" ca="1" si="4"/>
        <v>0</v>
      </c>
      <c r="CC21" s="71">
        <f t="shared" ca="1" si="4"/>
        <v>0</v>
      </c>
      <c r="CD21" s="71">
        <f t="shared" ca="1" si="4"/>
        <v>0</v>
      </c>
      <c r="CE21" s="71">
        <f t="shared" ca="1" si="4"/>
        <v>0</v>
      </c>
      <c r="CF21" s="71">
        <f t="shared" ca="1" si="5"/>
        <v>0</v>
      </c>
      <c r="CG21" s="71">
        <f t="shared" ca="1" si="5"/>
        <v>0</v>
      </c>
      <c r="CH21" s="71">
        <f t="shared" ca="1" si="5"/>
        <v>0</v>
      </c>
      <c r="CI21" s="71">
        <f t="shared" ca="1" si="5"/>
        <v>0</v>
      </c>
      <c r="CJ21" s="71">
        <f t="shared" ca="1" si="5"/>
        <v>0</v>
      </c>
      <c r="CK21" s="71">
        <f t="shared" ca="1" si="5"/>
        <v>0</v>
      </c>
      <c r="CL21" s="71">
        <f t="shared" ca="1" si="5"/>
        <v>0</v>
      </c>
      <c r="CM21" s="71">
        <f t="shared" ca="1" si="5"/>
        <v>0</v>
      </c>
      <c r="CN21" s="71">
        <f t="shared" ca="1" si="5"/>
        <v>0</v>
      </c>
      <c r="CO21" s="71">
        <f t="shared" ca="1" si="5"/>
        <v>0</v>
      </c>
      <c r="CP21" s="71">
        <f t="shared" ca="1" si="5"/>
        <v>0</v>
      </c>
      <c r="CQ21" s="71">
        <f t="shared" ca="1" si="5"/>
        <v>0</v>
      </c>
      <c r="CR21" s="71">
        <f t="shared" ca="1" si="5"/>
        <v>0</v>
      </c>
      <c r="CS21" s="71">
        <f t="shared" ca="1" si="5"/>
        <v>0</v>
      </c>
      <c r="CT21" s="71">
        <f t="shared" ca="1" si="5"/>
        <v>0</v>
      </c>
      <c r="CU21" s="71">
        <f t="shared" ca="1" si="6"/>
        <v>0</v>
      </c>
    </row>
    <row r="22" spans="1:99" ht="12.75" customHeight="1">
      <c r="A22" s="54" t="s">
        <v>31</v>
      </c>
      <c r="B22" s="69">
        <v>1020</v>
      </c>
      <c r="C22" s="70" t="s">
        <v>376</v>
      </c>
      <c r="D22" s="71">
        <f t="shared" ca="1" si="0"/>
        <v>0</v>
      </c>
      <c r="E22" s="71">
        <f t="shared" ca="1" si="0"/>
        <v>0</v>
      </c>
      <c r="F22" s="71">
        <f t="shared" ca="1" si="0"/>
        <v>0</v>
      </c>
      <c r="G22" s="71">
        <f t="shared" ca="1" si="0"/>
        <v>0</v>
      </c>
      <c r="H22" s="71">
        <f t="shared" ca="1" si="0"/>
        <v>0</v>
      </c>
      <c r="I22" s="71">
        <f t="shared" ca="1" si="0"/>
        <v>0</v>
      </c>
      <c r="J22" s="71">
        <f t="shared" ca="1" si="0"/>
        <v>0</v>
      </c>
      <c r="K22" s="71">
        <f t="shared" ca="1" si="0"/>
        <v>0</v>
      </c>
      <c r="L22" s="71">
        <f t="shared" ca="1" si="0"/>
        <v>0</v>
      </c>
      <c r="M22" s="71">
        <f t="shared" ca="1" si="0"/>
        <v>0</v>
      </c>
      <c r="N22" s="71">
        <f t="shared" ca="1" si="0"/>
        <v>0</v>
      </c>
      <c r="O22" s="71">
        <f t="shared" ca="1" si="0"/>
        <v>0</v>
      </c>
      <c r="P22" s="71">
        <f t="shared" ca="1" si="0"/>
        <v>0</v>
      </c>
      <c r="Q22" s="71">
        <f t="shared" ca="1" si="0"/>
        <v>0</v>
      </c>
      <c r="R22" s="71">
        <f t="shared" ca="1" si="0"/>
        <v>0</v>
      </c>
      <c r="S22" s="71">
        <f t="shared" ref="N22:AC37" ca="1" si="7">INDIRECT("'"&amp;VLOOKUP($A$2,$GC$1:$GD$19,2,0)&amp;"'!"&amp;ADDRESS(IFERROR(MATCH($B22,INDIRECT("'"&amp;VLOOKUP($A$2,$GC$1:$GD$19,2,0)&amp;"'!B:B"),0),MATCH($A$82,INDIRECT("'"&amp;VLOOKUP($A$2,$GC$1:$GD$19,2,0)&amp;"'!A:A"),0)),MATCH(S$5,INDIRECT("'"&amp;VLOOKUP($A$2,$GC$1:$GD$19,2,0)&amp;"'!5:5"),0)))</f>
        <v>0</v>
      </c>
      <c r="T22" s="71">
        <f t="shared" ca="1" si="7"/>
        <v>0</v>
      </c>
      <c r="U22" s="71">
        <f t="shared" ca="1" si="7"/>
        <v>0</v>
      </c>
      <c r="V22" s="71">
        <f t="shared" ca="1" si="7"/>
        <v>0</v>
      </c>
      <c r="W22" s="71">
        <f t="shared" ca="1" si="7"/>
        <v>0</v>
      </c>
      <c r="X22" s="71">
        <f t="shared" ca="1" si="1"/>
        <v>0</v>
      </c>
      <c r="Y22" s="71">
        <f t="shared" ca="1" si="1"/>
        <v>0</v>
      </c>
      <c r="Z22" s="71">
        <f t="shared" ca="1" si="1"/>
        <v>0</v>
      </c>
      <c r="AA22" s="71">
        <f t="shared" ca="1" si="1"/>
        <v>0</v>
      </c>
      <c r="AB22" s="71">
        <f t="shared" ca="1" si="1"/>
        <v>0</v>
      </c>
      <c r="AC22" s="71">
        <f t="shared" ca="1" si="1"/>
        <v>0</v>
      </c>
      <c r="AD22" s="71">
        <f t="shared" ca="1" si="1"/>
        <v>0</v>
      </c>
      <c r="AE22" s="71">
        <f t="shared" ca="1" si="1"/>
        <v>0</v>
      </c>
      <c r="AF22" s="71">
        <f t="shared" ca="1" si="1"/>
        <v>0</v>
      </c>
      <c r="AG22" s="71">
        <f t="shared" ca="1" si="1"/>
        <v>0</v>
      </c>
      <c r="AH22" s="71">
        <f t="shared" ca="1" si="1"/>
        <v>0</v>
      </c>
      <c r="AI22" s="71">
        <f t="shared" ca="1" si="1"/>
        <v>0</v>
      </c>
      <c r="AJ22" s="71">
        <f t="shared" ca="1" si="2"/>
        <v>0</v>
      </c>
      <c r="AK22" s="71">
        <f t="shared" ca="1" si="2"/>
        <v>0</v>
      </c>
      <c r="AL22" s="71">
        <f t="shared" ca="1" si="2"/>
        <v>0</v>
      </c>
      <c r="AM22" s="71">
        <f t="shared" ca="1" si="2"/>
        <v>0</v>
      </c>
      <c r="AN22" s="71">
        <f t="shared" ca="1" si="2"/>
        <v>0</v>
      </c>
      <c r="AO22" s="71">
        <f t="shared" ca="1" si="2"/>
        <v>0</v>
      </c>
      <c r="AP22" s="71">
        <f t="shared" ca="1" si="2"/>
        <v>0</v>
      </c>
      <c r="AQ22" s="71">
        <f t="shared" ca="1" si="2"/>
        <v>0</v>
      </c>
      <c r="AR22" s="71">
        <f t="shared" ca="1" si="2"/>
        <v>0</v>
      </c>
      <c r="AS22" s="71">
        <f t="shared" ca="1" si="2"/>
        <v>0</v>
      </c>
      <c r="AT22" s="71">
        <f t="shared" ca="1" si="2"/>
        <v>0</v>
      </c>
      <c r="AU22" s="71">
        <f t="shared" ca="1" si="2"/>
        <v>0</v>
      </c>
      <c r="AV22" s="71">
        <f t="shared" ca="1" si="2"/>
        <v>0</v>
      </c>
      <c r="AW22" s="71">
        <f t="shared" ca="1" si="2"/>
        <v>0</v>
      </c>
      <c r="AX22" s="71">
        <f t="shared" ca="1" si="2"/>
        <v>0</v>
      </c>
      <c r="AY22" s="71">
        <f t="shared" ref="AY22:BH31" ca="1" si="8">INDIRECT("'"&amp;VLOOKUP($A$2,$GC$1:$GD$19,2,0)&amp;"'!"&amp;ADDRESS(IFERROR(MATCH($B22,INDIRECT("'"&amp;VLOOKUP($A$2,$GC$1:$GD$19,2,0)&amp;"'!B:B"),0),MATCH($A$82,INDIRECT("'"&amp;VLOOKUP($A$2,$GC$1:$GD$19,2,0)&amp;"'!A:A"),0)),MATCH(AY$5,INDIRECT("'"&amp;VLOOKUP($A$2,$GC$1:$GD$19,2,0)&amp;"'!5:5"),0)))</f>
        <v>0</v>
      </c>
      <c r="AZ22" s="71">
        <f t="shared" ca="1" si="8"/>
        <v>0</v>
      </c>
      <c r="BA22" s="71">
        <f t="shared" ca="1" si="8"/>
        <v>0</v>
      </c>
      <c r="BB22" s="71">
        <f t="shared" ca="1" si="3"/>
        <v>0</v>
      </c>
      <c r="BC22" s="71">
        <f t="shared" ca="1" si="3"/>
        <v>0</v>
      </c>
      <c r="BD22" s="71">
        <f t="shared" ca="1" si="3"/>
        <v>0</v>
      </c>
      <c r="BE22" s="71">
        <f t="shared" ca="1" si="3"/>
        <v>0</v>
      </c>
      <c r="BF22" s="71">
        <f t="shared" ca="1" si="3"/>
        <v>0</v>
      </c>
      <c r="BG22" s="71">
        <f t="shared" ca="1" si="3"/>
        <v>0</v>
      </c>
      <c r="BH22" s="71">
        <f t="shared" ca="1" si="3"/>
        <v>0</v>
      </c>
      <c r="BI22" s="71">
        <f t="shared" ca="1" si="3"/>
        <v>0</v>
      </c>
      <c r="BJ22" s="71">
        <f t="shared" ca="1" si="3"/>
        <v>0</v>
      </c>
      <c r="BK22" s="71">
        <f t="shared" ca="1" si="3"/>
        <v>0</v>
      </c>
      <c r="BL22" s="71">
        <f t="shared" ca="1" si="3"/>
        <v>0</v>
      </c>
      <c r="BM22" s="71">
        <f t="shared" ca="1" si="3"/>
        <v>0</v>
      </c>
      <c r="BN22" s="71">
        <f t="shared" ca="1" si="3"/>
        <v>0</v>
      </c>
      <c r="BO22" s="71">
        <f t="shared" ca="1" si="3"/>
        <v>0</v>
      </c>
      <c r="BP22" s="71">
        <f t="shared" ca="1" si="4"/>
        <v>0</v>
      </c>
      <c r="BQ22" s="71">
        <f t="shared" ca="1" si="4"/>
        <v>0</v>
      </c>
      <c r="BR22" s="71">
        <f t="shared" ca="1" si="4"/>
        <v>0</v>
      </c>
      <c r="BS22" s="71">
        <f t="shared" ca="1" si="4"/>
        <v>0</v>
      </c>
      <c r="BT22" s="71">
        <f t="shared" ca="1" si="4"/>
        <v>0</v>
      </c>
      <c r="BU22" s="71">
        <f t="shared" ca="1" si="4"/>
        <v>0</v>
      </c>
      <c r="BV22" s="71">
        <f t="shared" ca="1" si="4"/>
        <v>0</v>
      </c>
      <c r="BW22" s="71">
        <f t="shared" ca="1" si="4"/>
        <v>0</v>
      </c>
      <c r="BX22" s="71">
        <f t="shared" ca="1" si="4"/>
        <v>0</v>
      </c>
      <c r="BY22" s="71">
        <f t="shared" ca="1" si="4"/>
        <v>0</v>
      </c>
      <c r="BZ22" s="71">
        <f t="shared" ca="1" si="4"/>
        <v>0</v>
      </c>
      <c r="CA22" s="71">
        <f t="shared" ca="1" si="4"/>
        <v>0</v>
      </c>
      <c r="CB22" s="71">
        <f t="shared" ca="1" si="4"/>
        <v>0</v>
      </c>
      <c r="CC22" s="71">
        <f t="shared" ca="1" si="4"/>
        <v>0</v>
      </c>
      <c r="CD22" s="71">
        <f t="shared" ca="1" si="4"/>
        <v>0</v>
      </c>
      <c r="CE22" s="71">
        <f t="shared" ref="CE22:CN31" ca="1" si="9">INDIRECT("'"&amp;VLOOKUP($A$2,$GC$1:$GD$19,2,0)&amp;"'!"&amp;ADDRESS(IFERROR(MATCH($B22,INDIRECT("'"&amp;VLOOKUP($A$2,$GC$1:$GD$19,2,0)&amp;"'!B:B"),0),MATCH($A$82,INDIRECT("'"&amp;VLOOKUP($A$2,$GC$1:$GD$19,2,0)&amp;"'!A:A"),0)),MATCH(CE$5,INDIRECT("'"&amp;VLOOKUP($A$2,$GC$1:$GD$19,2,0)&amp;"'!5:5"),0)))</f>
        <v>0</v>
      </c>
      <c r="CF22" s="71">
        <f t="shared" ca="1" si="5"/>
        <v>0</v>
      </c>
      <c r="CG22" s="71">
        <f t="shared" ca="1" si="5"/>
        <v>0</v>
      </c>
      <c r="CH22" s="71">
        <f t="shared" ca="1" si="5"/>
        <v>0</v>
      </c>
      <c r="CI22" s="71">
        <f t="shared" ca="1" si="5"/>
        <v>0</v>
      </c>
      <c r="CJ22" s="71">
        <f t="shared" ca="1" si="5"/>
        <v>0</v>
      </c>
      <c r="CK22" s="71">
        <f t="shared" ca="1" si="5"/>
        <v>0</v>
      </c>
      <c r="CL22" s="71">
        <f t="shared" ca="1" si="5"/>
        <v>0</v>
      </c>
      <c r="CM22" s="71">
        <f t="shared" ca="1" si="5"/>
        <v>0</v>
      </c>
      <c r="CN22" s="71">
        <f t="shared" ca="1" si="5"/>
        <v>0</v>
      </c>
      <c r="CO22" s="71">
        <f t="shared" ca="1" si="5"/>
        <v>0</v>
      </c>
      <c r="CP22" s="71">
        <f t="shared" ca="1" si="5"/>
        <v>0</v>
      </c>
      <c r="CQ22" s="71">
        <f t="shared" ca="1" si="5"/>
        <v>0</v>
      </c>
      <c r="CR22" s="71">
        <f t="shared" ca="1" si="5"/>
        <v>0</v>
      </c>
      <c r="CS22" s="71">
        <f t="shared" ca="1" si="5"/>
        <v>0</v>
      </c>
      <c r="CT22" s="71">
        <f t="shared" ca="1" si="5"/>
        <v>0</v>
      </c>
      <c r="CU22" s="71">
        <f t="shared" ca="1" si="6"/>
        <v>0</v>
      </c>
    </row>
    <row r="23" spans="1:99" ht="12.75" customHeight="1">
      <c r="A23" s="54" t="s">
        <v>33</v>
      </c>
      <c r="B23" s="69">
        <v>1022</v>
      </c>
      <c r="C23" s="70" t="s">
        <v>376</v>
      </c>
      <c r="D23" s="71">
        <f t="shared" ref="D23:S38" ca="1" si="10">INDIRECT("'"&amp;VLOOKUP($A$2,$GC$1:$GD$19,2,0)&amp;"'!"&amp;ADDRESS(IFERROR(MATCH($B23,INDIRECT("'"&amp;VLOOKUP($A$2,$GC$1:$GD$19,2,0)&amp;"'!B:B"),0),MATCH($A$82,INDIRECT("'"&amp;VLOOKUP($A$2,$GC$1:$GD$19,2,0)&amp;"'!A:A"),0)),MATCH(D$5,INDIRECT("'"&amp;VLOOKUP($A$2,$GC$1:$GD$19,2,0)&amp;"'!5:5"),0)))</f>
        <v>0</v>
      </c>
      <c r="E23" s="71">
        <f t="shared" ca="1" si="10"/>
        <v>0</v>
      </c>
      <c r="F23" s="71">
        <f t="shared" ca="1" si="10"/>
        <v>0</v>
      </c>
      <c r="G23" s="71">
        <f t="shared" ca="1" si="10"/>
        <v>0</v>
      </c>
      <c r="H23" s="71">
        <f t="shared" ca="1" si="10"/>
        <v>0</v>
      </c>
      <c r="I23" s="71">
        <f t="shared" ca="1" si="10"/>
        <v>0</v>
      </c>
      <c r="J23" s="71">
        <f t="shared" ca="1" si="10"/>
        <v>0</v>
      </c>
      <c r="K23" s="71">
        <f t="shared" ca="1" si="10"/>
        <v>0</v>
      </c>
      <c r="L23" s="71">
        <f t="shared" ca="1" si="10"/>
        <v>0</v>
      </c>
      <c r="M23" s="71">
        <f t="shared" ca="1" si="10"/>
        <v>0</v>
      </c>
      <c r="N23" s="71">
        <f t="shared" ca="1" si="7"/>
        <v>0</v>
      </c>
      <c r="O23" s="71">
        <f t="shared" ca="1" si="7"/>
        <v>0</v>
      </c>
      <c r="P23" s="71">
        <f t="shared" ca="1" si="7"/>
        <v>0</v>
      </c>
      <c r="Q23" s="71">
        <f t="shared" ca="1" si="7"/>
        <v>0</v>
      </c>
      <c r="R23" s="71">
        <f t="shared" ca="1" si="7"/>
        <v>0</v>
      </c>
      <c r="S23" s="71">
        <f t="shared" ca="1" si="7"/>
        <v>0</v>
      </c>
      <c r="T23" s="71">
        <f t="shared" ca="1" si="7"/>
        <v>0</v>
      </c>
      <c r="U23" s="71">
        <f t="shared" ca="1" si="7"/>
        <v>0</v>
      </c>
      <c r="V23" s="71">
        <f t="shared" ca="1" si="7"/>
        <v>0</v>
      </c>
      <c r="W23" s="71">
        <f t="shared" ca="1" si="7"/>
        <v>0</v>
      </c>
      <c r="X23" s="71">
        <f t="shared" ca="1" si="7"/>
        <v>0</v>
      </c>
      <c r="Y23" s="71">
        <f t="shared" ca="1" si="7"/>
        <v>0</v>
      </c>
      <c r="Z23" s="71">
        <f t="shared" ca="1" si="7"/>
        <v>0</v>
      </c>
      <c r="AA23" s="71">
        <f t="shared" ca="1" si="7"/>
        <v>0</v>
      </c>
      <c r="AB23" s="71">
        <f t="shared" ca="1" si="7"/>
        <v>0</v>
      </c>
      <c r="AC23" s="71">
        <f t="shared" ca="1" si="7"/>
        <v>0</v>
      </c>
      <c r="AD23" s="71">
        <f t="shared" ref="AD23:AS38" ca="1" si="11">INDIRECT("'"&amp;VLOOKUP($A$2,$GC$1:$GD$19,2,0)&amp;"'!"&amp;ADDRESS(IFERROR(MATCH($B23,INDIRECT("'"&amp;VLOOKUP($A$2,$GC$1:$GD$19,2,0)&amp;"'!B:B"),0),MATCH($A$82,INDIRECT("'"&amp;VLOOKUP($A$2,$GC$1:$GD$19,2,0)&amp;"'!A:A"),0)),MATCH(AD$5,INDIRECT("'"&amp;VLOOKUP($A$2,$GC$1:$GD$19,2,0)&amp;"'!5:5"),0)))</f>
        <v>0</v>
      </c>
      <c r="AE23" s="71">
        <f t="shared" ca="1" si="11"/>
        <v>0</v>
      </c>
      <c r="AF23" s="71">
        <f t="shared" ca="1" si="11"/>
        <v>0</v>
      </c>
      <c r="AG23" s="71">
        <f t="shared" ca="1" si="11"/>
        <v>0</v>
      </c>
      <c r="AH23" s="71">
        <f t="shared" ca="1" si="11"/>
        <v>0</v>
      </c>
      <c r="AI23" s="71">
        <f t="shared" ca="1" si="11"/>
        <v>0</v>
      </c>
      <c r="AJ23" s="71">
        <f t="shared" ca="1" si="11"/>
        <v>0</v>
      </c>
      <c r="AK23" s="71">
        <f t="shared" ca="1" si="11"/>
        <v>0</v>
      </c>
      <c r="AL23" s="71">
        <f t="shared" ca="1" si="11"/>
        <v>0</v>
      </c>
      <c r="AM23" s="71">
        <f t="shared" ca="1" si="11"/>
        <v>0</v>
      </c>
      <c r="AN23" s="71">
        <f t="shared" ca="1" si="11"/>
        <v>0</v>
      </c>
      <c r="AO23" s="71">
        <f t="shared" ca="1" si="11"/>
        <v>0</v>
      </c>
      <c r="AP23" s="71">
        <f t="shared" ca="1" si="11"/>
        <v>0</v>
      </c>
      <c r="AQ23" s="71">
        <f t="shared" ca="1" si="11"/>
        <v>0</v>
      </c>
      <c r="AR23" s="71">
        <f t="shared" ca="1" si="11"/>
        <v>0</v>
      </c>
      <c r="AS23" s="71">
        <f t="shared" ca="1" si="11"/>
        <v>0</v>
      </c>
      <c r="AT23" s="71">
        <f t="shared" ref="AT23:BI38" ca="1" si="12">INDIRECT("'"&amp;VLOOKUP($A$2,$GC$1:$GD$19,2,0)&amp;"'!"&amp;ADDRESS(IFERROR(MATCH($B23,INDIRECT("'"&amp;VLOOKUP($A$2,$GC$1:$GD$19,2,0)&amp;"'!B:B"),0),MATCH($A$82,INDIRECT("'"&amp;VLOOKUP($A$2,$GC$1:$GD$19,2,0)&amp;"'!A:A"),0)),MATCH(AT$5,INDIRECT("'"&amp;VLOOKUP($A$2,$GC$1:$GD$19,2,0)&amp;"'!5:5"),0)))</f>
        <v>0</v>
      </c>
      <c r="AU23" s="71">
        <f t="shared" ca="1" si="12"/>
        <v>0</v>
      </c>
      <c r="AV23" s="71">
        <f t="shared" ca="1" si="12"/>
        <v>0</v>
      </c>
      <c r="AW23" s="71">
        <f t="shared" ca="1" si="12"/>
        <v>0</v>
      </c>
      <c r="AX23" s="71">
        <f t="shared" ca="1" si="12"/>
        <v>0</v>
      </c>
      <c r="AY23" s="71">
        <f t="shared" ca="1" si="12"/>
        <v>0</v>
      </c>
      <c r="AZ23" s="71">
        <f t="shared" ca="1" si="12"/>
        <v>0</v>
      </c>
      <c r="BA23" s="71">
        <f t="shared" ca="1" si="12"/>
        <v>0</v>
      </c>
      <c r="BB23" s="71">
        <f t="shared" ca="1" si="12"/>
        <v>0</v>
      </c>
      <c r="BC23" s="71">
        <f t="shared" ca="1" si="12"/>
        <v>0</v>
      </c>
      <c r="BD23" s="71">
        <f t="shared" ca="1" si="12"/>
        <v>0</v>
      </c>
      <c r="BE23" s="71">
        <f t="shared" ca="1" si="12"/>
        <v>0</v>
      </c>
      <c r="BF23" s="71">
        <f t="shared" ca="1" si="12"/>
        <v>0</v>
      </c>
      <c r="BG23" s="71">
        <f t="shared" ca="1" si="12"/>
        <v>0</v>
      </c>
      <c r="BH23" s="71">
        <f t="shared" ca="1" si="12"/>
        <v>0</v>
      </c>
      <c r="BI23" s="71">
        <f t="shared" ca="1" si="12"/>
        <v>0</v>
      </c>
      <c r="BJ23" s="71">
        <f t="shared" ref="BJ23:BY38" ca="1" si="13">INDIRECT("'"&amp;VLOOKUP($A$2,$GC$1:$GD$19,2,0)&amp;"'!"&amp;ADDRESS(IFERROR(MATCH($B23,INDIRECT("'"&amp;VLOOKUP($A$2,$GC$1:$GD$19,2,0)&amp;"'!B:B"),0),MATCH($A$82,INDIRECT("'"&amp;VLOOKUP($A$2,$GC$1:$GD$19,2,0)&amp;"'!A:A"),0)),MATCH(BJ$5,INDIRECT("'"&amp;VLOOKUP($A$2,$GC$1:$GD$19,2,0)&amp;"'!5:5"),0)))</f>
        <v>0</v>
      </c>
      <c r="BK23" s="71">
        <f t="shared" ca="1" si="13"/>
        <v>0</v>
      </c>
      <c r="BL23" s="71">
        <f t="shared" ca="1" si="13"/>
        <v>0</v>
      </c>
      <c r="BM23" s="71">
        <f t="shared" ca="1" si="13"/>
        <v>0</v>
      </c>
      <c r="BN23" s="71">
        <f t="shared" ca="1" si="13"/>
        <v>0</v>
      </c>
      <c r="BO23" s="71">
        <f t="shared" ca="1" si="13"/>
        <v>0</v>
      </c>
      <c r="BP23" s="71">
        <f t="shared" ca="1" si="13"/>
        <v>0</v>
      </c>
      <c r="BQ23" s="71">
        <f t="shared" ca="1" si="13"/>
        <v>0</v>
      </c>
      <c r="BR23" s="71">
        <f t="shared" ca="1" si="13"/>
        <v>0</v>
      </c>
      <c r="BS23" s="71">
        <f t="shared" ca="1" si="13"/>
        <v>0</v>
      </c>
      <c r="BT23" s="71">
        <f t="shared" ca="1" si="13"/>
        <v>0</v>
      </c>
      <c r="BU23" s="71">
        <f t="shared" ca="1" si="13"/>
        <v>0</v>
      </c>
      <c r="BV23" s="71">
        <f t="shared" ca="1" si="13"/>
        <v>0</v>
      </c>
      <c r="BW23" s="71">
        <f t="shared" ca="1" si="13"/>
        <v>0</v>
      </c>
      <c r="BX23" s="71">
        <f t="shared" ca="1" si="13"/>
        <v>0</v>
      </c>
      <c r="BY23" s="71">
        <f t="shared" ca="1" si="13"/>
        <v>0</v>
      </c>
      <c r="BZ23" s="71">
        <f t="shared" ref="BZ23:CO38" ca="1" si="14">INDIRECT("'"&amp;VLOOKUP($A$2,$GC$1:$GD$19,2,0)&amp;"'!"&amp;ADDRESS(IFERROR(MATCH($B23,INDIRECT("'"&amp;VLOOKUP($A$2,$GC$1:$GD$19,2,0)&amp;"'!B:B"),0),MATCH($A$82,INDIRECT("'"&amp;VLOOKUP($A$2,$GC$1:$GD$19,2,0)&amp;"'!A:A"),0)),MATCH(BZ$5,INDIRECT("'"&amp;VLOOKUP($A$2,$GC$1:$GD$19,2,0)&amp;"'!5:5"),0)))</f>
        <v>0</v>
      </c>
      <c r="CA23" s="71">
        <f t="shared" ca="1" si="14"/>
        <v>0</v>
      </c>
      <c r="CB23" s="71">
        <f t="shared" ca="1" si="14"/>
        <v>0</v>
      </c>
      <c r="CC23" s="71">
        <f t="shared" ca="1" si="14"/>
        <v>0</v>
      </c>
      <c r="CD23" s="71">
        <f t="shared" ca="1" si="14"/>
        <v>0</v>
      </c>
      <c r="CE23" s="71">
        <f t="shared" ca="1" si="14"/>
        <v>0</v>
      </c>
      <c r="CF23" s="71">
        <f t="shared" ca="1" si="14"/>
        <v>0</v>
      </c>
      <c r="CG23" s="71">
        <f t="shared" ca="1" si="14"/>
        <v>0</v>
      </c>
      <c r="CH23" s="71">
        <f t="shared" ca="1" si="14"/>
        <v>0</v>
      </c>
      <c r="CI23" s="71">
        <f t="shared" ca="1" si="14"/>
        <v>0</v>
      </c>
      <c r="CJ23" s="71">
        <f t="shared" ca="1" si="14"/>
        <v>0</v>
      </c>
      <c r="CK23" s="71">
        <f t="shared" ca="1" si="14"/>
        <v>0</v>
      </c>
      <c r="CL23" s="71">
        <f t="shared" ca="1" si="14"/>
        <v>0</v>
      </c>
      <c r="CM23" s="71">
        <f t="shared" ca="1" si="14"/>
        <v>0</v>
      </c>
      <c r="CN23" s="71">
        <f t="shared" ca="1" si="14"/>
        <v>0</v>
      </c>
      <c r="CO23" s="71">
        <f t="shared" ca="1" si="14"/>
        <v>0</v>
      </c>
      <c r="CP23" s="71">
        <f t="shared" ref="CP23:DD37" ca="1" si="15">INDIRECT("'"&amp;VLOOKUP($A$2,$GC$1:$GD$19,2,0)&amp;"'!"&amp;ADDRESS(IFERROR(MATCH($B23,INDIRECT("'"&amp;VLOOKUP($A$2,$GC$1:$GD$19,2,0)&amp;"'!B:B"),0),MATCH($A$82,INDIRECT("'"&amp;VLOOKUP($A$2,$GC$1:$GD$19,2,0)&amp;"'!A:A"),0)),MATCH(CP$5,INDIRECT("'"&amp;VLOOKUP($A$2,$GC$1:$GD$19,2,0)&amp;"'!5:5"),0)))</f>
        <v>0</v>
      </c>
      <c r="CQ23" s="71">
        <f t="shared" ca="1" si="15"/>
        <v>0</v>
      </c>
      <c r="CR23" s="71">
        <f t="shared" ca="1" si="15"/>
        <v>0</v>
      </c>
      <c r="CS23" s="71">
        <f t="shared" ca="1" si="15"/>
        <v>0</v>
      </c>
      <c r="CT23" s="71">
        <f t="shared" ca="1" si="15"/>
        <v>0</v>
      </c>
      <c r="CU23" s="71">
        <f t="shared" ca="1" si="6"/>
        <v>0</v>
      </c>
    </row>
    <row r="24" spans="1:99" ht="12.75" customHeight="1">
      <c r="A24" s="54" t="s">
        <v>35</v>
      </c>
      <c r="B24" s="69">
        <v>1025</v>
      </c>
      <c r="C24" s="70" t="s">
        <v>376</v>
      </c>
      <c r="D24" s="71">
        <f t="shared" ca="1" si="10"/>
        <v>0</v>
      </c>
      <c r="E24" s="71">
        <f t="shared" ca="1" si="10"/>
        <v>0</v>
      </c>
      <c r="F24" s="71">
        <f t="shared" ca="1" si="10"/>
        <v>0</v>
      </c>
      <c r="G24" s="71">
        <f t="shared" ca="1" si="10"/>
        <v>0</v>
      </c>
      <c r="H24" s="71">
        <f t="shared" ca="1" si="10"/>
        <v>0</v>
      </c>
      <c r="I24" s="71">
        <f t="shared" ca="1" si="10"/>
        <v>0</v>
      </c>
      <c r="J24" s="71">
        <f t="shared" ca="1" si="10"/>
        <v>0</v>
      </c>
      <c r="K24" s="71">
        <f t="shared" ca="1" si="10"/>
        <v>0</v>
      </c>
      <c r="L24" s="71">
        <f t="shared" ca="1" si="10"/>
        <v>0</v>
      </c>
      <c r="M24" s="71">
        <f t="shared" ca="1" si="10"/>
        <v>0</v>
      </c>
      <c r="N24" s="71">
        <f t="shared" ca="1" si="7"/>
        <v>0</v>
      </c>
      <c r="O24" s="71">
        <f t="shared" ca="1" si="7"/>
        <v>0</v>
      </c>
      <c r="P24" s="71">
        <f t="shared" ca="1" si="7"/>
        <v>0</v>
      </c>
      <c r="Q24" s="71">
        <f t="shared" ca="1" si="7"/>
        <v>0</v>
      </c>
      <c r="R24" s="71">
        <f t="shared" ca="1" si="7"/>
        <v>0</v>
      </c>
      <c r="S24" s="71">
        <f t="shared" ca="1" si="7"/>
        <v>0</v>
      </c>
      <c r="T24" s="71">
        <f t="shared" ca="1" si="7"/>
        <v>0</v>
      </c>
      <c r="U24" s="71">
        <f t="shared" ca="1" si="7"/>
        <v>0</v>
      </c>
      <c r="V24" s="71">
        <f t="shared" ca="1" si="7"/>
        <v>0</v>
      </c>
      <c r="W24" s="71">
        <f t="shared" ca="1" si="7"/>
        <v>0</v>
      </c>
      <c r="X24" s="71">
        <f t="shared" ca="1" si="7"/>
        <v>0</v>
      </c>
      <c r="Y24" s="71">
        <f t="shared" ca="1" si="7"/>
        <v>0</v>
      </c>
      <c r="Z24" s="71">
        <f t="shared" ca="1" si="7"/>
        <v>0</v>
      </c>
      <c r="AA24" s="71">
        <f t="shared" ca="1" si="7"/>
        <v>0</v>
      </c>
      <c r="AB24" s="71">
        <f t="shared" ca="1" si="7"/>
        <v>0</v>
      </c>
      <c r="AC24" s="71">
        <f t="shared" ca="1" si="7"/>
        <v>0</v>
      </c>
      <c r="AD24" s="71">
        <f t="shared" ca="1" si="11"/>
        <v>0</v>
      </c>
      <c r="AE24" s="71">
        <f t="shared" ca="1" si="11"/>
        <v>0</v>
      </c>
      <c r="AF24" s="71">
        <f t="shared" ca="1" si="11"/>
        <v>0</v>
      </c>
      <c r="AG24" s="71">
        <f t="shared" ca="1" si="11"/>
        <v>0</v>
      </c>
      <c r="AH24" s="71">
        <f t="shared" ca="1" si="11"/>
        <v>0</v>
      </c>
      <c r="AI24" s="71">
        <f t="shared" ca="1" si="11"/>
        <v>0</v>
      </c>
      <c r="AJ24" s="71">
        <f t="shared" ca="1" si="11"/>
        <v>0</v>
      </c>
      <c r="AK24" s="71">
        <f t="shared" ca="1" si="11"/>
        <v>0</v>
      </c>
      <c r="AL24" s="71">
        <f t="shared" ca="1" si="11"/>
        <v>0</v>
      </c>
      <c r="AM24" s="71">
        <f t="shared" ca="1" si="11"/>
        <v>0</v>
      </c>
      <c r="AN24" s="71">
        <f t="shared" ca="1" si="11"/>
        <v>0</v>
      </c>
      <c r="AO24" s="71">
        <f t="shared" ca="1" si="11"/>
        <v>0</v>
      </c>
      <c r="AP24" s="71">
        <f t="shared" ca="1" si="11"/>
        <v>0</v>
      </c>
      <c r="AQ24" s="71">
        <f t="shared" ca="1" si="11"/>
        <v>0</v>
      </c>
      <c r="AR24" s="71">
        <f t="shared" ca="1" si="11"/>
        <v>0</v>
      </c>
      <c r="AS24" s="71">
        <f t="shared" ca="1" si="11"/>
        <v>0</v>
      </c>
      <c r="AT24" s="71">
        <f t="shared" ca="1" si="12"/>
        <v>0</v>
      </c>
      <c r="AU24" s="71">
        <f t="shared" ca="1" si="12"/>
        <v>0</v>
      </c>
      <c r="AV24" s="71">
        <f t="shared" ca="1" si="12"/>
        <v>0</v>
      </c>
      <c r="AW24" s="71">
        <f t="shared" ca="1" si="12"/>
        <v>0</v>
      </c>
      <c r="AX24" s="71">
        <f t="shared" ca="1" si="12"/>
        <v>0</v>
      </c>
      <c r="AY24" s="71">
        <f t="shared" ca="1" si="12"/>
        <v>0</v>
      </c>
      <c r="AZ24" s="71">
        <f t="shared" ca="1" si="12"/>
        <v>0</v>
      </c>
      <c r="BA24" s="71">
        <f t="shared" ca="1" si="12"/>
        <v>0</v>
      </c>
      <c r="BB24" s="71">
        <f t="shared" ca="1" si="12"/>
        <v>0</v>
      </c>
      <c r="BC24" s="71">
        <f t="shared" ca="1" si="12"/>
        <v>0</v>
      </c>
      <c r="BD24" s="71">
        <f t="shared" ca="1" si="12"/>
        <v>0</v>
      </c>
      <c r="BE24" s="71">
        <f t="shared" ca="1" si="12"/>
        <v>0</v>
      </c>
      <c r="BF24" s="71">
        <f t="shared" ca="1" si="12"/>
        <v>0</v>
      </c>
      <c r="BG24" s="71">
        <f t="shared" ca="1" si="12"/>
        <v>0</v>
      </c>
      <c r="BH24" s="71">
        <f t="shared" ca="1" si="12"/>
        <v>0</v>
      </c>
      <c r="BI24" s="71">
        <f t="shared" ca="1" si="12"/>
        <v>0</v>
      </c>
      <c r="BJ24" s="71">
        <f t="shared" ca="1" si="13"/>
        <v>0</v>
      </c>
      <c r="BK24" s="71">
        <f t="shared" ca="1" si="13"/>
        <v>0</v>
      </c>
      <c r="BL24" s="71">
        <f t="shared" ca="1" si="13"/>
        <v>0</v>
      </c>
      <c r="BM24" s="71">
        <f t="shared" ca="1" si="13"/>
        <v>0</v>
      </c>
      <c r="BN24" s="71">
        <f t="shared" ca="1" si="13"/>
        <v>0</v>
      </c>
      <c r="BO24" s="71">
        <f t="shared" ca="1" si="13"/>
        <v>0</v>
      </c>
      <c r="BP24" s="71">
        <f t="shared" ca="1" si="13"/>
        <v>0</v>
      </c>
      <c r="BQ24" s="71">
        <f t="shared" ca="1" si="13"/>
        <v>0</v>
      </c>
      <c r="BR24" s="71">
        <f t="shared" ca="1" si="13"/>
        <v>0</v>
      </c>
      <c r="BS24" s="71">
        <f t="shared" ca="1" si="13"/>
        <v>0</v>
      </c>
      <c r="BT24" s="71">
        <f t="shared" ca="1" si="13"/>
        <v>0</v>
      </c>
      <c r="BU24" s="71">
        <f t="shared" ca="1" si="13"/>
        <v>0</v>
      </c>
      <c r="BV24" s="71">
        <f t="shared" ca="1" si="13"/>
        <v>0</v>
      </c>
      <c r="BW24" s="71">
        <f t="shared" ca="1" si="13"/>
        <v>0</v>
      </c>
      <c r="BX24" s="71">
        <f t="shared" ca="1" si="13"/>
        <v>0</v>
      </c>
      <c r="BY24" s="71">
        <f t="shared" ca="1" si="13"/>
        <v>0</v>
      </c>
      <c r="BZ24" s="71">
        <f t="shared" ca="1" si="14"/>
        <v>0</v>
      </c>
      <c r="CA24" s="71">
        <f t="shared" ca="1" si="14"/>
        <v>0</v>
      </c>
      <c r="CB24" s="71">
        <f t="shared" ca="1" si="14"/>
        <v>0</v>
      </c>
      <c r="CC24" s="71">
        <f t="shared" ca="1" si="14"/>
        <v>0</v>
      </c>
      <c r="CD24" s="71">
        <f t="shared" ca="1" si="14"/>
        <v>0</v>
      </c>
      <c r="CE24" s="71">
        <f t="shared" ca="1" si="14"/>
        <v>0</v>
      </c>
      <c r="CF24" s="71">
        <f t="shared" ca="1" si="14"/>
        <v>0</v>
      </c>
      <c r="CG24" s="71">
        <f t="shared" ca="1" si="14"/>
        <v>0</v>
      </c>
      <c r="CH24" s="71">
        <f t="shared" ca="1" si="14"/>
        <v>0</v>
      </c>
      <c r="CI24" s="71">
        <f t="shared" ca="1" si="14"/>
        <v>0</v>
      </c>
      <c r="CJ24" s="71">
        <f t="shared" ca="1" si="14"/>
        <v>0</v>
      </c>
      <c r="CK24" s="71">
        <f t="shared" ca="1" si="14"/>
        <v>0</v>
      </c>
      <c r="CL24" s="71">
        <f t="shared" ca="1" si="14"/>
        <v>0</v>
      </c>
      <c r="CM24" s="71">
        <f t="shared" ca="1" si="14"/>
        <v>0</v>
      </c>
      <c r="CN24" s="71">
        <f t="shared" ca="1" si="14"/>
        <v>0</v>
      </c>
      <c r="CO24" s="71">
        <f t="shared" ca="1" si="14"/>
        <v>0</v>
      </c>
      <c r="CP24" s="71">
        <f t="shared" ca="1" si="15"/>
        <v>0</v>
      </c>
      <c r="CQ24" s="71">
        <f t="shared" ca="1" si="15"/>
        <v>0</v>
      </c>
      <c r="CR24" s="71">
        <f t="shared" ca="1" si="15"/>
        <v>0</v>
      </c>
      <c r="CS24" s="71">
        <f t="shared" ca="1" si="15"/>
        <v>0</v>
      </c>
      <c r="CT24" s="71">
        <f t="shared" ca="1" si="15"/>
        <v>0</v>
      </c>
      <c r="CU24" s="71">
        <f t="shared" ca="1" si="6"/>
        <v>0</v>
      </c>
    </row>
    <row r="25" spans="1:99" ht="12.75" customHeight="1">
      <c r="A25" s="54" t="s">
        <v>37</v>
      </c>
      <c r="B25" s="69">
        <v>1027</v>
      </c>
      <c r="C25" s="70" t="s">
        <v>376</v>
      </c>
      <c r="D25" s="71">
        <f t="shared" ca="1" si="10"/>
        <v>0</v>
      </c>
      <c r="E25" s="71">
        <f t="shared" ca="1" si="10"/>
        <v>0</v>
      </c>
      <c r="F25" s="71">
        <f t="shared" ca="1" si="10"/>
        <v>0</v>
      </c>
      <c r="G25" s="71">
        <f t="shared" ca="1" si="10"/>
        <v>0</v>
      </c>
      <c r="H25" s="71">
        <f t="shared" ca="1" si="10"/>
        <v>0</v>
      </c>
      <c r="I25" s="71">
        <f t="shared" ca="1" si="10"/>
        <v>0</v>
      </c>
      <c r="J25" s="71">
        <f t="shared" ca="1" si="10"/>
        <v>0</v>
      </c>
      <c r="K25" s="71">
        <f t="shared" ca="1" si="10"/>
        <v>0</v>
      </c>
      <c r="L25" s="71">
        <f t="shared" ca="1" si="10"/>
        <v>0</v>
      </c>
      <c r="M25" s="71">
        <f t="shared" ca="1" si="10"/>
        <v>0</v>
      </c>
      <c r="N25" s="71">
        <f t="shared" ca="1" si="7"/>
        <v>0</v>
      </c>
      <c r="O25" s="71">
        <f t="shared" ca="1" si="7"/>
        <v>0</v>
      </c>
      <c r="P25" s="71">
        <f t="shared" ca="1" si="7"/>
        <v>0</v>
      </c>
      <c r="Q25" s="71">
        <f t="shared" ca="1" si="7"/>
        <v>0</v>
      </c>
      <c r="R25" s="71">
        <f t="shared" ca="1" si="7"/>
        <v>0</v>
      </c>
      <c r="S25" s="71">
        <f t="shared" ca="1" si="7"/>
        <v>0</v>
      </c>
      <c r="T25" s="71">
        <f t="shared" ca="1" si="7"/>
        <v>0</v>
      </c>
      <c r="U25" s="71">
        <f t="shared" ca="1" si="7"/>
        <v>0</v>
      </c>
      <c r="V25" s="71">
        <f t="shared" ca="1" si="7"/>
        <v>0</v>
      </c>
      <c r="W25" s="71">
        <f t="shared" ca="1" si="7"/>
        <v>0</v>
      </c>
      <c r="X25" s="71">
        <f t="shared" ca="1" si="7"/>
        <v>0</v>
      </c>
      <c r="Y25" s="71">
        <f t="shared" ca="1" si="7"/>
        <v>0</v>
      </c>
      <c r="Z25" s="71">
        <f t="shared" ca="1" si="7"/>
        <v>0</v>
      </c>
      <c r="AA25" s="71">
        <f t="shared" ca="1" si="7"/>
        <v>0</v>
      </c>
      <c r="AB25" s="71">
        <f t="shared" ca="1" si="7"/>
        <v>0</v>
      </c>
      <c r="AC25" s="71">
        <f t="shared" ca="1" si="7"/>
        <v>0</v>
      </c>
      <c r="AD25" s="71">
        <f t="shared" ca="1" si="11"/>
        <v>0</v>
      </c>
      <c r="AE25" s="71">
        <f t="shared" ca="1" si="11"/>
        <v>0</v>
      </c>
      <c r="AF25" s="71">
        <f t="shared" ca="1" si="11"/>
        <v>0</v>
      </c>
      <c r="AG25" s="71">
        <f t="shared" ca="1" si="11"/>
        <v>0</v>
      </c>
      <c r="AH25" s="71">
        <f t="shared" ca="1" si="11"/>
        <v>0</v>
      </c>
      <c r="AI25" s="71">
        <f t="shared" ca="1" si="11"/>
        <v>0</v>
      </c>
      <c r="AJ25" s="71">
        <f t="shared" ca="1" si="11"/>
        <v>0</v>
      </c>
      <c r="AK25" s="71">
        <f t="shared" ca="1" si="11"/>
        <v>0</v>
      </c>
      <c r="AL25" s="71">
        <f t="shared" ca="1" si="11"/>
        <v>0</v>
      </c>
      <c r="AM25" s="71">
        <f t="shared" ca="1" si="11"/>
        <v>0</v>
      </c>
      <c r="AN25" s="71">
        <f t="shared" ca="1" si="11"/>
        <v>0</v>
      </c>
      <c r="AO25" s="71">
        <f t="shared" ca="1" si="11"/>
        <v>0</v>
      </c>
      <c r="AP25" s="71">
        <f t="shared" ca="1" si="11"/>
        <v>0</v>
      </c>
      <c r="AQ25" s="71">
        <f t="shared" ca="1" si="11"/>
        <v>0</v>
      </c>
      <c r="AR25" s="71">
        <f t="shared" ca="1" si="11"/>
        <v>0</v>
      </c>
      <c r="AS25" s="71">
        <f t="shared" ca="1" si="11"/>
        <v>0</v>
      </c>
      <c r="AT25" s="71">
        <f t="shared" ca="1" si="12"/>
        <v>0</v>
      </c>
      <c r="AU25" s="71">
        <f t="shared" ca="1" si="12"/>
        <v>0</v>
      </c>
      <c r="AV25" s="71">
        <f t="shared" ca="1" si="12"/>
        <v>0</v>
      </c>
      <c r="AW25" s="71">
        <f t="shared" ca="1" si="12"/>
        <v>0</v>
      </c>
      <c r="AX25" s="71">
        <f t="shared" ca="1" si="12"/>
        <v>0</v>
      </c>
      <c r="AY25" s="71">
        <f t="shared" ca="1" si="12"/>
        <v>0</v>
      </c>
      <c r="AZ25" s="71">
        <f t="shared" ca="1" si="12"/>
        <v>0</v>
      </c>
      <c r="BA25" s="71">
        <f t="shared" ca="1" si="12"/>
        <v>0</v>
      </c>
      <c r="BB25" s="71">
        <f t="shared" ca="1" si="12"/>
        <v>0</v>
      </c>
      <c r="BC25" s="71">
        <f t="shared" ca="1" si="12"/>
        <v>0</v>
      </c>
      <c r="BD25" s="71">
        <f t="shared" ca="1" si="12"/>
        <v>0</v>
      </c>
      <c r="BE25" s="71">
        <f t="shared" ca="1" si="12"/>
        <v>0</v>
      </c>
      <c r="BF25" s="71">
        <f t="shared" ca="1" si="12"/>
        <v>0</v>
      </c>
      <c r="BG25" s="71">
        <f t="shared" ca="1" si="12"/>
        <v>0</v>
      </c>
      <c r="BH25" s="71">
        <f t="shared" ca="1" si="12"/>
        <v>0</v>
      </c>
      <c r="BI25" s="71">
        <f t="shared" ca="1" si="12"/>
        <v>0</v>
      </c>
      <c r="BJ25" s="71">
        <f t="shared" ca="1" si="13"/>
        <v>0</v>
      </c>
      <c r="BK25" s="71">
        <f t="shared" ca="1" si="13"/>
        <v>0</v>
      </c>
      <c r="BL25" s="71">
        <f t="shared" ca="1" si="13"/>
        <v>0</v>
      </c>
      <c r="BM25" s="71">
        <f t="shared" ca="1" si="13"/>
        <v>0</v>
      </c>
      <c r="BN25" s="71">
        <f t="shared" ca="1" si="13"/>
        <v>0</v>
      </c>
      <c r="BO25" s="71">
        <f t="shared" ca="1" si="13"/>
        <v>0</v>
      </c>
      <c r="BP25" s="71">
        <f t="shared" ca="1" si="13"/>
        <v>0</v>
      </c>
      <c r="BQ25" s="71">
        <f t="shared" ca="1" si="13"/>
        <v>0</v>
      </c>
      <c r="BR25" s="71">
        <f t="shared" ca="1" si="13"/>
        <v>0</v>
      </c>
      <c r="BS25" s="71">
        <f t="shared" ca="1" si="13"/>
        <v>0</v>
      </c>
      <c r="BT25" s="71">
        <f t="shared" ca="1" si="13"/>
        <v>0</v>
      </c>
      <c r="BU25" s="71">
        <f t="shared" ca="1" si="13"/>
        <v>0</v>
      </c>
      <c r="BV25" s="71">
        <f t="shared" ca="1" si="13"/>
        <v>0</v>
      </c>
      <c r="BW25" s="71">
        <f t="shared" ca="1" si="13"/>
        <v>0</v>
      </c>
      <c r="BX25" s="71">
        <f t="shared" ca="1" si="13"/>
        <v>0</v>
      </c>
      <c r="BY25" s="71">
        <f t="shared" ca="1" si="13"/>
        <v>0</v>
      </c>
      <c r="BZ25" s="71">
        <f t="shared" ca="1" si="14"/>
        <v>0</v>
      </c>
      <c r="CA25" s="71">
        <f t="shared" ca="1" si="14"/>
        <v>0</v>
      </c>
      <c r="CB25" s="71">
        <f t="shared" ca="1" si="14"/>
        <v>0</v>
      </c>
      <c r="CC25" s="71">
        <f t="shared" ca="1" si="14"/>
        <v>0</v>
      </c>
      <c r="CD25" s="71">
        <f t="shared" ca="1" si="14"/>
        <v>0</v>
      </c>
      <c r="CE25" s="71">
        <f t="shared" ca="1" si="14"/>
        <v>0</v>
      </c>
      <c r="CF25" s="71">
        <f t="shared" ca="1" si="14"/>
        <v>0</v>
      </c>
      <c r="CG25" s="71">
        <f t="shared" ca="1" si="14"/>
        <v>0</v>
      </c>
      <c r="CH25" s="71">
        <f t="shared" ca="1" si="14"/>
        <v>0</v>
      </c>
      <c r="CI25" s="71">
        <f t="shared" ca="1" si="14"/>
        <v>0</v>
      </c>
      <c r="CJ25" s="71">
        <f t="shared" ca="1" si="14"/>
        <v>0</v>
      </c>
      <c r="CK25" s="71">
        <f t="shared" ca="1" si="14"/>
        <v>0</v>
      </c>
      <c r="CL25" s="71">
        <f t="shared" ca="1" si="14"/>
        <v>0</v>
      </c>
      <c r="CM25" s="71">
        <f t="shared" ca="1" si="14"/>
        <v>0</v>
      </c>
      <c r="CN25" s="71">
        <f t="shared" ca="1" si="14"/>
        <v>0</v>
      </c>
      <c r="CO25" s="71">
        <f t="shared" ca="1" si="14"/>
        <v>0</v>
      </c>
      <c r="CP25" s="71">
        <f t="shared" ca="1" si="15"/>
        <v>0</v>
      </c>
      <c r="CQ25" s="71">
        <f t="shared" ca="1" si="15"/>
        <v>0</v>
      </c>
      <c r="CR25" s="71">
        <f t="shared" ca="1" si="15"/>
        <v>0</v>
      </c>
      <c r="CS25" s="71">
        <f t="shared" ca="1" si="15"/>
        <v>0</v>
      </c>
      <c r="CT25" s="71">
        <f t="shared" ca="1" si="15"/>
        <v>0</v>
      </c>
      <c r="CU25" s="71">
        <f t="shared" ca="1" si="6"/>
        <v>0</v>
      </c>
    </row>
    <row r="26" spans="1:99" ht="12.75" customHeight="1">
      <c r="A26" s="54" t="s">
        <v>39</v>
      </c>
      <c r="B26" s="69">
        <v>1028</v>
      </c>
      <c r="C26" s="70" t="s">
        <v>376</v>
      </c>
      <c r="D26" s="71">
        <f t="shared" ca="1" si="10"/>
        <v>0</v>
      </c>
      <c r="E26" s="71">
        <f t="shared" ca="1" si="10"/>
        <v>0</v>
      </c>
      <c r="F26" s="71">
        <f t="shared" ca="1" si="10"/>
        <v>0</v>
      </c>
      <c r="G26" s="71">
        <f t="shared" ca="1" si="10"/>
        <v>0</v>
      </c>
      <c r="H26" s="71">
        <f t="shared" ca="1" si="10"/>
        <v>0</v>
      </c>
      <c r="I26" s="71">
        <f t="shared" ca="1" si="10"/>
        <v>0</v>
      </c>
      <c r="J26" s="71">
        <f t="shared" ca="1" si="10"/>
        <v>0</v>
      </c>
      <c r="K26" s="71">
        <f t="shared" ca="1" si="10"/>
        <v>0</v>
      </c>
      <c r="L26" s="71">
        <f t="shared" ca="1" si="10"/>
        <v>0</v>
      </c>
      <c r="M26" s="71">
        <f t="shared" ca="1" si="10"/>
        <v>0</v>
      </c>
      <c r="N26" s="71">
        <f t="shared" ca="1" si="7"/>
        <v>0</v>
      </c>
      <c r="O26" s="71">
        <f t="shared" ca="1" si="7"/>
        <v>0</v>
      </c>
      <c r="P26" s="71">
        <f t="shared" ca="1" si="7"/>
        <v>0</v>
      </c>
      <c r="Q26" s="71">
        <f t="shared" ca="1" si="7"/>
        <v>0</v>
      </c>
      <c r="R26" s="71">
        <f t="shared" ca="1" si="7"/>
        <v>0</v>
      </c>
      <c r="S26" s="71">
        <f t="shared" ca="1" si="7"/>
        <v>0</v>
      </c>
      <c r="T26" s="71">
        <f t="shared" ca="1" si="7"/>
        <v>0</v>
      </c>
      <c r="U26" s="71">
        <f t="shared" ca="1" si="7"/>
        <v>0</v>
      </c>
      <c r="V26" s="71">
        <f t="shared" ca="1" si="7"/>
        <v>0</v>
      </c>
      <c r="W26" s="71">
        <f t="shared" ca="1" si="7"/>
        <v>0</v>
      </c>
      <c r="X26" s="71">
        <f t="shared" ca="1" si="7"/>
        <v>0</v>
      </c>
      <c r="Y26" s="71">
        <f t="shared" ca="1" si="7"/>
        <v>0</v>
      </c>
      <c r="Z26" s="71">
        <f t="shared" ca="1" si="7"/>
        <v>0</v>
      </c>
      <c r="AA26" s="71">
        <f t="shared" ca="1" si="7"/>
        <v>0</v>
      </c>
      <c r="AB26" s="71">
        <f t="shared" ca="1" si="7"/>
        <v>0</v>
      </c>
      <c r="AC26" s="71">
        <f t="shared" ca="1" si="7"/>
        <v>0</v>
      </c>
      <c r="AD26" s="71">
        <f t="shared" ca="1" si="11"/>
        <v>0</v>
      </c>
      <c r="AE26" s="71">
        <f t="shared" ca="1" si="11"/>
        <v>0</v>
      </c>
      <c r="AF26" s="71">
        <f t="shared" ca="1" si="11"/>
        <v>0</v>
      </c>
      <c r="AG26" s="71">
        <f t="shared" ca="1" si="11"/>
        <v>0</v>
      </c>
      <c r="AH26" s="71">
        <f t="shared" ca="1" si="11"/>
        <v>0</v>
      </c>
      <c r="AI26" s="71">
        <f t="shared" ca="1" si="11"/>
        <v>0</v>
      </c>
      <c r="AJ26" s="71">
        <f t="shared" ca="1" si="11"/>
        <v>0</v>
      </c>
      <c r="AK26" s="71">
        <f t="shared" ca="1" si="11"/>
        <v>0</v>
      </c>
      <c r="AL26" s="71">
        <f t="shared" ca="1" si="11"/>
        <v>0</v>
      </c>
      <c r="AM26" s="71">
        <f t="shared" ca="1" si="11"/>
        <v>0</v>
      </c>
      <c r="AN26" s="71">
        <f t="shared" ca="1" si="11"/>
        <v>0</v>
      </c>
      <c r="AO26" s="71">
        <f t="shared" ca="1" si="11"/>
        <v>0</v>
      </c>
      <c r="AP26" s="71">
        <f t="shared" ca="1" si="11"/>
        <v>0</v>
      </c>
      <c r="AQ26" s="71">
        <f t="shared" ca="1" si="11"/>
        <v>0</v>
      </c>
      <c r="AR26" s="71">
        <f t="shared" ca="1" si="11"/>
        <v>0</v>
      </c>
      <c r="AS26" s="71">
        <f t="shared" ca="1" si="11"/>
        <v>0</v>
      </c>
      <c r="AT26" s="71">
        <f t="shared" ca="1" si="12"/>
        <v>0</v>
      </c>
      <c r="AU26" s="71">
        <f t="shared" ca="1" si="12"/>
        <v>0</v>
      </c>
      <c r="AV26" s="71">
        <f t="shared" ca="1" si="12"/>
        <v>0</v>
      </c>
      <c r="AW26" s="71">
        <f t="shared" ca="1" si="12"/>
        <v>0</v>
      </c>
      <c r="AX26" s="71">
        <f t="shared" ca="1" si="12"/>
        <v>0</v>
      </c>
      <c r="AY26" s="71">
        <f t="shared" ca="1" si="12"/>
        <v>0</v>
      </c>
      <c r="AZ26" s="71">
        <f t="shared" ca="1" si="12"/>
        <v>0</v>
      </c>
      <c r="BA26" s="71">
        <f t="shared" ca="1" si="12"/>
        <v>0</v>
      </c>
      <c r="BB26" s="71">
        <f t="shared" ca="1" si="12"/>
        <v>0</v>
      </c>
      <c r="BC26" s="71">
        <f t="shared" ca="1" si="12"/>
        <v>0</v>
      </c>
      <c r="BD26" s="71">
        <f t="shared" ca="1" si="12"/>
        <v>0</v>
      </c>
      <c r="BE26" s="71">
        <f t="shared" ca="1" si="12"/>
        <v>0</v>
      </c>
      <c r="BF26" s="71">
        <f t="shared" ca="1" si="12"/>
        <v>0</v>
      </c>
      <c r="BG26" s="71">
        <f t="shared" ca="1" si="12"/>
        <v>0</v>
      </c>
      <c r="BH26" s="71">
        <f t="shared" ca="1" si="12"/>
        <v>0</v>
      </c>
      <c r="BI26" s="71">
        <f t="shared" ca="1" si="12"/>
        <v>0</v>
      </c>
      <c r="BJ26" s="71">
        <f t="shared" ca="1" si="13"/>
        <v>0</v>
      </c>
      <c r="BK26" s="71">
        <f t="shared" ca="1" si="13"/>
        <v>0</v>
      </c>
      <c r="BL26" s="71">
        <f t="shared" ca="1" si="13"/>
        <v>0</v>
      </c>
      <c r="BM26" s="71">
        <f t="shared" ca="1" si="13"/>
        <v>0</v>
      </c>
      <c r="BN26" s="71">
        <f t="shared" ca="1" si="13"/>
        <v>0</v>
      </c>
      <c r="BO26" s="71">
        <f t="shared" ca="1" si="13"/>
        <v>0</v>
      </c>
      <c r="BP26" s="71">
        <f t="shared" ca="1" si="13"/>
        <v>0</v>
      </c>
      <c r="BQ26" s="71">
        <f t="shared" ca="1" si="13"/>
        <v>0</v>
      </c>
      <c r="BR26" s="71">
        <f t="shared" ca="1" si="13"/>
        <v>0</v>
      </c>
      <c r="BS26" s="71">
        <f t="shared" ca="1" si="13"/>
        <v>0</v>
      </c>
      <c r="BT26" s="71">
        <f t="shared" ca="1" si="13"/>
        <v>0</v>
      </c>
      <c r="BU26" s="71">
        <f t="shared" ca="1" si="13"/>
        <v>0</v>
      </c>
      <c r="BV26" s="71">
        <f t="shared" ca="1" si="13"/>
        <v>0</v>
      </c>
      <c r="BW26" s="71">
        <f t="shared" ca="1" si="13"/>
        <v>0</v>
      </c>
      <c r="BX26" s="71">
        <f t="shared" ca="1" si="13"/>
        <v>0</v>
      </c>
      <c r="BY26" s="71">
        <f t="shared" ca="1" si="13"/>
        <v>0</v>
      </c>
      <c r="BZ26" s="71">
        <f t="shared" ca="1" si="14"/>
        <v>0</v>
      </c>
      <c r="CA26" s="71">
        <f t="shared" ca="1" si="14"/>
        <v>0</v>
      </c>
      <c r="CB26" s="71">
        <f t="shared" ca="1" si="14"/>
        <v>0</v>
      </c>
      <c r="CC26" s="71">
        <f t="shared" ca="1" si="14"/>
        <v>0</v>
      </c>
      <c r="CD26" s="71">
        <f t="shared" ca="1" si="14"/>
        <v>0</v>
      </c>
      <c r="CE26" s="71">
        <f t="shared" ca="1" si="14"/>
        <v>0</v>
      </c>
      <c r="CF26" s="71">
        <f t="shared" ca="1" si="14"/>
        <v>0</v>
      </c>
      <c r="CG26" s="71">
        <f t="shared" ca="1" si="14"/>
        <v>0</v>
      </c>
      <c r="CH26" s="71">
        <f t="shared" ca="1" si="14"/>
        <v>0</v>
      </c>
      <c r="CI26" s="71">
        <f t="shared" ca="1" si="14"/>
        <v>0</v>
      </c>
      <c r="CJ26" s="71">
        <f t="shared" ca="1" si="14"/>
        <v>0</v>
      </c>
      <c r="CK26" s="71">
        <f t="shared" ca="1" si="14"/>
        <v>0</v>
      </c>
      <c r="CL26" s="71">
        <f t="shared" ca="1" si="14"/>
        <v>0</v>
      </c>
      <c r="CM26" s="71">
        <f t="shared" ca="1" si="14"/>
        <v>0</v>
      </c>
      <c r="CN26" s="71">
        <f t="shared" ca="1" si="14"/>
        <v>0</v>
      </c>
      <c r="CO26" s="71">
        <f t="shared" ca="1" si="14"/>
        <v>0</v>
      </c>
      <c r="CP26" s="71">
        <f t="shared" ca="1" si="15"/>
        <v>0</v>
      </c>
      <c r="CQ26" s="71">
        <f t="shared" ca="1" si="15"/>
        <v>0</v>
      </c>
      <c r="CR26" s="71">
        <f t="shared" ca="1" si="15"/>
        <v>0</v>
      </c>
      <c r="CS26" s="71">
        <f t="shared" ca="1" si="15"/>
        <v>0</v>
      </c>
      <c r="CT26" s="71">
        <f t="shared" ca="1" si="15"/>
        <v>0</v>
      </c>
      <c r="CU26" s="71">
        <f t="shared" ca="1" si="6"/>
        <v>0</v>
      </c>
    </row>
    <row r="27" spans="1:99" ht="12.75" customHeight="1">
      <c r="A27" s="54" t="s">
        <v>41</v>
      </c>
      <c r="B27" s="69">
        <v>1030</v>
      </c>
      <c r="C27" s="70" t="s">
        <v>376</v>
      </c>
      <c r="D27" s="71">
        <f t="shared" ca="1" si="10"/>
        <v>0</v>
      </c>
      <c r="E27" s="71">
        <f t="shared" ca="1" si="10"/>
        <v>0</v>
      </c>
      <c r="F27" s="71">
        <f t="shared" ca="1" si="10"/>
        <v>0</v>
      </c>
      <c r="G27" s="71">
        <f t="shared" ca="1" si="10"/>
        <v>0</v>
      </c>
      <c r="H27" s="71">
        <f t="shared" ca="1" si="10"/>
        <v>0</v>
      </c>
      <c r="I27" s="71">
        <f t="shared" ca="1" si="10"/>
        <v>0</v>
      </c>
      <c r="J27" s="71">
        <f t="shared" ca="1" si="10"/>
        <v>0</v>
      </c>
      <c r="K27" s="71">
        <f t="shared" ca="1" si="10"/>
        <v>0</v>
      </c>
      <c r="L27" s="71">
        <f t="shared" ca="1" si="10"/>
        <v>0</v>
      </c>
      <c r="M27" s="71">
        <f t="shared" ca="1" si="10"/>
        <v>0</v>
      </c>
      <c r="N27" s="71">
        <f t="shared" ca="1" si="7"/>
        <v>0</v>
      </c>
      <c r="O27" s="71">
        <f t="shared" ca="1" si="7"/>
        <v>0</v>
      </c>
      <c r="P27" s="71">
        <f t="shared" ca="1" si="7"/>
        <v>0</v>
      </c>
      <c r="Q27" s="71">
        <f t="shared" ca="1" si="7"/>
        <v>0</v>
      </c>
      <c r="R27" s="71">
        <f t="shared" ca="1" si="7"/>
        <v>0</v>
      </c>
      <c r="S27" s="71">
        <f t="shared" ca="1" si="7"/>
        <v>0</v>
      </c>
      <c r="T27" s="71">
        <f t="shared" ca="1" si="7"/>
        <v>0</v>
      </c>
      <c r="U27" s="71">
        <f t="shared" ca="1" si="7"/>
        <v>0</v>
      </c>
      <c r="V27" s="71">
        <f t="shared" ca="1" si="7"/>
        <v>0</v>
      </c>
      <c r="W27" s="71">
        <f t="shared" ca="1" si="7"/>
        <v>0</v>
      </c>
      <c r="X27" s="71">
        <f t="shared" ca="1" si="7"/>
        <v>0</v>
      </c>
      <c r="Y27" s="71">
        <f t="shared" ca="1" si="7"/>
        <v>0</v>
      </c>
      <c r="Z27" s="71">
        <f t="shared" ca="1" si="7"/>
        <v>0</v>
      </c>
      <c r="AA27" s="71">
        <f t="shared" ca="1" si="7"/>
        <v>0</v>
      </c>
      <c r="AB27" s="71">
        <f t="shared" ca="1" si="7"/>
        <v>0</v>
      </c>
      <c r="AC27" s="71">
        <f t="shared" ca="1" si="7"/>
        <v>0</v>
      </c>
      <c r="AD27" s="71">
        <f t="shared" ca="1" si="11"/>
        <v>0</v>
      </c>
      <c r="AE27" s="71">
        <f t="shared" ca="1" si="11"/>
        <v>0</v>
      </c>
      <c r="AF27" s="71">
        <f t="shared" ca="1" si="11"/>
        <v>0</v>
      </c>
      <c r="AG27" s="71">
        <f t="shared" ca="1" si="11"/>
        <v>0</v>
      </c>
      <c r="AH27" s="71">
        <f t="shared" ca="1" si="11"/>
        <v>0</v>
      </c>
      <c r="AI27" s="71">
        <f t="shared" ca="1" si="11"/>
        <v>0</v>
      </c>
      <c r="AJ27" s="71">
        <f t="shared" ca="1" si="11"/>
        <v>0</v>
      </c>
      <c r="AK27" s="71">
        <f t="shared" ca="1" si="11"/>
        <v>0</v>
      </c>
      <c r="AL27" s="71">
        <f t="shared" ca="1" si="11"/>
        <v>0</v>
      </c>
      <c r="AM27" s="71">
        <f t="shared" ca="1" si="11"/>
        <v>0</v>
      </c>
      <c r="AN27" s="71">
        <f t="shared" ca="1" si="11"/>
        <v>0</v>
      </c>
      <c r="AO27" s="71">
        <f t="shared" ca="1" si="11"/>
        <v>0</v>
      </c>
      <c r="AP27" s="71">
        <f t="shared" ca="1" si="11"/>
        <v>0</v>
      </c>
      <c r="AQ27" s="71">
        <f t="shared" ca="1" si="11"/>
        <v>0</v>
      </c>
      <c r="AR27" s="71">
        <f t="shared" ca="1" si="11"/>
        <v>0</v>
      </c>
      <c r="AS27" s="71">
        <f t="shared" ca="1" si="11"/>
        <v>0</v>
      </c>
      <c r="AT27" s="71">
        <f t="shared" ca="1" si="12"/>
        <v>0</v>
      </c>
      <c r="AU27" s="71">
        <f t="shared" ca="1" si="12"/>
        <v>0</v>
      </c>
      <c r="AV27" s="71">
        <f t="shared" ca="1" si="12"/>
        <v>0</v>
      </c>
      <c r="AW27" s="71">
        <f t="shared" ca="1" si="12"/>
        <v>0</v>
      </c>
      <c r="AX27" s="71">
        <f t="shared" ca="1" si="12"/>
        <v>0</v>
      </c>
      <c r="AY27" s="71">
        <f t="shared" ca="1" si="12"/>
        <v>0</v>
      </c>
      <c r="AZ27" s="71">
        <f t="shared" ca="1" si="12"/>
        <v>0</v>
      </c>
      <c r="BA27" s="71">
        <f t="shared" ca="1" si="12"/>
        <v>0</v>
      </c>
      <c r="BB27" s="71">
        <f t="shared" ca="1" si="12"/>
        <v>0</v>
      </c>
      <c r="BC27" s="71">
        <f t="shared" ca="1" si="12"/>
        <v>0</v>
      </c>
      <c r="BD27" s="71">
        <f t="shared" ca="1" si="12"/>
        <v>0</v>
      </c>
      <c r="BE27" s="71">
        <f t="shared" ca="1" si="12"/>
        <v>0</v>
      </c>
      <c r="BF27" s="71">
        <f t="shared" ca="1" si="12"/>
        <v>0</v>
      </c>
      <c r="BG27" s="71">
        <f t="shared" ca="1" si="12"/>
        <v>0</v>
      </c>
      <c r="BH27" s="71">
        <f t="shared" ca="1" si="12"/>
        <v>0</v>
      </c>
      <c r="BI27" s="71">
        <f t="shared" ca="1" si="12"/>
        <v>0</v>
      </c>
      <c r="BJ27" s="71">
        <f t="shared" ca="1" si="13"/>
        <v>0</v>
      </c>
      <c r="BK27" s="71">
        <f t="shared" ca="1" si="13"/>
        <v>0</v>
      </c>
      <c r="BL27" s="71">
        <f t="shared" ca="1" si="13"/>
        <v>0</v>
      </c>
      <c r="BM27" s="71">
        <f t="shared" ca="1" si="13"/>
        <v>0</v>
      </c>
      <c r="BN27" s="71">
        <f t="shared" ca="1" si="13"/>
        <v>0</v>
      </c>
      <c r="BO27" s="71">
        <f t="shared" ca="1" si="13"/>
        <v>0</v>
      </c>
      <c r="BP27" s="71">
        <f t="shared" ca="1" si="13"/>
        <v>0</v>
      </c>
      <c r="BQ27" s="71">
        <f t="shared" ca="1" si="13"/>
        <v>0</v>
      </c>
      <c r="BR27" s="71">
        <f t="shared" ca="1" si="13"/>
        <v>0</v>
      </c>
      <c r="BS27" s="71">
        <f t="shared" ca="1" si="13"/>
        <v>0</v>
      </c>
      <c r="BT27" s="71">
        <f t="shared" ca="1" si="13"/>
        <v>0</v>
      </c>
      <c r="BU27" s="71">
        <f t="shared" ca="1" si="13"/>
        <v>0</v>
      </c>
      <c r="BV27" s="71">
        <f t="shared" ca="1" si="13"/>
        <v>0</v>
      </c>
      <c r="BW27" s="71">
        <f t="shared" ca="1" si="13"/>
        <v>0</v>
      </c>
      <c r="BX27" s="71">
        <f t="shared" ca="1" si="13"/>
        <v>0</v>
      </c>
      <c r="BY27" s="71">
        <f t="shared" ca="1" si="13"/>
        <v>0</v>
      </c>
      <c r="BZ27" s="71">
        <f t="shared" ca="1" si="14"/>
        <v>0</v>
      </c>
      <c r="CA27" s="71">
        <f t="shared" ca="1" si="14"/>
        <v>0</v>
      </c>
      <c r="CB27" s="71">
        <f t="shared" ca="1" si="14"/>
        <v>0</v>
      </c>
      <c r="CC27" s="71">
        <f t="shared" ca="1" si="14"/>
        <v>0</v>
      </c>
      <c r="CD27" s="71">
        <f t="shared" ca="1" si="14"/>
        <v>0</v>
      </c>
      <c r="CE27" s="71">
        <f t="shared" ca="1" si="14"/>
        <v>0</v>
      </c>
      <c r="CF27" s="71">
        <f t="shared" ca="1" si="14"/>
        <v>0</v>
      </c>
      <c r="CG27" s="71">
        <f t="shared" ca="1" si="14"/>
        <v>0</v>
      </c>
      <c r="CH27" s="71">
        <f t="shared" ca="1" si="14"/>
        <v>0</v>
      </c>
      <c r="CI27" s="71">
        <f t="shared" ca="1" si="14"/>
        <v>0</v>
      </c>
      <c r="CJ27" s="71">
        <f t="shared" ca="1" si="14"/>
        <v>0</v>
      </c>
      <c r="CK27" s="71">
        <f t="shared" ca="1" si="14"/>
        <v>0</v>
      </c>
      <c r="CL27" s="71">
        <f t="shared" ca="1" si="14"/>
        <v>0</v>
      </c>
      <c r="CM27" s="71">
        <f t="shared" ca="1" si="14"/>
        <v>0</v>
      </c>
      <c r="CN27" s="71">
        <f t="shared" ca="1" si="14"/>
        <v>0</v>
      </c>
      <c r="CO27" s="71">
        <f t="shared" ca="1" si="14"/>
        <v>0</v>
      </c>
      <c r="CP27" s="71">
        <f t="shared" ca="1" si="15"/>
        <v>0</v>
      </c>
      <c r="CQ27" s="71">
        <f t="shared" ca="1" si="15"/>
        <v>0</v>
      </c>
      <c r="CR27" s="71">
        <f t="shared" ca="1" si="15"/>
        <v>0</v>
      </c>
      <c r="CS27" s="71">
        <f t="shared" ca="1" si="15"/>
        <v>0</v>
      </c>
      <c r="CT27" s="71">
        <f t="shared" ca="1" si="15"/>
        <v>0</v>
      </c>
      <c r="CU27" s="71">
        <f t="shared" ca="1" si="6"/>
        <v>0</v>
      </c>
    </row>
    <row r="28" spans="1:99" ht="12.75" customHeight="1">
      <c r="A28" s="54" t="s">
        <v>43</v>
      </c>
      <c r="B28" s="69">
        <v>1031</v>
      </c>
      <c r="C28" s="70" t="s">
        <v>376</v>
      </c>
      <c r="D28" s="71">
        <f t="shared" ca="1" si="10"/>
        <v>0</v>
      </c>
      <c r="E28" s="71">
        <f t="shared" ca="1" si="10"/>
        <v>0</v>
      </c>
      <c r="F28" s="71">
        <f t="shared" ca="1" si="10"/>
        <v>0</v>
      </c>
      <c r="G28" s="71">
        <f t="shared" ca="1" si="10"/>
        <v>0</v>
      </c>
      <c r="H28" s="71">
        <f t="shared" ca="1" si="10"/>
        <v>0</v>
      </c>
      <c r="I28" s="71">
        <f t="shared" ca="1" si="10"/>
        <v>0</v>
      </c>
      <c r="J28" s="71">
        <f t="shared" ca="1" si="10"/>
        <v>0</v>
      </c>
      <c r="K28" s="71">
        <f t="shared" ca="1" si="10"/>
        <v>0</v>
      </c>
      <c r="L28" s="71">
        <f t="shared" ca="1" si="10"/>
        <v>0</v>
      </c>
      <c r="M28" s="71">
        <f t="shared" ca="1" si="10"/>
        <v>0</v>
      </c>
      <c r="N28" s="71">
        <f t="shared" ca="1" si="7"/>
        <v>0</v>
      </c>
      <c r="O28" s="71">
        <f t="shared" ca="1" si="7"/>
        <v>0</v>
      </c>
      <c r="P28" s="71">
        <f t="shared" ca="1" si="7"/>
        <v>0</v>
      </c>
      <c r="Q28" s="71">
        <f t="shared" ca="1" si="7"/>
        <v>0</v>
      </c>
      <c r="R28" s="71">
        <f t="shared" ca="1" si="7"/>
        <v>0</v>
      </c>
      <c r="S28" s="71">
        <f t="shared" ca="1" si="7"/>
        <v>0</v>
      </c>
      <c r="T28" s="71">
        <f t="shared" ca="1" si="7"/>
        <v>0</v>
      </c>
      <c r="U28" s="71">
        <f t="shared" ca="1" si="7"/>
        <v>0</v>
      </c>
      <c r="V28" s="71">
        <f t="shared" ca="1" si="7"/>
        <v>0</v>
      </c>
      <c r="W28" s="71">
        <f t="shared" ca="1" si="7"/>
        <v>0</v>
      </c>
      <c r="X28" s="71">
        <f t="shared" ca="1" si="7"/>
        <v>0</v>
      </c>
      <c r="Y28" s="71">
        <f t="shared" ca="1" si="7"/>
        <v>0</v>
      </c>
      <c r="Z28" s="71">
        <f t="shared" ca="1" si="7"/>
        <v>0</v>
      </c>
      <c r="AA28" s="71">
        <f t="shared" ca="1" si="7"/>
        <v>0</v>
      </c>
      <c r="AB28" s="71">
        <f t="shared" ca="1" si="7"/>
        <v>0</v>
      </c>
      <c r="AC28" s="71">
        <f t="shared" ca="1" si="7"/>
        <v>0</v>
      </c>
      <c r="AD28" s="71">
        <f t="shared" ca="1" si="11"/>
        <v>0</v>
      </c>
      <c r="AE28" s="71">
        <f t="shared" ca="1" si="11"/>
        <v>0</v>
      </c>
      <c r="AF28" s="71">
        <f t="shared" ca="1" si="11"/>
        <v>0</v>
      </c>
      <c r="AG28" s="71">
        <f t="shared" ca="1" si="11"/>
        <v>0</v>
      </c>
      <c r="AH28" s="71">
        <f t="shared" ca="1" si="11"/>
        <v>0</v>
      </c>
      <c r="AI28" s="71">
        <f t="shared" ca="1" si="11"/>
        <v>0</v>
      </c>
      <c r="AJ28" s="71">
        <f t="shared" ca="1" si="11"/>
        <v>0</v>
      </c>
      <c r="AK28" s="71">
        <f t="shared" ca="1" si="11"/>
        <v>0</v>
      </c>
      <c r="AL28" s="71">
        <f t="shared" ca="1" si="11"/>
        <v>0</v>
      </c>
      <c r="AM28" s="71">
        <f t="shared" ca="1" si="11"/>
        <v>0</v>
      </c>
      <c r="AN28" s="71">
        <f t="shared" ca="1" si="11"/>
        <v>0</v>
      </c>
      <c r="AO28" s="71">
        <f t="shared" ca="1" si="11"/>
        <v>0</v>
      </c>
      <c r="AP28" s="71">
        <f t="shared" ca="1" si="11"/>
        <v>0</v>
      </c>
      <c r="AQ28" s="71">
        <f t="shared" ca="1" si="11"/>
        <v>0</v>
      </c>
      <c r="AR28" s="71">
        <f t="shared" ca="1" si="11"/>
        <v>0</v>
      </c>
      <c r="AS28" s="71">
        <f t="shared" ca="1" si="11"/>
        <v>0</v>
      </c>
      <c r="AT28" s="71">
        <f t="shared" ca="1" si="12"/>
        <v>0</v>
      </c>
      <c r="AU28" s="71">
        <f t="shared" ca="1" si="12"/>
        <v>0</v>
      </c>
      <c r="AV28" s="71">
        <f t="shared" ca="1" si="12"/>
        <v>0</v>
      </c>
      <c r="AW28" s="71">
        <f t="shared" ca="1" si="12"/>
        <v>0</v>
      </c>
      <c r="AX28" s="71">
        <f t="shared" ca="1" si="12"/>
        <v>0</v>
      </c>
      <c r="AY28" s="71">
        <f t="shared" ca="1" si="12"/>
        <v>0</v>
      </c>
      <c r="AZ28" s="71">
        <f t="shared" ca="1" si="12"/>
        <v>0</v>
      </c>
      <c r="BA28" s="71">
        <f t="shared" ca="1" si="12"/>
        <v>0</v>
      </c>
      <c r="BB28" s="71">
        <f t="shared" ca="1" si="12"/>
        <v>0</v>
      </c>
      <c r="BC28" s="71">
        <f t="shared" ca="1" si="12"/>
        <v>0</v>
      </c>
      <c r="BD28" s="71">
        <f t="shared" ca="1" si="12"/>
        <v>0</v>
      </c>
      <c r="BE28" s="71">
        <f t="shared" ca="1" si="12"/>
        <v>0</v>
      </c>
      <c r="BF28" s="71">
        <f t="shared" ca="1" si="12"/>
        <v>0</v>
      </c>
      <c r="BG28" s="71">
        <f t="shared" ca="1" si="12"/>
        <v>0</v>
      </c>
      <c r="BH28" s="71">
        <f t="shared" ca="1" si="12"/>
        <v>0</v>
      </c>
      <c r="BI28" s="71">
        <f t="shared" ca="1" si="12"/>
        <v>0</v>
      </c>
      <c r="BJ28" s="71">
        <f t="shared" ca="1" si="13"/>
        <v>0</v>
      </c>
      <c r="BK28" s="71">
        <f t="shared" ca="1" si="13"/>
        <v>0</v>
      </c>
      <c r="BL28" s="71">
        <f t="shared" ca="1" si="13"/>
        <v>0</v>
      </c>
      <c r="BM28" s="71">
        <f t="shared" ca="1" si="13"/>
        <v>0</v>
      </c>
      <c r="BN28" s="71">
        <f t="shared" ca="1" si="13"/>
        <v>0</v>
      </c>
      <c r="BO28" s="71">
        <f t="shared" ca="1" si="13"/>
        <v>0</v>
      </c>
      <c r="BP28" s="71">
        <f t="shared" ca="1" si="13"/>
        <v>0</v>
      </c>
      <c r="BQ28" s="71">
        <f t="shared" ca="1" si="13"/>
        <v>0</v>
      </c>
      <c r="BR28" s="71">
        <f t="shared" ca="1" si="13"/>
        <v>0</v>
      </c>
      <c r="BS28" s="71">
        <f t="shared" ca="1" si="13"/>
        <v>0</v>
      </c>
      <c r="BT28" s="71">
        <f t="shared" ca="1" si="13"/>
        <v>0</v>
      </c>
      <c r="BU28" s="71">
        <f t="shared" ca="1" si="13"/>
        <v>0</v>
      </c>
      <c r="BV28" s="71">
        <f t="shared" ca="1" si="13"/>
        <v>0</v>
      </c>
      <c r="BW28" s="71">
        <f t="shared" ca="1" si="13"/>
        <v>0</v>
      </c>
      <c r="BX28" s="71">
        <f t="shared" ca="1" si="13"/>
        <v>0</v>
      </c>
      <c r="BY28" s="71">
        <f t="shared" ca="1" si="13"/>
        <v>0</v>
      </c>
      <c r="BZ28" s="71">
        <f t="shared" ca="1" si="14"/>
        <v>0</v>
      </c>
      <c r="CA28" s="71">
        <f t="shared" ca="1" si="14"/>
        <v>0</v>
      </c>
      <c r="CB28" s="71">
        <f t="shared" ca="1" si="14"/>
        <v>0</v>
      </c>
      <c r="CC28" s="71">
        <f t="shared" ca="1" si="14"/>
        <v>0</v>
      </c>
      <c r="CD28" s="71">
        <f t="shared" ca="1" si="14"/>
        <v>0</v>
      </c>
      <c r="CE28" s="71">
        <f t="shared" ca="1" si="14"/>
        <v>0</v>
      </c>
      <c r="CF28" s="71">
        <f t="shared" ca="1" si="14"/>
        <v>0</v>
      </c>
      <c r="CG28" s="71">
        <f t="shared" ca="1" si="14"/>
        <v>0</v>
      </c>
      <c r="CH28" s="71">
        <f t="shared" ca="1" si="14"/>
        <v>0</v>
      </c>
      <c r="CI28" s="71">
        <f t="shared" ca="1" si="14"/>
        <v>0</v>
      </c>
      <c r="CJ28" s="71">
        <f t="shared" ca="1" si="14"/>
        <v>0</v>
      </c>
      <c r="CK28" s="71">
        <f t="shared" ca="1" si="14"/>
        <v>0</v>
      </c>
      <c r="CL28" s="71">
        <f t="shared" ca="1" si="14"/>
        <v>0</v>
      </c>
      <c r="CM28" s="71">
        <f t="shared" ca="1" si="14"/>
        <v>0</v>
      </c>
      <c r="CN28" s="71">
        <f t="shared" ca="1" si="14"/>
        <v>0</v>
      </c>
      <c r="CO28" s="71">
        <f t="shared" ca="1" si="14"/>
        <v>0</v>
      </c>
      <c r="CP28" s="71">
        <f t="shared" ca="1" si="15"/>
        <v>0</v>
      </c>
      <c r="CQ28" s="71">
        <f t="shared" ca="1" si="15"/>
        <v>0</v>
      </c>
      <c r="CR28" s="71">
        <f t="shared" ca="1" si="15"/>
        <v>0</v>
      </c>
      <c r="CS28" s="71">
        <f t="shared" ca="1" si="15"/>
        <v>0</v>
      </c>
      <c r="CT28" s="71">
        <f t="shared" ca="1" si="15"/>
        <v>0</v>
      </c>
      <c r="CU28" s="71">
        <f t="shared" ca="1" si="6"/>
        <v>0</v>
      </c>
    </row>
    <row r="29" spans="1:99" ht="12.75" customHeight="1">
      <c r="A29" s="54" t="s">
        <v>45</v>
      </c>
      <c r="B29" s="69">
        <v>1032</v>
      </c>
      <c r="C29" s="70" t="s">
        <v>376</v>
      </c>
      <c r="D29" s="71">
        <f t="shared" ca="1" si="10"/>
        <v>0</v>
      </c>
      <c r="E29" s="71">
        <f t="shared" ca="1" si="10"/>
        <v>0</v>
      </c>
      <c r="F29" s="71">
        <f t="shared" ca="1" si="10"/>
        <v>0</v>
      </c>
      <c r="G29" s="71">
        <f t="shared" ca="1" si="10"/>
        <v>0</v>
      </c>
      <c r="H29" s="71">
        <f t="shared" ca="1" si="10"/>
        <v>0</v>
      </c>
      <c r="I29" s="71">
        <f t="shared" ca="1" si="10"/>
        <v>0</v>
      </c>
      <c r="J29" s="71">
        <f t="shared" ca="1" si="10"/>
        <v>0</v>
      </c>
      <c r="K29" s="71">
        <f t="shared" ca="1" si="10"/>
        <v>0</v>
      </c>
      <c r="L29" s="71">
        <f t="shared" ca="1" si="10"/>
        <v>0</v>
      </c>
      <c r="M29" s="71">
        <f t="shared" ca="1" si="10"/>
        <v>0</v>
      </c>
      <c r="N29" s="71">
        <f t="shared" ca="1" si="7"/>
        <v>0</v>
      </c>
      <c r="O29" s="71">
        <f t="shared" ca="1" si="7"/>
        <v>0</v>
      </c>
      <c r="P29" s="71">
        <f t="shared" ca="1" si="7"/>
        <v>0</v>
      </c>
      <c r="Q29" s="71">
        <f t="shared" ca="1" si="7"/>
        <v>0</v>
      </c>
      <c r="R29" s="71">
        <f t="shared" ca="1" si="7"/>
        <v>0</v>
      </c>
      <c r="S29" s="71">
        <f t="shared" ca="1" si="7"/>
        <v>0</v>
      </c>
      <c r="T29" s="71">
        <f t="shared" ca="1" si="7"/>
        <v>0</v>
      </c>
      <c r="U29" s="71">
        <f t="shared" ca="1" si="7"/>
        <v>0</v>
      </c>
      <c r="V29" s="71">
        <f t="shared" ca="1" si="7"/>
        <v>0</v>
      </c>
      <c r="W29" s="71">
        <f t="shared" ca="1" si="7"/>
        <v>0</v>
      </c>
      <c r="X29" s="71">
        <f t="shared" ca="1" si="7"/>
        <v>0</v>
      </c>
      <c r="Y29" s="71">
        <f t="shared" ca="1" si="7"/>
        <v>0</v>
      </c>
      <c r="Z29" s="71">
        <f t="shared" ca="1" si="7"/>
        <v>0</v>
      </c>
      <c r="AA29" s="71">
        <f t="shared" ca="1" si="7"/>
        <v>0</v>
      </c>
      <c r="AB29" s="71">
        <f t="shared" ca="1" si="7"/>
        <v>0</v>
      </c>
      <c r="AC29" s="71">
        <f t="shared" ca="1" si="7"/>
        <v>0</v>
      </c>
      <c r="AD29" s="71">
        <f t="shared" ca="1" si="11"/>
        <v>0</v>
      </c>
      <c r="AE29" s="71">
        <f t="shared" ca="1" si="11"/>
        <v>0</v>
      </c>
      <c r="AF29" s="71">
        <f t="shared" ca="1" si="11"/>
        <v>0</v>
      </c>
      <c r="AG29" s="71">
        <f t="shared" ca="1" si="11"/>
        <v>0</v>
      </c>
      <c r="AH29" s="71">
        <f t="shared" ca="1" si="11"/>
        <v>0</v>
      </c>
      <c r="AI29" s="71">
        <f t="shared" ca="1" si="11"/>
        <v>0</v>
      </c>
      <c r="AJ29" s="71">
        <f t="shared" ca="1" si="11"/>
        <v>0</v>
      </c>
      <c r="AK29" s="71">
        <f t="shared" ca="1" si="11"/>
        <v>0</v>
      </c>
      <c r="AL29" s="71">
        <f t="shared" ca="1" si="11"/>
        <v>0</v>
      </c>
      <c r="AM29" s="71">
        <f t="shared" ca="1" si="11"/>
        <v>0</v>
      </c>
      <c r="AN29" s="71">
        <f t="shared" ca="1" si="11"/>
        <v>0</v>
      </c>
      <c r="AO29" s="71">
        <f t="shared" ca="1" si="11"/>
        <v>0</v>
      </c>
      <c r="AP29" s="71">
        <f t="shared" ca="1" si="11"/>
        <v>0</v>
      </c>
      <c r="AQ29" s="71">
        <f t="shared" ca="1" si="11"/>
        <v>0</v>
      </c>
      <c r="AR29" s="71">
        <f t="shared" ca="1" si="11"/>
        <v>0</v>
      </c>
      <c r="AS29" s="71">
        <f t="shared" ca="1" si="11"/>
        <v>0</v>
      </c>
      <c r="AT29" s="71">
        <f t="shared" ca="1" si="12"/>
        <v>0</v>
      </c>
      <c r="AU29" s="71">
        <f t="shared" ca="1" si="12"/>
        <v>0</v>
      </c>
      <c r="AV29" s="71">
        <f t="shared" ca="1" si="12"/>
        <v>0</v>
      </c>
      <c r="AW29" s="71">
        <f t="shared" ca="1" si="12"/>
        <v>0</v>
      </c>
      <c r="AX29" s="71">
        <f t="shared" ca="1" si="12"/>
        <v>0</v>
      </c>
      <c r="AY29" s="71">
        <f t="shared" ca="1" si="12"/>
        <v>0</v>
      </c>
      <c r="AZ29" s="71">
        <f t="shared" ca="1" si="12"/>
        <v>0</v>
      </c>
      <c r="BA29" s="71">
        <f t="shared" ca="1" si="12"/>
        <v>0</v>
      </c>
      <c r="BB29" s="71">
        <f t="shared" ca="1" si="12"/>
        <v>0</v>
      </c>
      <c r="BC29" s="71">
        <f t="shared" ca="1" si="12"/>
        <v>0</v>
      </c>
      <c r="BD29" s="71">
        <f t="shared" ca="1" si="12"/>
        <v>0</v>
      </c>
      <c r="BE29" s="71">
        <f t="shared" ca="1" si="12"/>
        <v>0</v>
      </c>
      <c r="BF29" s="71">
        <f t="shared" ca="1" si="12"/>
        <v>0</v>
      </c>
      <c r="BG29" s="71">
        <f t="shared" ca="1" si="12"/>
        <v>0</v>
      </c>
      <c r="BH29" s="71">
        <f t="shared" ca="1" si="12"/>
        <v>0</v>
      </c>
      <c r="BI29" s="71">
        <f t="shared" ca="1" si="12"/>
        <v>0</v>
      </c>
      <c r="BJ29" s="71">
        <f t="shared" ca="1" si="13"/>
        <v>0</v>
      </c>
      <c r="BK29" s="71">
        <f t="shared" ca="1" si="13"/>
        <v>0</v>
      </c>
      <c r="BL29" s="71">
        <f t="shared" ca="1" si="13"/>
        <v>0</v>
      </c>
      <c r="BM29" s="71">
        <f t="shared" ca="1" si="13"/>
        <v>0</v>
      </c>
      <c r="BN29" s="71">
        <f t="shared" ca="1" si="13"/>
        <v>0</v>
      </c>
      <c r="BO29" s="71">
        <f t="shared" ca="1" si="13"/>
        <v>0</v>
      </c>
      <c r="BP29" s="71">
        <f t="shared" ca="1" si="13"/>
        <v>0</v>
      </c>
      <c r="BQ29" s="71">
        <f t="shared" ca="1" si="13"/>
        <v>0</v>
      </c>
      <c r="BR29" s="71">
        <f t="shared" ca="1" si="13"/>
        <v>0</v>
      </c>
      <c r="BS29" s="71">
        <f t="shared" ca="1" si="13"/>
        <v>0</v>
      </c>
      <c r="BT29" s="71">
        <f t="shared" ca="1" si="13"/>
        <v>0</v>
      </c>
      <c r="BU29" s="71">
        <f t="shared" ca="1" si="13"/>
        <v>0</v>
      </c>
      <c r="BV29" s="71">
        <f t="shared" ca="1" si="13"/>
        <v>0</v>
      </c>
      <c r="BW29" s="71">
        <f t="shared" ca="1" si="13"/>
        <v>0</v>
      </c>
      <c r="BX29" s="71">
        <f t="shared" ca="1" si="13"/>
        <v>0</v>
      </c>
      <c r="BY29" s="71">
        <f t="shared" ca="1" si="13"/>
        <v>0</v>
      </c>
      <c r="BZ29" s="71">
        <f t="shared" ca="1" si="14"/>
        <v>0</v>
      </c>
      <c r="CA29" s="71">
        <f t="shared" ca="1" si="14"/>
        <v>0</v>
      </c>
      <c r="CB29" s="71">
        <f t="shared" ca="1" si="14"/>
        <v>0</v>
      </c>
      <c r="CC29" s="71">
        <f t="shared" ca="1" si="14"/>
        <v>0</v>
      </c>
      <c r="CD29" s="71">
        <f t="shared" ca="1" si="14"/>
        <v>0</v>
      </c>
      <c r="CE29" s="71">
        <f t="shared" ca="1" si="14"/>
        <v>0</v>
      </c>
      <c r="CF29" s="71">
        <f t="shared" ca="1" si="14"/>
        <v>0</v>
      </c>
      <c r="CG29" s="71">
        <f t="shared" ca="1" si="14"/>
        <v>0</v>
      </c>
      <c r="CH29" s="71">
        <f t="shared" ca="1" si="14"/>
        <v>0</v>
      </c>
      <c r="CI29" s="71">
        <f t="shared" ca="1" si="14"/>
        <v>0</v>
      </c>
      <c r="CJ29" s="71">
        <f t="shared" ca="1" si="14"/>
        <v>0</v>
      </c>
      <c r="CK29" s="71">
        <f t="shared" ca="1" si="14"/>
        <v>0</v>
      </c>
      <c r="CL29" s="71">
        <f t="shared" ca="1" si="14"/>
        <v>0</v>
      </c>
      <c r="CM29" s="71">
        <f t="shared" ca="1" si="14"/>
        <v>0</v>
      </c>
      <c r="CN29" s="71">
        <f t="shared" ca="1" si="14"/>
        <v>0</v>
      </c>
      <c r="CO29" s="71">
        <f t="shared" ca="1" si="14"/>
        <v>0</v>
      </c>
      <c r="CP29" s="71">
        <f t="shared" ca="1" si="15"/>
        <v>0</v>
      </c>
      <c r="CQ29" s="71">
        <f t="shared" ca="1" si="15"/>
        <v>0</v>
      </c>
      <c r="CR29" s="71">
        <f t="shared" ca="1" si="15"/>
        <v>0</v>
      </c>
      <c r="CS29" s="71">
        <f t="shared" ca="1" si="15"/>
        <v>0</v>
      </c>
      <c r="CT29" s="71">
        <f t="shared" ca="1" si="15"/>
        <v>0</v>
      </c>
      <c r="CU29" s="71">
        <f t="shared" ca="1" si="6"/>
        <v>0</v>
      </c>
    </row>
    <row r="30" spans="1:99" ht="12.75" customHeight="1">
      <c r="A30" s="54" t="s">
        <v>47</v>
      </c>
      <c r="B30" s="69">
        <v>1034</v>
      </c>
      <c r="C30" s="70" t="s">
        <v>376</v>
      </c>
      <c r="D30" s="71">
        <f t="shared" ca="1" si="10"/>
        <v>0</v>
      </c>
      <c r="E30" s="71">
        <f t="shared" ca="1" si="10"/>
        <v>0</v>
      </c>
      <c r="F30" s="71">
        <f t="shared" ca="1" si="10"/>
        <v>0</v>
      </c>
      <c r="G30" s="71">
        <f t="shared" ca="1" si="10"/>
        <v>0</v>
      </c>
      <c r="H30" s="71">
        <f t="shared" ca="1" si="10"/>
        <v>0</v>
      </c>
      <c r="I30" s="71">
        <f t="shared" ca="1" si="10"/>
        <v>0</v>
      </c>
      <c r="J30" s="71">
        <f t="shared" ca="1" si="10"/>
        <v>0</v>
      </c>
      <c r="K30" s="71">
        <f t="shared" ca="1" si="10"/>
        <v>0</v>
      </c>
      <c r="L30" s="71">
        <f t="shared" ca="1" si="10"/>
        <v>0</v>
      </c>
      <c r="M30" s="71">
        <f t="shared" ca="1" si="10"/>
        <v>0</v>
      </c>
      <c r="N30" s="71">
        <f t="shared" ca="1" si="7"/>
        <v>0</v>
      </c>
      <c r="O30" s="71">
        <f t="shared" ca="1" si="7"/>
        <v>0</v>
      </c>
      <c r="P30" s="71">
        <f t="shared" ca="1" si="7"/>
        <v>0</v>
      </c>
      <c r="Q30" s="71">
        <f t="shared" ca="1" si="7"/>
        <v>0</v>
      </c>
      <c r="R30" s="71">
        <f t="shared" ca="1" si="7"/>
        <v>0</v>
      </c>
      <c r="S30" s="71">
        <f t="shared" ca="1" si="7"/>
        <v>0</v>
      </c>
      <c r="T30" s="71">
        <f t="shared" ca="1" si="7"/>
        <v>0</v>
      </c>
      <c r="U30" s="71">
        <f t="shared" ca="1" si="7"/>
        <v>0</v>
      </c>
      <c r="V30" s="71">
        <f t="shared" ca="1" si="7"/>
        <v>0</v>
      </c>
      <c r="W30" s="71">
        <f t="shared" ca="1" si="7"/>
        <v>0</v>
      </c>
      <c r="X30" s="71">
        <f t="shared" ca="1" si="7"/>
        <v>0</v>
      </c>
      <c r="Y30" s="71">
        <f t="shared" ca="1" si="7"/>
        <v>0</v>
      </c>
      <c r="Z30" s="71">
        <f t="shared" ca="1" si="7"/>
        <v>0</v>
      </c>
      <c r="AA30" s="71">
        <f t="shared" ca="1" si="7"/>
        <v>0</v>
      </c>
      <c r="AB30" s="71">
        <f t="shared" ca="1" si="7"/>
        <v>0</v>
      </c>
      <c r="AC30" s="71">
        <f t="shared" ca="1" si="7"/>
        <v>0</v>
      </c>
      <c r="AD30" s="71">
        <f t="shared" ca="1" si="11"/>
        <v>0</v>
      </c>
      <c r="AE30" s="71">
        <f t="shared" ca="1" si="11"/>
        <v>0</v>
      </c>
      <c r="AF30" s="71">
        <f t="shared" ca="1" si="11"/>
        <v>0</v>
      </c>
      <c r="AG30" s="71">
        <f t="shared" ca="1" si="11"/>
        <v>0</v>
      </c>
      <c r="AH30" s="71">
        <f t="shared" ca="1" si="11"/>
        <v>0</v>
      </c>
      <c r="AI30" s="71">
        <f t="shared" ca="1" si="11"/>
        <v>0</v>
      </c>
      <c r="AJ30" s="71">
        <f t="shared" ca="1" si="11"/>
        <v>0</v>
      </c>
      <c r="AK30" s="71">
        <f t="shared" ca="1" si="11"/>
        <v>0</v>
      </c>
      <c r="AL30" s="71">
        <f t="shared" ca="1" si="11"/>
        <v>0</v>
      </c>
      <c r="AM30" s="71">
        <f t="shared" ca="1" si="11"/>
        <v>0</v>
      </c>
      <c r="AN30" s="71">
        <f t="shared" ca="1" si="11"/>
        <v>0</v>
      </c>
      <c r="AO30" s="71">
        <f t="shared" ca="1" si="11"/>
        <v>0</v>
      </c>
      <c r="AP30" s="71">
        <f t="shared" ca="1" si="11"/>
        <v>0</v>
      </c>
      <c r="AQ30" s="71">
        <f t="shared" ca="1" si="11"/>
        <v>0</v>
      </c>
      <c r="AR30" s="71">
        <f t="shared" ca="1" si="11"/>
        <v>0</v>
      </c>
      <c r="AS30" s="71">
        <f t="shared" ca="1" si="11"/>
        <v>0</v>
      </c>
      <c r="AT30" s="71">
        <f t="shared" ca="1" si="12"/>
        <v>0</v>
      </c>
      <c r="AU30" s="71">
        <f t="shared" ca="1" si="12"/>
        <v>0</v>
      </c>
      <c r="AV30" s="71">
        <f t="shared" ca="1" si="12"/>
        <v>0</v>
      </c>
      <c r="AW30" s="71">
        <f t="shared" ca="1" si="12"/>
        <v>0</v>
      </c>
      <c r="AX30" s="71">
        <f t="shared" ca="1" si="12"/>
        <v>0</v>
      </c>
      <c r="AY30" s="71">
        <f t="shared" ca="1" si="12"/>
        <v>0</v>
      </c>
      <c r="AZ30" s="71">
        <f t="shared" ca="1" si="12"/>
        <v>0</v>
      </c>
      <c r="BA30" s="71">
        <f t="shared" ca="1" si="12"/>
        <v>0</v>
      </c>
      <c r="BB30" s="71">
        <f t="shared" ca="1" si="12"/>
        <v>0</v>
      </c>
      <c r="BC30" s="71">
        <f t="shared" ca="1" si="12"/>
        <v>0</v>
      </c>
      <c r="BD30" s="71">
        <f t="shared" ca="1" si="12"/>
        <v>0</v>
      </c>
      <c r="BE30" s="71">
        <f t="shared" ca="1" si="12"/>
        <v>0</v>
      </c>
      <c r="BF30" s="71">
        <f t="shared" ca="1" si="12"/>
        <v>0</v>
      </c>
      <c r="BG30" s="71">
        <f t="shared" ca="1" si="12"/>
        <v>0</v>
      </c>
      <c r="BH30" s="71">
        <f t="shared" ca="1" si="12"/>
        <v>0</v>
      </c>
      <c r="BI30" s="71">
        <f t="shared" ca="1" si="12"/>
        <v>0</v>
      </c>
      <c r="BJ30" s="71">
        <f t="shared" ca="1" si="13"/>
        <v>0</v>
      </c>
      <c r="BK30" s="71">
        <f t="shared" ca="1" si="13"/>
        <v>0</v>
      </c>
      <c r="BL30" s="71">
        <f t="shared" ca="1" si="13"/>
        <v>0</v>
      </c>
      <c r="BM30" s="71">
        <f t="shared" ca="1" si="13"/>
        <v>0</v>
      </c>
      <c r="BN30" s="71">
        <f t="shared" ca="1" si="13"/>
        <v>0</v>
      </c>
      <c r="BO30" s="71">
        <f t="shared" ca="1" si="13"/>
        <v>0</v>
      </c>
      <c r="BP30" s="71">
        <f t="shared" ca="1" si="13"/>
        <v>0</v>
      </c>
      <c r="BQ30" s="71">
        <f t="shared" ca="1" si="13"/>
        <v>0</v>
      </c>
      <c r="BR30" s="71">
        <f t="shared" ca="1" si="13"/>
        <v>0</v>
      </c>
      <c r="BS30" s="71">
        <f t="shared" ca="1" si="13"/>
        <v>0</v>
      </c>
      <c r="BT30" s="71">
        <f t="shared" ca="1" si="13"/>
        <v>0</v>
      </c>
      <c r="BU30" s="71">
        <f t="shared" ca="1" si="13"/>
        <v>0</v>
      </c>
      <c r="BV30" s="71">
        <f t="shared" ca="1" si="13"/>
        <v>0</v>
      </c>
      <c r="BW30" s="71">
        <f t="shared" ca="1" si="13"/>
        <v>0</v>
      </c>
      <c r="BX30" s="71">
        <f t="shared" ca="1" si="13"/>
        <v>0</v>
      </c>
      <c r="BY30" s="71">
        <f t="shared" ca="1" si="13"/>
        <v>0</v>
      </c>
      <c r="BZ30" s="71">
        <f t="shared" ca="1" si="14"/>
        <v>0</v>
      </c>
      <c r="CA30" s="71">
        <f t="shared" ca="1" si="14"/>
        <v>0</v>
      </c>
      <c r="CB30" s="71">
        <f t="shared" ca="1" si="14"/>
        <v>0</v>
      </c>
      <c r="CC30" s="71">
        <f t="shared" ca="1" si="14"/>
        <v>0</v>
      </c>
      <c r="CD30" s="71">
        <f t="shared" ca="1" si="14"/>
        <v>0</v>
      </c>
      <c r="CE30" s="71">
        <f t="shared" ca="1" si="14"/>
        <v>0</v>
      </c>
      <c r="CF30" s="71">
        <f t="shared" ca="1" si="14"/>
        <v>0</v>
      </c>
      <c r="CG30" s="71">
        <f t="shared" ca="1" si="14"/>
        <v>0</v>
      </c>
      <c r="CH30" s="71">
        <f t="shared" ca="1" si="14"/>
        <v>0</v>
      </c>
      <c r="CI30" s="71">
        <f t="shared" ca="1" si="14"/>
        <v>0</v>
      </c>
      <c r="CJ30" s="71">
        <f t="shared" ca="1" si="14"/>
        <v>0</v>
      </c>
      <c r="CK30" s="71">
        <f t="shared" ca="1" si="14"/>
        <v>0</v>
      </c>
      <c r="CL30" s="71">
        <f t="shared" ca="1" si="14"/>
        <v>0</v>
      </c>
      <c r="CM30" s="71">
        <f t="shared" ca="1" si="14"/>
        <v>0</v>
      </c>
      <c r="CN30" s="71">
        <f t="shared" ca="1" si="14"/>
        <v>0</v>
      </c>
      <c r="CO30" s="71">
        <f t="shared" ca="1" si="14"/>
        <v>0</v>
      </c>
      <c r="CP30" s="71">
        <f t="shared" ca="1" si="15"/>
        <v>0</v>
      </c>
      <c r="CQ30" s="71">
        <f t="shared" ca="1" si="15"/>
        <v>0</v>
      </c>
      <c r="CR30" s="71">
        <f t="shared" ca="1" si="15"/>
        <v>0</v>
      </c>
      <c r="CS30" s="71">
        <f t="shared" ca="1" si="15"/>
        <v>0</v>
      </c>
      <c r="CT30" s="71">
        <f t="shared" ca="1" si="15"/>
        <v>0</v>
      </c>
      <c r="CU30" s="71">
        <f t="shared" ca="1" si="6"/>
        <v>0</v>
      </c>
    </row>
    <row r="31" spans="1:99" ht="12.75" customHeight="1">
      <c r="A31" s="54" t="s">
        <v>49</v>
      </c>
      <c r="B31" s="69">
        <v>1035</v>
      </c>
      <c r="C31" s="70" t="s">
        <v>376</v>
      </c>
      <c r="D31" s="71">
        <f t="shared" ca="1" si="10"/>
        <v>0</v>
      </c>
      <c r="E31" s="71">
        <f t="shared" ca="1" si="10"/>
        <v>0</v>
      </c>
      <c r="F31" s="71">
        <f t="shared" ca="1" si="10"/>
        <v>0</v>
      </c>
      <c r="G31" s="71">
        <f t="shared" ca="1" si="10"/>
        <v>0</v>
      </c>
      <c r="H31" s="71">
        <f t="shared" ca="1" si="10"/>
        <v>0</v>
      </c>
      <c r="I31" s="71">
        <f t="shared" ca="1" si="10"/>
        <v>0</v>
      </c>
      <c r="J31" s="71">
        <f t="shared" ca="1" si="10"/>
        <v>0</v>
      </c>
      <c r="K31" s="71">
        <f t="shared" ca="1" si="10"/>
        <v>0</v>
      </c>
      <c r="L31" s="71">
        <f t="shared" ca="1" si="10"/>
        <v>0</v>
      </c>
      <c r="M31" s="71">
        <f t="shared" ca="1" si="10"/>
        <v>0</v>
      </c>
      <c r="N31" s="71">
        <f t="shared" ca="1" si="7"/>
        <v>0</v>
      </c>
      <c r="O31" s="71">
        <f t="shared" ca="1" si="7"/>
        <v>0</v>
      </c>
      <c r="P31" s="71">
        <f t="shared" ca="1" si="7"/>
        <v>0</v>
      </c>
      <c r="Q31" s="71">
        <f t="shared" ca="1" si="7"/>
        <v>0</v>
      </c>
      <c r="R31" s="71">
        <f t="shared" ca="1" si="7"/>
        <v>0</v>
      </c>
      <c r="S31" s="71">
        <f t="shared" ca="1" si="7"/>
        <v>0</v>
      </c>
      <c r="T31" s="71">
        <f t="shared" ca="1" si="7"/>
        <v>0</v>
      </c>
      <c r="U31" s="71">
        <f t="shared" ca="1" si="7"/>
        <v>0</v>
      </c>
      <c r="V31" s="71">
        <f t="shared" ca="1" si="7"/>
        <v>0</v>
      </c>
      <c r="W31" s="71">
        <f t="shared" ca="1" si="7"/>
        <v>0</v>
      </c>
      <c r="X31" s="71">
        <f t="shared" ca="1" si="7"/>
        <v>0</v>
      </c>
      <c r="Y31" s="71">
        <f t="shared" ca="1" si="7"/>
        <v>0</v>
      </c>
      <c r="Z31" s="71">
        <f t="shared" ca="1" si="7"/>
        <v>0</v>
      </c>
      <c r="AA31" s="71">
        <f t="shared" ca="1" si="7"/>
        <v>0</v>
      </c>
      <c r="AB31" s="71">
        <f t="shared" ca="1" si="7"/>
        <v>0</v>
      </c>
      <c r="AC31" s="71">
        <f t="shared" ca="1" si="7"/>
        <v>0</v>
      </c>
      <c r="AD31" s="71">
        <f t="shared" ca="1" si="11"/>
        <v>0</v>
      </c>
      <c r="AE31" s="71">
        <f t="shared" ca="1" si="11"/>
        <v>0</v>
      </c>
      <c r="AF31" s="71">
        <f t="shared" ca="1" si="11"/>
        <v>0</v>
      </c>
      <c r="AG31" s="71">
        <f t="shared" ca="1" si="11"/>
        <v>0</v>
      </c>
      <c r="AH31" s="71">
        <f t="shared" ca="1" si="11"/>
        <v>0</v>
      </c>
      <c r="AI31" s="71">
        <f t="shared" ca="1" si="11"/>
        <v>0</v>
      </c>
      <c r="AJ31" s="71">
        <f t="shared" ca="1" si="11"/>
        <v>0</v>
      </c>
      <c r="AK31" s="71">
        <f t="shared" ca="1" si="11"/>
        <v>0</v>
      </c>
      <c r="AL31" s="71">
        <f t="shared" ca="1" si="11"/>
        <v>0</v>
      </c>
      <c r="AM31" s="71">
        <f t="shared" ca="1" si="11"/>
        <v>0</v>
      </c>
      <c r="AN31" s="71">
        <f t="shared" ca="1" si="11"/>
        <v>0</v>
      </c>
      <c r="AO31" s="71">
        <f t="shared" ca="1" si="11"/>
        <v>0</v>
      </c>
      <c r="AP31" s="71">
        <f t="shared" ca="1" si="11"/>
        <v>0</v>
      </c>
      <c r="AQ31" s="71">
        <f t="shared" ca="1" si="11"/>
        <v>0</v>
      </c>
      <c r="AR31" s="71">
        <f t="shared" ca="1" si="11"/>
        <v>0</v>
      </c>
      <c r="AS31" s="71">
        <f t="shared" ca="1" si="11"/>
        <v>0</v>
      </c>
      <c r="AT31" s="71">
        <f t="shared" ca="1" si="12"/>
        <v>0</v>
      </c>
      <c r="AU31" s="71">
        <f t="shared" ca="1" si="12"/>
        <v>0</v>
      </c>
      <c r="AV31" s="71">
        <f t="shared" ca="1" si="12"/>
        <v>0</v>
      </c>
      <c r="AW31" s="71">
        <f t="shared" ca="1" si="12"/>
        <v>0</v>
      </c>
      <c r="AX31" s="71">
        <f t="shared" ca="1" si="12"/>
        <v>0</v>
      </c>
      <c r="AY31" s="71">
        <f t="shared" ca="1" si="12"/>
        <v>0</v>
      </c>
      <c r="AZ31" s="71">
        <f t="shared" ca="1" si="12"/>
        <v>0</v>
      </c>
      <c r="BA31" s="71">
        <f t="shared" ca="1" si="12"/>
        <v>0</v>
      </c>
      <c r="BB31" s="71">
        <f t="shared" ca="1" si="12"/>
        <v>0</v>
      </c>
      <c r="BC31" s="71">
        <f t="shared" ca="1" si="12"/>
        <v>0</v>
      </c>
      <c r="BD31" s="71">
        <f t="shared" ca="1" si="12"/>
        <v>0</v>
      </c>
      <c r="BE31" s="71">
        <f t="shared" ca="1" si="12"/>
        <v>0</v>
      </c>
      <c r="BF31" s="71">
        <f t="shared" ca="1" si="12"/>
        <v>0</v>
      </c>
      <c r="BG31" s="71">
        <f t="shared" ca="1" si="12"/>
        <v>0</v>
      </c>
      <c r="BH31" s="71">
        <f t="shared" ca="1" si="12"/>
        <v>0</v>
      </c>
      <c r="BI31" s="71">
        <f t="shared" ca="1" si="12"/>
        <v>0</v>
      </c>
      <c r="BJ31" s="71">
        <f t="shared" ca="1" si="13"/>
        <v>0</v>
      </c>
      <c r="BK31" s="71">
        <f t="shared" ca="1" si="13"/>
        <v>0</v>
      </c>
      <c r="BL31" s="71">
        <f t="shared" ca="1" si="13"/>
        <v>0</v>
      </c>
      <c r="BM31" s="71">
        <f t="shared" ca="1" si="13"/>
        <v>0</v>
      </c>
      <c r="BN31" s="71">
        <f t="shared" ca="1" si="13"/>
        <v>0</v>
      </c>
      <c r="BO31" s="71">
        <f t="shared" ca="1" si="13"/>
        <v>0</v>
      </c>
      <c r="BP31" s="71">
        <f t="shared" ca="1" si="13"/>
        <v>0</v>
      </c>
      <c r="BQ31" s="71">
        <f t="shared" ca="1" si="13"/>
        <v>0</v>
      </c>
      <c r="BR31" s="71">
        <f t="shared" ca="1" si="13"/>
        <v>0</v>
      </c>
      <c r="BS31" s="71">
        <f t="shared" ca="1" si="13"/>
        <v>0</v>
      </c>
      <c r="BT31" s="71">
        <f t="shared" ca="1" si="13"/>
        <v>0</v>
      </c>
      <c r="BU31" s="71">
        <f t="shared" ca="1" si="13"/>
        <v>0</v>
      </c>
      <c r="BV31" s="71">
        <f t="shared" ca="1" si="13"/>
        <v>0</v>
      </c>
      <c r="BW31" s="71">
        <f t="shared" ca="1" si="13"/>
        <v>0</v>
      </c>
      <c r="BX31" s="71">
        <f t="shared" ca="1" si="13"/>
        <v>0</v>
      </c>
      <c r="BY31" s="71">
        <f t="shared" ca="1" si="13"/>
        <v>0</v>
      </c>
      <c r="BZ31" s="71">
        <f t="shared" ca="1" si="14"/>
        <v>0</v>
      </c>
      <c r="CA31" s="71">
        <f t="shared" ca="1" si="14"/>
        <v>0</v>
      </c>
      <c r="CB31" s="71">
        <f t="shared" ca="1" si="14"/>
        <v>0</v>
      </c>
      <c r="CC31" s="71">
        <f t="shared" ca="1" si="14"/>
        <v>0</v>
      </c>
      <c r="CD31" s="71">
        <f t="shared" ca="1" si="14"/>
        <v>0</v>
      </c>
      <c r="CE31" s="71">
        <f t="shared" ca="1" si="14"/>
        <v>0</v>
      </c>
      <c r="CF31" s="71">
        <f t="shared" ca="1" si="14"/>
        <v>0</v>
      </c>
      <c r="CG31" s="71">
        <f t="shared" ca="1" si="14"/>
        <v>0</v>
      </c>
      <c r="CH31" s="71">
        <f t="shared" ca="1" si="14"/>
        <v>0</v>
      </c>
      <c r="CI31" s="71">
        <f t="shared" ca="1" si="14"/>
        <v>0</v>
      </c>
      <c r="CJ31" s="71">
        <f t="shared" ca="1" si="14"/>
        <v>0</v>
      </c>
      <c r="CK31" s="71">
        <f t="shared" ca="1" si="14"/>
        <v>0</v>
      </c>
      <c r="CL31" s="71">
        <f t="shared" ca="1" si="14"/>
        <v>0</v>
      </c>
      <c r="CM31" s="71">
        <f t="shared" ca="1" si="14"/>
        <v>0</v>
      </c>
      <c r="CN31" s="71">
        <f t="shared" ca="1" si="14"/>
        <v>0</v>
      </c>
      <c r="CO31" s="71">
        <f t="shared" ca="1" si="14"/>
        <v>0</v>
      </c>
      <c r="CP31" s="71">
        <f t="shared" ca="1" si="15"/>
        <v>0</v>
      </c>
      <c r="CQ31" s="71">
        <f t="shared" ca="1" si="15"/>
        <v>0</v>
      </c>
      <c r="CR31" s="71">
        <f t="shared" ca="1" si="15"/>
        <v>0</v>
      </c>
      <c r="CS31" s="71">
        <f t="shared" ca="1" si="15"/>
        <v>0</v>
      </c>
      <c r="CT31" s="71">
        <f t="shared" ca="1" si="15"/>
        <v>0</v>
      </c>
      <c r="CU31" s="71">
        <f t="shared" ca="1" si="6"/>
        <v>0</v>
      </c>
    </row>
    <row r="32" spans="1:99" ht="12.75" customHeight="1">
      <c r="A32" s="54" t="s">
        <v>51</v>
      </c>
      <c r="B32" s="69">
        <v>1036</v>
      </c>
      <c r="C32" s="70" t="s">
        <v>376</v>
      </c>
      <c r="D32" s="71">
        <f t="shared" ca="1" si="10"/>
        <v>0</v>
      </c>
      <c r="E32" s="71">
        <f t="shared" ca="1" si="10"/>
        <v>0</v>
      </c>
      <c r="F32" s="71">
        <f t="shared" ca="1" si="10"/>
        <v>0</v>
      </c>
      <c r="G32" s="71">
        <f t="shared" ca="1" si="10"/>
        <v>0</v>
      </c>
      <c r="H32" s="71">
        <f t="shared" ca="1" si="10"/>
        <v>0</v>
      </c>
      <c r="I32" s="71">
        <f t="shared" ca="1" si="10"/>
        <v>0</v>
      </c>
      <c r="J32" s="71">
        <f t="shared" ca="1" si="10"/>
        <v>0</v>
      </c>
      <c r="K32" s="71">
        <f t="shared" ca="1" si="10"/>
        <v>0</v>
      </c>
      <c r="L32" s="71">
        <f t="shared" ca="1" si="10"/>
        <v>0</v>
      </c>
      <c r="M32" s="71">
        <f t="shared" ca="1" si="10"/>
        <v>0</v>
      </c>
      <c r="N32" s="71">
        <f t="shared" ca="1" si="7"/>
        <v>0</v>
      </c>
      <c r="O32" s="71">
        <f t="shared" ca="1" si="7"/>
        <v>0</v>
      </c>
      <c r="P32" s="71">
        <f t="shared" ca="1" si="7"/>
        <v>0</v>
      </c>
      <c r="Q32" s="71">
        <f t="shared" ca="1" si="7"/>
        <v>0</v>
      </c>
      <c r="R32" s="71">
        <f t="shared" ca="1" si="7"/>
        <v>0</v>
      </c>
      <c r="S32" s="71">
        <f t="shared" ca="1" si="7"/>
        <v>0</v>
      </c>
      <c r="T32" s="71">
        <f t="shared" ca="1" si="7"/>
        <v>0</v>
      </c>
      <c r="U32" s="71">
        <f t="shared" ca="1" si="7"/>
        <v>0</v>
      </c>
      <c r="V32" s="71">
        <f t="shared" ca="1" si="7"/>
        <v>0</v>
      </c>
      <c r="W32" s="71">
        <f t="shared" ca="1" si="7"/>
        <v>0</v>
      </c>
      <c r="X32" s="71">
        <f t="shared" ca="1" si="7"/>
        <v>0</v>
      </c>
      <c r="Y32" s="71">
        <f t="shared" ca="1" si="7"/>
        <v>0</v>
      </c>
      <c r="Z32" s="71">
        <f t="shared" ca="1" si="7"/>
        <v>0</v>
      </c>
      <c r="AA32" s="71">
        <f t="shared" ca="1" si="7"/>
        <v>0</v>
      </c>
      <c r="AB32" s="71">
        <f t="shared" ca="1" si="7"/>
        <v>0</v>
      </c>
      <c r="AC32" s="71">
        <f t="shared" ca="1" si="7"/>
        <v>0</v>
      </c>
      <c r="AD32" s="71">
        <f t="shared" ca="1" si="11"/>
        <v>0</v>
      </c>
      <c r="AE32" s="71">
        <f t="shared" ca="1" si="11"/>
        <v>0</v>
      </c>
      <c r="AF32" s="71">
        <f t="shared" ca="1" si="11"/>
        <v>0</v>
      </c>
      <c r="AG32" s="71">
        <f t="shared" ca="1" si="11"/>
        <v>0</v>
      </c>
      <c r="AH32" s="71">
        <f t="shared" ca="1" si="11"/>
        <v>0</v>
      </c>
      <c r="AI32" s="71">
        <f t="shared" ca="1" si="11"/>
        <v>0</v>
      </c>
      <c r="AJ32" s="71">
        <f t="shared" ca="1" si="11"/>
        <v>0</v>
      </c>
      <c r="AK32" s="71">
        <f t="shared" ca="1" si="11"/>
        <v>0</v>
      </c>
      <c r="AL32" s="71">
        <f t="shared" ca="1" si="11"/>
        <v>0</v>
      </c>
      <c r="AM32" s="71">
        <f t="shared" ca="1" si="11"/>
        <v>0</v>
      </c>
      <c r="AN32" s="71">
        <f t="shared" ca="1" si="11"/>
        <v>0</v>
      </c>
      <c r="AO32" s="71">
        <f t="shared" ca="1" si="11"/>
        <v>0</v>
      </c>
      <c r="AP32" s="71">
        <f t="shared" ca="1" si="11"/>
        <v>0</v>
      </c>
      <c r="AQ32" s="71">
        <f t="shared" ca="1" si="11"/>
        <v>0</v>
      </c>
      <c r="AR32" s="71">
        <f t="shared" ca="1" si="11"/>
        <v>0</v>
      </c>
      <c r="AS32" s="71">
        <f t="shared" ca="1" si="11"/>
        <v>0</v>
      </c>
      <c r="AT32" s="71">
        <f t="shared" ca="1" si="12"/>
        <v>0</v>
      </c>
      <c r="AU32" s="71">
        <f t="shared" ca="1" si="12"/>
        <v>0</v>
      </c>
      <c r="AV32" s="71">
        <f t="shared" ca="1" si="12"/>
        <v>0</v>
      </c>
      <c r="AW32" s="71">
        <f t="shared" ca="1" si="12"/>
        <v>0</v>
      </c>
      <c r="AX32" s="71">
        <f t="shared" ca="1" si="12"/>
        <v>0</v>
      </c>
      <c r="AY32" s="71">
        <f t="shared" ca="1" si="12"/>
        <v>0</v>
      </c>
      <c r="AZ32" s="71">
        <f t="shared" ca="1" si="12"/>
        <v>0</v>
      </c>
      <c r="BA32" s="71">
        <f t="shared" ca="1" si="12"/>
        <v>0</v>
      </c>
      <c r="BB32" s="71">
        <f t="shared" ca="1" si="12"/>
        <v>0</v>
      </c>
      <c r="BC32" s="71">
        <f t="shared" ca="1" si="12"/>
        <v>0</v>
      </c>
      <c r="BD32" s="71">
        <f t="shared" ca="1" si="12"/>
        <v>0</v>
      </c>
      <c r="BE32" s="71">
        <f t="shared" ca="1" si="12"/>
        <v>0</v>
      </c>
      <c r="BF32" s="71">
        <f t="shared" ca="1" si="12"/>
        <v>0</v>
      </c>
      <c r="BG32" s="71">
        <f t="shared" ca="1" si="12"/>
        <v>0</v>
      </c>
      <c r="BH32" s="71">
        <f t="shared" ca="1" si="12"/>
        <v>0</v>
      </c>
      <c r="BI32" s="71">
        <f t="shared" ca="1" si="12"/>
        <v>0</v>
      </c>
      <c r="BJ32" s="71">
        <f t="shared" ca="1" si="13"/>
        <v>0</v>
      </c>
      <c r="BK32" s="71">
        <f t="shared" ca="1" si="13"/>
        <v>0</v>
      </c>
      <c r="BL32" s="71">
        <f t="shared" ca="1" si="13"/>
        <v>0</v>
      </c>
      <c r="BM32" s="71">
        <f t="shared" ca="1" si="13"/>
        <v>0</v>
      </c>
      <c r="BN32" s="71">
        <f t="shared" ca="1" si="13"/>
        <v>0</v>
      </c>
      <c r="BO32" s="71">
        <f t="shared" ca="1" si="13"/>
        <v>0</v>
      </c>
      <c r="BP32" s="71">
        <f t="shared" ca="1" si="13"/>
        <v>0</v>
      </c>
      <c r="BQ32" s="71">
        <f t="shared" ca="1" si="13"/>
        <v>0</v>
      </c>
      <c r="BR32" s="71">
        <f t="shared" ca="1" si="13"/>
        <v>0</v>
      </c>
      <c r="BS32" s="71">
        <f t="shared" ca="1" si="13"/>
        <v>0</v>
      </c>
      <c r="BT32" s="71">
        <f t="shared" ca="1" si="13"/>
        <v>0</v>
      </c>
      <c r="BU32" s="71">
        <f t="shared" ca="1" si="13"/>
        <v>0</v>
      </c>
      <c r="BV32" s="71">
        <f t="shared" ca="1" si="13"/>
        <v>0</v>
      </c>
      <c r="BW32" s="71">
        <f t="shared" ca="1" si="13"/>
        <v>0</v>
      </c>
      <c r="BX32" s="71">
        <f t="shared" ca="1" si="13"/>
        <v>0</v>
      </c>
      <c r="BY32" s="71">
        <f t="shared" ca="1" si="13"/>
        <v>0</v>
      </c>
      <c r="BZ32" s="71">
        <f t="shared" ca="1" si="14"/>
        <v>0</v>
      </c>
      <c r="CA32" s="71">
        <f t="shared" ca="1" si="14"/>
        <v>0</v>
      </c>
      <c r="CB32" s="71">
        <f t="shared" ca="1" si="14"/>
        <v>0</v>
      </c>
      <c r="CC32" s="71">
        <f t="shared" ca="1" si="14"/>
        <v>0</v>
      </c>
      <c r="CD32" s="71">
        <f t="shared" ca="1" si="14"/>
        <v>0</v>
      </c>
      <c r="CE32" s="71">
        <f t="shared" ca="1" si="14"/>
        <v>0</v>
      </c>
      <c r="CF32" s="71">
        <f t="shared" ca="1" si="14"/>
        <v>0</v>
      </c>
      <c r="CG32" s="71">
        <f t="shared" ca="1" si="14"/>
        <v>0</v>
      </c>
      <c r="CH32" s="71">
        <f t="shared" ca="1" si="14"/>
        <v>0</v>
      </c>
      <c r="CI32" s="71">
        <f t="shared" ca="1" si="14"/>
        <v>0</v>
      </c>
      <c r="CJ32" s="71">
        <f t="shared" ca="1" si="14"/>
        <v>0</v>
      </c>
      <c r="CK32" s="71">
        <f t="shared" ca="1" si="14"/>
        <v>0</v>
      </c>
      <c r="CL32" s="71">
        <f t="shared" ca="1" si="14"/>
        <v>0</v>
      </c>
      <c r="CM32" s="71">
        <f t="shared" ca="1" si="14"/>
        <v>0</v>
      </c>
      <c r="CN32" s="71">
        <f t="shared" ca="1" si="14"/>
        <v>0</v>
      </c>
      <c r="CO32" s="71">
        <f t="shared" ca="1" si="14"/>
        <v>0</v>
      </c>
      <c r="CP32" s="71">
        <f t="shared" ca="1" si="15"/>
        <v>0</v>
      </c>
      <c r="CQ32" s="71">
        <f t="shared" ca="1" si="15"/>
        <v>0</v>
      </c>
      <c r="CR32" s="71">
        <f t="shared" ca="1" si="15"/>
        <v>0</v>
      </c>
      <c r="CS32" s="71">
        <f t="shared" ca="1" si="15"/>
        <v>0</v>
      </c>
      <c r="CT32" s="71">
        <f t="shared" ca="1" si="15"/>
        <v>0</v>
      </c>
      <c r="CU32" s="71">
        <f t="shared" ca="1" si="6"/>
        <v>0</v>
      </c>
    </row>
    <row r="33" spans="1:99" ht="12.75" customHeight="1">
      <c r="A33" s="54" t="s">
        <v>53</v>
      </c>
      <c r="B33" s="69">
        <v>1037</v>
      </c>
      <c r="C33" s="70" t="s">
        <v>376</v>
      </c>
      <c r="D33" s="71">
        <f t="shared" ca="1" si="10"/>
        <v>0</v>
      </c>
      <c r="E33" s="71">
        <f t="shared" ca="1" si="10"/>
        <v>0</v>
      </c>
      <c r="F33" s="71">
        <f t="shared" ca="1" si="10"/>
        <v>0</v>
      </c>
      <c r="G33" s="71">
        <f t="shared" ca="1" si="10"/>
        <v>0</v>
      </c>
      <c r="H33" s="71">
        <f t="shared" ca="1" si="10"/>
        <v>0</v>
      </c>
      <c r="I33" s="71">
        <f t="shared" ca="1" si="10"/>
        <v>0</v>
      </c>
      <c r="J33" s="71">
        <f t="shared" ca="1" si="10"/>
        <v>0</v>
      </c>
      <c r="K33" s="71">
        <f t="shared" ca="1" si="10"/>
        <v>0</v>
      </c>
      <c r="L33" s="71">
        <f t="shared" ca="1" si="10"/>
        <v>0</v>
      </c>
      <c r="M33" s="71">
        <f t="shared" ca="1" si="10"/>
        <v>0</v>
      </c>
      <c r="N33" s="71">
        <f t="shared" ca="1" si="7"/>
        <v>0</v>
      </c>
      <c r="O33" s="71">
        <f t="shared" ca="1" si="7"/>
        <v>0</v>
      </c>
      <c r="P33" s="71">
        <f t="shared" ca="1" si="7"/>
        <v>0</v>
      </c>
      <c r="Q33" s="71">
        <f t="shared" ca="1" si="7"/>
        <v>0</v>
      </c>
      <c r="R33" s="71">
        <f t="shared" ca="1" si="7"/>
        <v>0</v>
      </c>
      <c r="S33" s="71">
        <f t="shared" ca="1" si="7"/>
        <v>0</v>
      </c>
      <c r="T33" s="71">
        <f t="shared" ca="1" si="7"/>
        <v>0</v>
      </c>
      <c r="U33" s="71">
        <f t="shared" ca="1" si="7"/>
        <v>0</v>
      </c>
      <c r="V33" s="71">
        <f t="shared" ca="1" si="7"/>
        <v>0</v>
      </c>
      <c r="W33" s="71">
        <f t="shared" ca="1" si="7"/>
        <v>0</v>
      </c>
      <c r="X33" s="71">
        <f t="shared" ca="1" si="7"/>
        <v>0</v>
      </c>
      <c r="Y33" s="71">
        <f t="shared" ca="1" si="7"/>
        <v>0</v>
      </c>
      <c r="Z33" s="71">
        <f t="shared" ca="1" si="7"/>
        <v>0</v>
      </c>
      <c r="AA33" s="71">
        <f t="shared" ca="1" si="7"/>
        <v>0</v>
      </c>
      <c r="AB33" s="71">
        <f t="shared" ca="1" si="7"/>
        <v>0</v>
      </c>
      <c r="AC33" s="71">
        <f t="shared" ca="1" si="7"/>
        <v>0</v>
      </c>
      <c r="AD33" s="71">
        <f t="shared" ca="1" si="11"/>
        <v>0</v>
      </c>
      <c r="AE33" s="71">
        <f t="shared" ca="1" si="11"/>
        <v>0</v>
      </c>
      <c r="AF33" s="71">
        <f t="shared" ca="1" si="11"/>
        <v>0</v>
      </c>
      <c r="AG33" s="71">
        <f t="shared" ca="1" si="11"/>
        <v>0</v>
      </c>
      <c r="AH33" s="71">
        <f t="shared" ca="1" si="11"/>
        <v>0</v>
      </c>
      <c r="AI33" s="71">
        <f t="shared" ca="1" si="11"/>
        <v>0</v>
      </c>
      <c r="AJ33" s="71">
        <f t="shared" ca="1" si="11"/>
        <v>0</v>
      </c>
      <c r="AK33" s="71">
        <f t="shared" ca="1" si="11"/>
        <v>0</v>
      </c>
      <c r="AL33" s="71">
        <f t="shared" ca="1" si="11"/>
        <v>0</v>
      </c>
      <c r="AM33" s="71">
        <f t="shared" ca="1" si="11"/>
        <v>0</v>
      </c>
      <c r="AN33" s="71">
        <f t="shared" ca="1" si="11"/>
        <v>0</v>
      </c>
      <c r="AO33" s="71">
        <f t="shared" ca="1" si="11"/>
        <v>0</v>
      </c>
      <c r="AP33" s="71">
        <f t="shared" ca="1" si="11"/>
        <v>0</v>
      </c>
      <c r="AQ33" s="71">
        <f t="shared" ca="1" si="11"/>
        <v>0</v>
      </c>
      <c r="AR33" s="71">
        <f t="shared" ca="1" si="11"/>
        <v>0</v>
      </c>
      <c r="AS33" s="71">
        <f t="shared" ca="1" si="11"/>
        <v>0</v>
      </c>
      <c r="AT33" s="71">
        <f t="shared" ca="1" si="12"/>
        <v>0</v>
      </c>
      <c r="AU33" s="71">
        <f t="shared" ca="1" si="12"/>
        <v>0</v>
      </c>
      <c r="AV33" s="71">
        <f t="shared" ca="1" si="12"/>
        <v>0</v>
      </c>
      <c r="AW33" s="71">
        <f t="shared" ca="1" si="12"/>
        <v>0</v>
      </c>
      <c r="AX33" s="71">
        <f t="shared" ca="1" si="12"/>
        <v>0</v>
      </c>
      <c r="AY33" s="71">
        <f t="shared" ca="1" si="12"/>
        <v>0</v>
      </c>
      <c r="AZ33" s="71">
        <f t="shared" ca="1" si="12"/>
        <v>0</v>
      </c>
      <c r="BA33" s="71">
        <f t="shared" ca="1" si="12"/>
        <v>0</v>
      </c>
      <c r="BB33" s="71">
        <f t="shared" ca="1" si="12"/>
        <v>0</v>
      </c>
      <c r="BC33" s="71">
        <f t="shared" ca="1" si="12"/>
        <v>0</v>
      </c>
      <c r="BD33" s="71">
        <f t="shared" ca="1" si="12"/>
        <v>0</v>
      </c>
      <c r="BE33" s="71">
        <f t="shared" ca="1" si="12"/>
        <v>0</v>
      </c>
      <c r="BF33" s="71">
        <f t="shared" ca="1" si="12"/>
        <v>0</v>
      </c>
      <c r="BG33" s="71">
        <f t="shared" ca="1" si="12"/>
        <v>0</v>
      </c>
      <c r="BH33" s="71">
        <f t="shared" ca="1" si="12"/>
        <v>0</v>
      </c>
      <c r="BI33" s="71">
        <f t="shared" ca="1" si="12"/>
        <v>0</v>
      </c>
      <c r="BJ33" s="71">
        <f t="shared" ca="1" si="13"/>
        <v>0</v>
      </c>
      <c r="BK33" s="71">
        <f t="shared" ca="1" si="13"/>
        <v>0</v>
      </c>
      <c r="BL33" s="71">
        <f t="shared" ca="1" si="13"/>
        <v>0</v>
      </c>
      <c r="BM33" s="71">
        <f t="shared" ca="1" si="13"/>
        <v>0</v>
      </c>
      <c r="BN33" s="71">
        <f t="shared" ca="1" si="13"/>
        <v>0</v>
      </c>
      <c r="BO33" s="71">
        <f t="shared" ca="1" si="13"/>
        <v>0</v>
      </c>
      <c r="BP33" s="71">
        <f t="shared" ca="1" si="13"/>
        <v>0</v>
      </c>
      <c r="BQ33" s="71">
        <f t="shared" ca="1" si="13"/>
        <v>0</v>
      </c>
      <c r="BR33" s="71">
        <f t="shared" ca="1" si="13"/>
        <v>0</v>
      </c>
      <c r="BS33" s="71">
        <f t="shared" ca="1" si="13"/>
        <v>0</v>
      </c>
      <c r="BT33" s="71">
        <f t="shared" ca="1" si="13"/>
        <v>0</v>
      </c>
      <c r="BU33" s="71">
        <f t="shared" ca="1" si="13"/>
        <v>0</v>
      </c>
      <c r="BV33" s="71">
        <f t="shared" ca="1" si="13"/>
        <v>0</v>
      </c>
      <c r="BW33" s="71">
        <f t="shared" ca="1" si="13"/>
        <v>0</v>
      </c>
      <c r="BX33" s="71">
        <f t="shared" ca="1" si="13"/>
        <v>0</v>
      </c>
      <c r="BY33" s="71">
        <f t="shared" ca="1" si="13"/>
        <v>0</v>
      </c>
      <c r="BZ33" s="71">
        <f t="shared" ca="1" si="14"/>
        <v>0</v>
      </c>
      <c r="CA33" s="71">
        <f t="shared" ca="1" si="14"/>
        <v>0</v>
      </c>
      <c r="CB33" s="71">
        <f t="shared" ca="1" si="14"/>
        <v>0</v>
      </c>
      <c r="CC33" s="71">
        <f t="shared" ca="1" si="14"/>
        <v>0</v>
      </c>
      <c r="CD33" s="71">
        <f t="shared" ca="1" si="14"/>
        <v>0</v>
      </c>
      <c r="CE33" s="71">
        <f t="shared" ca="1" si="14"/>
        <v>0</v>
      </c>
      <c r="CF33" s="71">
        <f t="shared" ca="1" si="14"/>
        <v>0</v>
      </c>
      <c r="CG33" s="71">
        <f t="shared" ca="1" si="14"/>
        <v>0</v>
      </c>
      <c r="CH33" s="71">
        <f t="shared" ca="1" si="14"/>
        <v>0</v>
      </c>
      <c r="CI33" s="71">
        <f t="shared" ca="1" si="14"/>
        <v>0</v>
      </c>
      <c r="CJ33" s="71">
        <f t="shared" ca="1" si="14"/>
        <v>0</v>
      </c>
      <c r="CK33" s="71">
        <f t="shared" ca="1" si="14"/>
        <v>0</v>
      </c>
      <c r="CL33" s="71">
        <f t="shared" ca="1" si="14"/>
        <v>0</v>
      </c>
      <c r="CM33" s="71">
        <f t="shared" ca="1" si="14"/>
        <v>0</v>
      </c>
      <c r="CN33" s="71">
        <f t="shared" ca="1" si="14"/>
        <v>0</v>
      </c>
      <c r="CO33" s="71">
        <f t="shared" ca="1" si="14"/>
        <v>0</v>
      </c>
      <c r="CP33" s="71">
        <f t="shared" ca="1" si="15"/>
        <v>0</v>
      </c>
      <c r="CQ33" s="71">
        <f t="shared" ca="1" si="15"/>
        <v>0</v>
      </c>
      <c r="CR33" s="71">
        <f t="shared" ca="1" si="15"/>
        <v>0</v>
      </c>
      <c r="CS33" s="71">
        <f t="shared" ca="1" si="15"/>
        <v>0</v>
      </c>
      <c r="CT33" s="71">
        <f t="shared" ca="1" si="15"/>
        <v>0</v>
      </c>
      <c r="CU33" s="71">
        <f t="shared" ca="1" si="6"/>
        <v>0</v>
      </c>
    </row>
    <row r="34" spans="1:99" ht="12.75" customHeight="1">
      <c r="A34" s="54" t="s">
        <v>55</v>
      </c>
      <c r="B34" s="69">
        <v>1038</v>
      </c>
      <c r="C34" s="70" t="s">
        <v>376</v>
      </c>
      <c r="D34" s="71">
        <f t="shared" ca="1" si="10"/>
        <v>0</v>
      </c>
      <c r="E34" s="71">
        <f t="shared" ca="1" si="10"/>
        <v>0</v>
      </c>
      <c r="F34" s="71">
        <f t="shared" ca="1" si="10"/>
        <v>0</v>
      </c>
      <c r="G34" s="71">
        <f t="shared" ca="1" si="10"/>
        <v>0</v>
      </c>
      <c r="H34" s="71">
        <f t="shared" ca="1" si="10"/>
        <v>0</v>
      </c>
      <c r="I34" s="71">
        <f t="shared" ca="1" si="10"/>
        <v>0</v>
      </c>
      <c r="J34" s="71">
        <f t="shared" ca="1" si="10"/>
        <v>0</v>
      </c>
      <c r="K34" s="71">
        <f t="shared" ca="1" si="10"/>
        <v>0</v>
      </c>
      <c r="L34" s="71">
        <f t="shared" ca="1" si="10"/>
        <v>0</v>
      </c>
      <c r="M34" s="71">
        <f t="shared" ca="1" si="10"/>
        <v>0</v>
      </c>
      <c r="N34" s="71">
        <f t="shared" ca="1" si="7"/>
        <v>0</v>
      </c>
      <c r="O34" s="71">
        <f t="shared" ca="1" si="7"/>
        <v>0</v>
      </c>
      <c r="P34" s="71">
        <f t="shared" ca="1" si="7"/>
        <v>0</v>
      </c>
      <c r="Q34" s="71">
        <f t="shared" ca="1" si="7"/>
        <v>0</v>
      </c>
      <c r="R34" s="71">
        <f t="shared" ca="1" si="7"/>
        <v>0</v>
      </c>
      <c r="S34" s="71">
        <f t="shared" ca="1" si="7"/>
        <v>0</v>
      </c>
      <c r="T34" s="71">
        <f t="shared" ca="1" si="7"/>
        <v>0</v>
      </c>
      <c r="U34" s="71">
        <f t="shared" ca="1" si="7"/>
        <v>0</v>
      </c>
      <c r="V34" s="71">
        <f t="shared" ca="1" si="7"/>
        <v>0</v>
      </c>
      <c r="W34" s="71">
        <f t="shared" ca="1" si="7"/>
        <v>0</v>
      </c>
      <c r="X34" s="71">
        <f t="shared" ca="1" si="7"/>
        <v>0</v>
      </c>
      <c r="Y34" s="71">
        <f t="shared" ca="1" si="7"/>
        <v>0</v>
      </c>
      <c r="Z34" s="71">
        <f t="shared" ca="1" si="7"/>
        <v>0</v>
      </c>
      <c r="AA34" s="71">
        <f t="shared" ca="1" si="7"/>
        <v>0</v>
      </c>
      <c r="AB34" s="71">
        <f t="shared" ca="1" si="7"/>
        <v>0</v>
      </c>
      <c r="AC34" s="71">
        <f t="shared" ca="1" si="7"/>
        <v>0</v>
      </c>
      <c r="AD34" s="71">
        <f t="shared" ca="1" si="11"/>
        <v>0</v>
      </c>
      <c r="AE34" s="71">
        <f t="shared" ca="1" si="11"/>
        <v>0</v>
      </c>
      <c r="AF34" s="71">
        <f t="shared" ca="1" si="11"/>
        <v>0</v>
      </c>
      <c r="AG34" s="71">
        <f t="shared" ca="1" si="11"/>
        <v>0</v>
      </c>
      <c r="AH34" s="71">
        <f t="shared" ca="1" si="11"/>
        <v>0</v>
      </c>
      <c r="AI34" s="71">
        <f t="shared" ca="1" si="11"/>
        <v>0</v>
      </c>
      <c r="AJ34" s="71">
        <f t="shared" ca="1" si="11"/>
        <v>0</v>
      </c>
      <c r="AK34" s="71">
        <f t="shared" ca="1" si="11"/>
        <v>0</v>
      </c>
      <c r="AL34" s="71">
        <f t="shared" ca="1" si="11"/>
        <v>0</v>
      </c>
      <c r="AM34" s="71">
        <f t="shared" ca="1" si="11"/>
        <v>0</v>
      </c>
      <c r="AN34" s="71">
        <f t="shared" ca="1" si="11"/>
        <v>0</v>
      </c>
      <c r="AO34" s="71">
        <f t="shared" ca="1" si="11"/>
        <v>0</v>
      </c>
      <c r="AP34" s="71">
        <f t="shared" ca="1" si="11"/>
        <v>0</v>
      </c>
      <c r="AQ34" s="71">
        <f t="shared" ca="1" si="11"/>
        <v>0</v>
      </c>
      <c r="AR34" s="71">
        <f t="shared" ca="1" si="11"/>
        <v>0</v>
      </c>
      <c r="AS34" s="71">
        <f t="shared" ca="1" si="11"/>
        <v>0</v>
      </c>
      <c r="AT34" s="71">
        <f t="shared" ca="1" si="12"/>
        <v>0</v>
      </c>
      <c r="AU34" s="71">
        <f t="shared" ca="1" si="12"/>
        <v>0</v>
      </c>
      <c r="AV34" s="71">
        <f t="shared" ca="1" si="12"/>
        <v>0</v>
      </c>
      <c r="AW34" s="71">
        <f t="shared" ca="1" si="12"/>
        <v>0</v>
      </c>
      <c r="AX34" s="71">
        <f t="shared" ca="1" si="12"/>
        <v>0</v>
      </c>
      <c r="AY34" s="71">
        <f t="shared" ca="1" si="12"/>
        <v>0</v>
      </c>
      <c r="AZ34" s="71">
        <f t="shared" ca="1" si="12"/>
        <v>0</v>
      </c>
      <c r="BA34" s="71">
        <f t="shared" ca="1" si="12"/>
        <v>0</v>
      </c>
      <c r="BB34" s="71">
        <f t="shared" ca="1" si="12"/>
        <v>0</v>
      </c>
      <c r="BC34" s="71">
        <f t="shared" ca="1" si="12"/>
        <v>0</v>
      </c>
      <c r="BD34" s="71">
        <f t="shared" ca="1" si="12"/>
        <v>0</v>
      </c>
      <c r="BE34" s="71">
        <f t="shared" ca="1" si="12"/>
        <v>0</v>
      </c>
      <c r="BF34" s="71">
        <f t="shared" ca="1" si="12"/>
        <v>0</v>
      </c>
      <c r="BG34" s="71">
        <f t="shared" ca="1" si="12"/>
        <v>0</v>
      </c>
      <c r="BH34" s="71">
        <f t="shared" ca="1" si="12"/>
        <v>0</v>
      </c>
      <c r="BI34" s="71">
        <f t="shared" ca="1" si="12"/>
        <v>0</v>
      </c>
      <c r="BJ34" s="71">
        <f t="shared" ca="1" si="13"/>
        <v>0</v>
      </c>
      <c r="BK34" s="71">
        <f t="shared" ca="1" si="13"/>
        <v>0</v>
      </c>
      <c r="BL34" s="71">
        <f t="shared" ca="1" si="13"/>
        <v>0</v>
      </c>
      <c r="BM34" s="71">
        <f t="shared" ca="1" si="13"/>
        <v>0</v>
      </c>
      <c r="BN34" s="71">
        <f t="shared" ca="1" si="13"/>
        <v>0</v>
      </c>
      <c r="BO34" s="71">
        <f t="shared" ca="1" si="13"/>
        <v>0</v>
      </c>
      <c r="BP34" s="71">
        <f t="shared" ca="1" si="13"/>
        <v>0</v>
      </c>
      <c r="BQ34" s="71">
        <f t="shared" ca="1" si="13"/>
        <v>0</v>
      </c>
      <c r="BR34" s="71">
        <f t="shared" ca="1" si="13"/>
        <v>0</v>
      </c>
      <c r="BS34" s="71">
        <f t="shared" ca="1" si="13"/>
        <v>0</v>
      </c>
      <c r="BT34" s="71">
        <f t="shared" ca="1" si="13"/>
        <v>0</v>
      </c>
      <c r="BU34" s="71">
        <f t="shared" ca="1" si="13"/>
        <v>0</v>
      </c>
      <c r="BV34" s="71">
        <f t="shared" ca="1" si="13"/>
        <v>0</v>
      </c>
      <c r="BW34" s="71">
        <f t="shared" ca="1" si="13"/>
        <v>0</v>
      </c>
      <c r="BX34" s="71">
        <f t="shared" ca="1" si="13"/>
        <v>0</v>
      </c>
      <c r="BY34" s="71">
        <f t="shared" ca="1" si="13"/>
        <v>0</v>
      </c>
      <c r="BZ34" s="71">
        <f t="shared" ca="1" si="14"/>
        <v>0</v>
      </c>
      <c r="CA34" s="71">
        <f t="shared" ca="1" si="14"/>
        <v>0</v>
      </c>
      <c r="CB34" s="71">
        <f t="shared" ca="1" si="14"/>
        <v>0</v>
      </c>
      <c r="CC34" s="71">
        <f t="shared" ca="1" si="14"/>
        <v>0</v>
      </c>
      <c r="CD34" s="71">
        <f t="shared" ca="1" si="14"/>
        <v>0</v>
      </c>
      <c r="CE34" s="71">
        <f t="shared" ca="1" si="14"/>
        <v>0</v>
      </c>
      <c r="CF34" s="71">
        <f t="shared" ca="1" si="14"/>
        <v>0</v>
      </c>
      <c r="CG34" s="71">
        <f t="shared" ca="1" si="14"/>
        <v>0</v>
      </c>
      <c r="CH34" s="71">
        <f t="shared" ca="1" si="14"/>
        <v>0</v>
      </c>
      <c r="CI34" s="71">
        <f t="shared" ca="1" si="14"/>
        <v>0</v>
      </c>
      <c r="CJ34" s="71">
        <f t="shared" ca="1" si="14"/>
        <v>0</v>
      </c>
      <c r="CK34" s="71">
        <f t="shared" ca="1" si="14"/>
        <v>0</v>
      </c>
      <c r="CL34" s="71">
        <f t="shared" ca="1" si="14"/>
        <v>0</v>
      </c>
      <c r="CM34" s="71">
        <f t="shared" ca="1" si="14"/>
        <v>0</v>
      </c>
      <c r="CN34" s="71">
        <f t="shared" ca="1" si="14"/>
        <v>0</v>
      </c>
      <c r="CO34" s="71">
        <f t="shared" ca="1" si="14"/>
        <v>0</v>
      </c>
      <c r="CP34" s="71">
        <f t="shared" ca="1" si="15"/>
        <v>0</v>
      </c>
      <c r="CQ34" s="71">
        <f t="shared" ca="1" si="15"/>
        <v>0</v>
      </c>
      <c r="CR34" s="71">
        <f t="shared" ca="1" si="15"/>
        <v>0</v>
      </c>
      <c r="CS34" s="71">
        <f t="shared" ca="1" si="15"/>
        <v>0</v>
      </c>
      <c r="CT34" s="71">
        <f t="shared" ca="1" si="15"/>
        <v>0</v>
      </c>
      <c r="CU34" s="71">
        <f t="shared" ca="1" si="6"/>
        <v>0</v>
      </c>
    </row>
    <row r="35" spans="1:99" ht="12.75" customHeight="1">
      <c r="A35" s="54" t="s">
        <v>57</v>
      </c>
      <c r="B35" s="69">
        <v>1039</v>
      </c>
      <c r="C35" s="70" t="s">
        <v>376</v>
      </c>
      <c r="D35" s="71">
        <f t="shared" ca="1" si="10"/>
        <v>0</v>
      </c>
      <c r="E35" s="71">
        <f t="shared" ca="1" si="10"/>
        <v>0</v>
      </c>
      <c r="F35" s="71">
        <f t="shared" ca="1" si="10"/>
        <v>0</v>
      </c>
      <c r="G35" s="71">
        <f t="shared" ca="1" si="10"/>
        <v>0</v>
      </c>
      <c r="H35" s="71">
        <f t="shared" ca="1" si="10"/>
        <v>0</v>
      </c>
      <c r="I35" s="71">
        <f t="shared" ca="1" si="10"/>
        <v>0</v>
      </c>
      <c r="J35" s="71">
        <f t="shared" ca="1" si="10"/>
        <v>0</v>
      </c>
      <c r="K35" s="71">
        <f t="shared" ca="1" si="10"/>
        <v>0</v>
      </c>
      <c r="L35" s="71">
        <f t="shared" ca="1" si="10"/>
        <v>0</v>
      </c>
      <c r="M35" s="71">
        <f t="shared" ca="1" si="10"/>
        <v>0</v>
      </c>
      <c r="N35" s="71">
        <f t="shared" ca="1" si="7"/>
        <v>0</v>
      </c>
      <c r="O35" s="71">
        <f t="shared" ca="1" si="7"/>
        <v>0</v>
      </c>
      <c r="P35" s="71">
        <f t="shared" ca="1" si="7"/>
        <v>0</v>
      </c>
      <c r="Q35" s="71">
        <f t="shared" ca="1" si="7"/>
        <v>0</v>
      </c>
      <c r="R35" s="71">
        <f t="shared" ca="1" si="7"/>
        <v>0</v>
      </c>
      <c r="S35" s="71">
        <f t="shared" ca="1" si="7"/>
        <v>0</v>
      </c>
      <c r="T35" s="71">
        <f t="shared" ca="1" si="7"/>
        <v>0</v>
      </c>
      <c r="U35" s="71">
        <f t="shared" ca="1" si="7"/>
        <v>0</v>
      </c>
      <c r="V35" s="71">
        <f t="shared" ca="1" si="7"/>
        <v>0</v>
      </c>
      <c r="W35" s="71">
        <f t="shared" ca="1" si="7"/>
        <v>0</v>
      </c>
      <c r="X35" s="71">
        <f t="shared" ca="1" si="7"/>
        <v>0</v>
      </c>
      <c r="Y35" s="71">
        <f t="shared" ca="1" si="7"/>
        <v>0</v>
      </c>
      <c r="Z35" s="71">
        <f t="shared" ca="1" si="7"/>
        <v>0</v>
      </c>
      <c r="AA35" s="71">
        <f t="shared" ca="1" si="7"/>
        <v>0</v>
      </c>
      <c r="AB35" s="71">
        <f t="shared" ca="1" si="7"/>
        <v>0</v>
      </c>
      <c r="AC35" s="71">
        <f t="shared" ca="1" si="7"/>
        <v>0</v>
      </c>
      <c r="AD35" s="71">
        <f t="shared" ca="1" si="11"/>
        <v>0</v>
      </c>
      <c r="AE35" s="71">
        <f t="shared" ca="1" si="11"/>
        <v>0</v>
      </c>
      <c r="AF35" s="71">
        <f t="shared" ca="1" si="11"/>
        <v>0</v>
      </c>
      <c r="AG35" s="71">
        <f t="shared" ca="1" si="11"/>
        <v>0</v>
      </c>
      <c r="AH35" s="71">
        <f t="shared" ca="1" si="11"/>
        <v>0</v>
      </c>
      <c r="AI35" s="71">
        <f t="shared" ca="1" si="11"/>
        <v>0</v>
      </c>
      <c r="AJ35" s="71">
        <f t="shared" ca="1" si="11"/>
        <v>0</v>
      </c>
      <c r="AK35" s="71">
        <f t="shared" ca="1" si="11"/>
        <v>0</v>
      </c>
      <c r="AL35" s="71">
        <f t="shared" ca="1" si="11"/>
        <v>0</v>
      </c>
      <c r="AM35" s="71">
        <f t="shared" ca="1" si="11"/>
        <v>0</v>
      </c>
      <c r="AN35" s="71">
        <f t="shared" ca="1" si="11"/>
        <v>0</v>
      </c>
      <c r="AO35" s="71">
        <f t="shared" ca="1" si="11"/>
        <v>0</v>
      </c>
      <c r="AP35" s="71">
        <f t="shared" ca="1" si="11"/>
        <v>0</v>
      </c>
      <c r="AQ35" s="71">
        <f t="shared" ca="1" si="11"/>
        <v>0</v>
      </c>
      <c r="AR35" s="71">
        <f t="shared" ca="1" si="11"/>
        <v>0</v>
      </c>
      <c r="AS35" s="71">
        <f t="shared" ca="1" si="11"/>
        <v>0</v>
      </c>
      <c r="AT35" s="71">
        <f t="shared" ca="1" si="12"/>
        <v>0</v>
      </c>
      <c r="AU35" s="71">
        <f t="shared" ca="1" si="12"/>
        <v>0</v>
      </c>
      <c r="AV35" s="71">
        <f t="shared" ca="1" si="12"/>
        <v>0</v>
      </c>
      <c r="AW35" s="71">
        <f t="shared" ca="1" si="12"/>
        <v>0</v>
      </c>
      <c r="AX35" s="71">
        <f t="shared" ca="1" si="12"/>
        <v>0</v>
      </c>
      <c r="AY35" s="71">
        <f t="shared" ca="1" si="12"/>
        <v>0</v>
      </c>
      <c r="AZ35" s="71">
        <f t="shared" ca="1" si="12"/>
        <v>0</v>
      </c>
      <c r="BA35" s="71">
        <f t="shared" ca="1" si="12"/>
        <v>0</v>
      </c>
      <c r="BB35" s="71">
        <f t="shared" ca="1" si="12"/>
        <v>0</v>
      </c>
      <c r="BC35" s="71">
        <f t="shared" ca="1" si="12"/>
        <v>0</v>
      </c>
      <c r="BD35" s="71">
        <f t="shared" ca="1" si="12"/>
        <v>0</v>
      </c>
      <c r="BE35" s="71">
        <f t="shared" ca="1" si="12"/>
        <v>0</v>
      </c>
      <c r="BF35" s="71">
        <f t="shared" ca="1" si="12"/>
        <v>0</v>
      </c>
      <c r="BG35" s="71">
        <f t="shared" ca="1" si="12"/>
        <v>0</v>
      </c>
      <c r="BH35" s="71">
        <f t="shared" ca="1" si="12"/>
        <v>0</v>
      </c>
      <c r="BI35" s="71">
        <f t="shared" ca="1" si="12"/>
        <v>0</v>
      </c>
      <c r="BJ35" s="71">
        <f t="shared" ca="1" si="13"/>
        <v>0</v>
      </c>
      <c r="BK35" s="71">
        <f t="shared" ca="1" si="13"/>
        <v>0</v>
      </c>
      <c r="BL35" s="71">
        <f t="shared" ca="1" si="13"/>
        <v>0</v>
      </c>
      <c r="BM35" s="71">
        <f t="shared" ca="1" si="13"/>
        <v>0</v>
      </c>
      <c r="BN35" s="71">
        <f t="shared" ca="1" si="13"/>
        <v>0</v>
      </c>
      <c r="BO35" s="71">
        <f t="shared" ca="1" si="13"/>
        <v>0</v>
      </c>
      <c r="BP35" s="71">
        <f t="shared" ca="1" si="13"/>
        <v>0</v>
      </c>
      <c r="BQ35" s="71">
        <f t="shared" ca="1" si="13"/>
        <v>0</v>
      </c>
      <c r="BR35" s="71">
        <f t="shared" ca="1" si="13"/>
        <v>0</v>
      </c>
      <c r="BS35" s="71">
        <f t="shared" ca="1" si="13"/>
        <v>0</v>
      </c>
      <c r="BT35" s="71">
        <f t="shared" ca="1" si="13"/>
        <v>0</v>
      </c>
      <c r="BU35" s="71">
        <f t="shared" ca="1" si="13"/>
        <v>0</v>
      </c>
      <c r="BV35" s="71">
        <f t="shared" ca="1" si="13"/>
        <v>0</v>
      </c>
      <c r="BW35" s="71">
        <f t="shared" ca="1" si="13"/>
        <v>0</v>
      </c>
      <c r="BX35" s="71">
        <f t="shared" ca="1" si="13"/>
        <v>0</v>
      </c>
      <c r="BY35" s="71">
        <f t="shared" ca="1" si="13"/>
        <v>0</v>
      </c>
      <c r="BZ35" s="71">
        <f t="shared" ca="1" si="14"/>
        <v>0</v>
      </c>
      <c r="CA35" s="71">
        <f t="shared" ca="1" si="14"/>
        <v>0</v>
      </c>
      <c r="CB35" s="71">
        <f t="shared" ca="1" si="14"/>
        <v>0</v>
      </c>
      <c r="CC35" s="71">
        <f t="shared" ca="1" si="14"/>
        <v>0</v>
      </c>
      <c r="CD35" s="71">
        <f t="shared" ca="1" si="14"/>
        <v>0</v>
      </c>
      <c r="CE35" s="71">
        <f t="shared" ca="1" si="14"/>
        <v>0</v>
      </c>
      <c r="CF35" s="71">
        <f t="shared" ca="1" si="14"/>
        <v>0</v>
      </c>
      <c r="CG35" s="71">
        <f t="shared" ca="1" si="14"/>
        <v>0</v>
      </c>
      <c r="CH35" s="71">
        <f t="shared" ca="1" si="14"/>
        <v>0</v>
      </c>
      <c r="CI35" s="71">
        <f t="shared" ca="1" si="14"/>
        <v>0</v>
      </c>
      <c r="CJ35" s="71">
        <f t="shared" ca="1" si="14"/>
        <v>0</v>
      </c>
      <c r="CK35" s="71">
        <f t="shared" ca="1" si="14"/>
        <v>0</v>
      </c>
      <c r="CL35" s="71">
        <f t="shared" ca="1" si="14"/>
        <v>0</v>
      </c>
      <c r="CM35" s="71">
        <f t="shared" ca="1" si="14"/>
        <v>0</v>
      </c>
      <c r="CN35" s="71">
        <f t="shared" ca="1" si="14"/>
        <v>0</v>
      </c>
      <c r="CO35" s="71">
        <f t="shared" ca="1" si="14"/>
        <v>0</v>
      </c>
      <c r="CP35" s="71">
        <f t="shared" ca="1" si="15"/>
        <v>0</v>
      </c>
      <c r="CQ35" s="71">
        <f t="shared" ca="1" si="15"/>
        <v>0</v>
      </c>
      <c r="CR35" s="71">
        <f t="shared" ca="1" si="15"/>
        <v>0</v>
      </c>
      <c r="CS35" s="71">
        <f t="shared" ca="1" si="15"/>
        <v>0</v>
      </c>
      <c r="CT35" s="71">
        <f t="shared" ca="1" si="15"/>
        <v>0</v>
      </c>
      <c r="CU35" s="71">
        <f t="shared" ca="1" si="6"/>
        <v>0</v>
      </c>
    </row>
    <row r="36" spans="1:99" ht="12.75" customHeight="1">
      <c r="A36" s="54" t="s">
        <v>59</v>
      </c>
      <c r="B36" s="69">
        <v>1040</v>
      </c>
      <c r="C36" s="70" t="s">
        <v>376</v>
      </c>
      <c r="D36" s="71">
        <f t="shared" ca="1" si="10"/>
        <v>0</v>
      </c>
      <c r="E36" s="71">
        <f t="shared" ca="1" si="10"/>
        <v>0</v>
      </c>
      <c r="F36" s="71">
        <f t="shared" ca="1" si="10"/>
        <v>0</v>
      </c>
      <c r="G36" s="71">
        <f t="shared" ca="1" si="10"/>
        <v>0</v>
      </c>
      <c r="H36" s="71">
        <f t="shared" ca="1" si="10"/>
        <v>0</v>
      </c>
      <c r="I36" s="71">
        <f t="shared" ca="1" si="10"/>
        <v>0</v>
      </c>
      <c r="J36" s="71">
        <f t="shared" ca="1" si="10"/>
        <v>0</v>
      </c>
      <c r="K36" s="71">
        <f t="shared" ca="1" si="10"/>
        <v>0</v>
      </c>
      <c r="L36" s="71">
        <f t="shared" ca="1" si="10"/>
        <v>0</v>
      </c>
      <c r="M36" s="71">
        <f t="shared" ca="1" si="10"/>
        <v>0</v>
      </c>
      <c r="N36" s="71">
        <f t="shared" ca="1" si="7"/>
        <v>0</v>
      </c>
      <c r="O36" s="71">
        <f t="shared" ca="1" si="7"/>
        <v>0</v>
      </c>
      <c r="P36" s="71">
        <f t="shared" ca="1" si="7"/>
        <v>0</v>
      </c>
      <c r="Q36" s="71">
        <f t="shared" ca="1" si="7"/>
        <v>0</v>
      </c>
      <c r="R36" s="71">
        <f t="shared" ca="1" si="7"/>
        <v>0</v>
      </c>
      <c r="S36" s="71">
        <f t="shared" ca="1" si="7"/>
        <v>0</v>
      </c>
      <c r="T36" s="71">
        <f t="shared" ca="1" si="7"/>
        <v>0</v>
      </c>
      <c r="U36" s="71">
        <f t="shared" ca="1" si="7"/>
        <v>0</v>
      </c>
      <c r="V36" s="71">
        <f t="shared" ca="1" si="7"/>
        <v>0</v>
      </c>
      <c r="W36" s="71">
        <f t="shared" ca="1" si="7"/>
        <v>0</v>
      </c>
      <c r="X36" s="71">
        <f t="shared" ca="1" si="7"/>
        <v>0</v>
      </c>
      <c r="Y36" s="71">
        <f t="shared" ca="1" si="7"/>
        <v>0</v>
      </c>
      <c r="Z36" s="71">
        <f t="shared" ca="1" si="7"/>
        <v>0</v>
      </c>
      <c r="AA36" s="71">
        <f t="shared" ca="1" si="7"/>
        <v>0</v>
      </c>
      <c r="AB36" s="71">
        <f t="shared" ca="1" si="7"/>
        <v>0</v>
      </c>
      <c r="AC36" s="71">
        <f t="shared" ca="1" si="7"/>
        <v>0</v>
      </c>
      <c r="AD36" s="71">
        <f t="shared" ca="1" si="11"/>
        <v>0</v>
      </c>
      <c r="AE36" s="71">
        <f t="shared" ca="1" si="11"/>
        <v>0</v>
      </c>
      <c r="AF36" s="71">
        <f t="shared" ca="1" si="11"/>
        <v>0</v>
      </c>
      <c r="AG36" s="71">
        <f t="shared" ca="1" si="11"/>
        <v>0</v>
      </c>
      <c r="AH36" s="71">
        <f t="shared" ca="1" si="11"/>
        <v>0</v>
      </c>
      <c r="AI36" s="71">
        <f t="shared" ca="1" si="11"/>
        <v>0</v>
      </c>
      <c r="AJ36" s="71">
        <f t="shared" ca="1" si="11"/>
        <v>0</v>
      </c>
      <c r="AK36" s="71">
        <f t="shared" ca="1" si="11"/>
        <v>0</v>
      </c>
      <c r="AL36" s="71">
        <f t="shared" ca="1" si="11"/>
        <v>0</v>
      </c>
      <c r="AM36" s="71">
        <f t="shared" ca="1" si="11"/>
        <v>0</v>
      </c>
      <c r="AN36" s="71">
        <f t="shared" ca="1" si="11"/>
        <v>0</v>
      </c>
      <c r="AO36" s="71">
        <f t="shared" ca="1" si="11"/>
        <v>0</v>
      </c>
      <c r="AP36" s="71">
        <f t="shared" ca="1" si="11"/>
        <v>0</v>
      </c>
      <c r="AQ36" s="71">
        <f t="shared" ca="1" si="11"/>
        <v>0</v>
      </c>
      <c r="AR36" s="71">
        <f t="shared" ca="1" si="11"/>
        <v>0</v>
      </c>
      <c r="AS36" s="71">
        <f t="shared" ca="1" si="11"/>
        <v>0</v>
      </c>
      <c r="AT36" s="71">
        <f t="shared" ca="1" si="12"/>
        <v>0</v>
      </c>
      <c r="AU36" s="71">
        <f t="shared" ca="1" si="12"/>
        <v>0</v>
      </c>
      <c r="AV36" s="71">
        <f t="shared" ca="1" si="12"/>
        <v>0</v>
      </c>
      <c r="AW36" s="71">
        <f t="shared" ca="1" si="12"/>
        <v>0</v>
      </c>
      <c r="AX36" s="71">
        <f t="shared" ca="1" si="12"/>
        <v>0</v>
      </c>
      <c r="AY36" s="71">
        <f t="shared" ca="1" si="12"/>
        <v>0</v>
      </c>
      <c r="AZ36" s="71">
        <f t="shared" ca="1" si="12"/>
        <v>0</v>
      </c>
      <c r="BA36" s="71">
        <f t="shared" ca="1" si="12"/>
        <v>0</v>
      </c>
      <c r="BB36" s="71">
        <f t="shared" ca="1" si="12"/>
        <v>0</v>
      </c>
      <c r="BC36" s="71">
        <f t="shared" ca="1" si="12"/>
        <v>0</v>
      </c>
      <c r="BD36" s="71">
        <f t="shared" ca="1" si="12"/>
        <v>0</v>
      </c>
      <c r="BE36" s="71">
        <f t="shared" ca="1" si="12"/>
        <v>0</v>
      </c>
      <c r="BF36" s="71">
        <f t="shared" ca="1" si="12"/>
        <v>0</v>
      </c>
      <c r="BG36" s="71">
        <f t="shared" ca="1" si="12"/>
        <v>0</v>
      </c>
      <c r="BH36" s="71">
        <f t="shared" ca="1" si="12"/>
        <v>0</v>
      </c>
      <c r="BI36" s="71">
        <f t="shared" ca="1" si="12"/>
        <v>0</v>
      </c>
      <c r="BJ36" s="71">
        <f t="shared" ca="1" si="13"/>
        <v>0</v>
      </c>
      <c r="BK36" s="71">
        <f t="shared" ca="1" si="13"/>
        <v>0</v>
      </c>
      <c r="BL36" s="71">
        <f t="shared" ca="1" si="13"/>
        <v>0</v>
      </c>
      <c r="BM36" s="71">
        <f t="shared" ca="1" si="13"/>
        <v>0</v>
      </c>
      <c r="BN36" s="71">
        <f t="shared" ca="1" si="13"/>
        <v>0</v>
      </c>
      <c r="BO36" s="71">
        <f t="shared" ca="1" si="13"/>
        <v>0</v>
      </c>
      <c r="BP36" s="71">
        <f t="shared" ca="1" si="13"/>
        <v>0</v>
      </c>
      <c r="BQ36" s="71">
        <f t="shared" ca="1" si="13"/>
        <v>0</v>
      </c>
      <c r="BR36" s="71">
        <f t="shared" ca="1" si="13"/>
        <v>0</v>
      </c>
      <c r="BS36" s="71">
        <f t="shared" ca="1" si="13"/>
        <v>0</v>
      </c>
      <c r="BT36" s="71">
        <f t="shared" ca="1" si="13"/>
        <v>0</v>
      </c>
      <c r="BU36" s="71">
        <f t="shared" ca="1" si="13"/>
        <v>0</v>
      </c>
      <c r="BV36" s="71">
        <f t="shared" ca="1" si="13"/>
        <v>0</v>
      </c>
      <c r="BW36" s="71">
        <f t="shared" ca="1" si="13"/>
        <v>0</v>
      </c>
      <c r="BX36" s="71">
        <f t="shared" ca="1" si="13"/>
        <v>0</v>
      </c>
      <c r="BY36" s="71">
        <f t="shared" ca="1" si="13"/>
        <v>0</v>
      </c>
      <c r="BZ36" s="71">
        <f t="shared" ca="1" si="14"/>
        <v>0</v>
      </c>
      <c r="CA36" s="71">
        <f t="shared" ca="1" si="14"/>
        <v>0</v>
      </c>
      <c r="CB36" s="71">
        <f t="shared" ca="1" si="14"/>
        <v>0</v>
      </c>
      <c r="CC36" s="71">
        <f t="shared" ca="1" si="14"/>
        <v>0</v>
      </c>
      <c r="CD36" s="71">
        <f t="shared" ca="1" si="14"/>
        <v>0</v>
      </c>
      <c r="CE36" s="71">
        <f t="shared" ca="1" si="14"/>
        <v>0</v>
      </c>
      <c r="CF36" s="71">
        <f t="shared" ca="1" si="14"/>
        <v>0</v>
      </c>
      <c r="CG36" s="71">
        <f t="shared" ca="1" si="14"/>
        <v>0</v>
      </c>
      <c r="CH36" s="71">
        <f t="shared" ca="1" si="14"/>
        <v>0</v>
      </c>
      <c r="CI36" s="71">
        <f t="shared" ca="1" si="14"/>
        <v>0</v>
      </c>
      <c r="CJ36" s="71">
        <f t="shared" ca="1" si="14"/>
        <v>0</v>
      </c>
      <c r="CK36" s="71">
        <f t="shared" ca="1" si="14"/>
        <v>0</v>
      </c>
      <c r="CL36" s="71">
        <f t="shared" ca="1" si="14"/>
        <v>0</v>
      </c>
      <c r="CM36" s="71">
        <f t="shared" ca="1" si="14"/>
        <v>0</v>
      </c>
      <c r="CN36" s="71">
        <f t="shared" ca="1" si="14"/>
        <v>0</v>
      </c>
      <c r="CO36" s="71">
        <f t="shared" ca="1" si="14"/>
        <v>0</v>
      </c>
      <c r="CP36" s="71">
        <f t="shared" ca="1" si="15"/>
        <v>0</v>
      </c>
      <c r="CQ36" s="71">
        <f t="shared" ca="1" si="15"/>
        <v>0</v>
      </c>
      <c r="CR36" s="71">
        <f t="shared" ca="1" si="15"/>
        <v>0</v>
      </c>
      <c r="CS36" s="71">
        <f t="shared" ca="1" si="15"/>
        <v>0</v>
      </c>
      <c r="CT36" s="71">
        <f t="shared" ca="1" si="15"/>
        <v>0</v>
      </c>
      <c r="CU36" s="71">
        <f t="shared" ca="1" si="6"/>
        <v>0</v>
      </c>
    </row>
    <row r="37" spans="1:99" ht="12.75" customHeight="1">
      <c r="A37" s="54" t="s">
        <v>61</v>
      </c>
      <c r="B37" s="69">
        <v>1043</v>
      </c>
      <c r="C37" s="70" t="s">
        <v>376</v>
      </c>
      <c r="D37" s="71">
        <f t="shared" ca="1" si="10"/>
        <v>0</v>
      </c>
      <c r="E37" s="71">
        <f t="shared" ca="1" si="10"/>
        <v>0</v>
      </c>
      <c r="F37" s="71">
        <f t="shared" ca="1" si="10"/>
        <v>0</v>
      </c>
      <c r="G37" s="71">
        <f t="shared" ca="1" si="10"/>
        <v>0</v>
      </c>
      <c r="H37" s="71">
        <f t="shared" ca="1" si="10"/>
        <v>0</v>
      </c>
      <c r="I37" s="71">
        <f t="shared" ca="1" si="10"/>
        <v>0</v>
      </c>
      <c r="J37" s="71">
        <f t="shared" ca="1" si="10"/>
        <v>0</v>
      </c>
      <c r="K37" s="71">
        <f t="shared" ca="1" si="10"/>
        <v>0</v>
      </c>
      <c r="L37" s="71">
        <f t="shared" ca="1" si="10"/>
        <v>0</v>
      </c>
      <c r="M37" s="71">
        <f t="shared" ca="1" si="10"/>
        <v>0</v>
      </c>
      <c r="N37" s="71">
        <f t="shared" ca="1" si="7"/>
        <v>0</v>
      </c>
      <c r="O37" s="71">
        <f t="shared" ca="1" si="7"/>
        <v>0</v>
      </c>
      <c r="P37" s="71">
        <f t="shared" ca="1" si="7"/>
        <v>0</v>
      </c>
      <c r="Q37" s="71">
        <f t="shared" ca="1" si="7"/>
        <v>0</v>
      </c>
      <c r="R37" s="71">
        <f t="shared" ca="1" si="7"/>
        <v>0</v>
      </c>
      <c r="S37" s="71">
        <f t="shared" ca="1" si="7"/>
        <v>0</v>
      </c>
      <c r="T37" s="71">
        <f t="shared" ca="1" si="7"/>
        <v>0</v>
      </c>
      <c r="U37" s="71">
        <f t="shared" ca="1" si="7"/>
        <v>0</v>
      </c>
      <c r="V37" s="71">
        <f t="shared" ca="1" si="7"/>
        <v>0</v>
      </c>
      <c r="W37" s="71">
        <f t="shared" ca="1" si="7"/>
        <v>0</v>
      </c>
      <c r="X37" s="71">
        <f t="shared" ca="1" si="7"/>
        <v>0</v>
      </c>
      <c r="Y37" s="71">
        <f t="shared" ca="1" si="7"/>
        <v>0</v>
      </c>
      <c r="Z37" s="71">
        <f t="shared" ca="1" si="7"/>
        <v>0</v>
      </c>
      <c r="AA37" s="71">
        <f t="shared" ca="1" si="7"/>
        <v>0</v>
      </c>
      <c r="AB37" s="71">
        <f t="shared" ca="1" si="7"/>
        <v>0</v>
      </c>
      <c r="AC37" s="71">
        <f t="shared" ca="1" si="7"/>
        <v>0</v>
      </c>
      <c r="AD37" s="71">
        <f t="shared" ca="1" si="11"/>
        <v>0</v>
      </c>
      <c r="AE37" s="71">
        <f t="shared" ca="1" si="11"/>
        <v>0</v>
      </c>
      <c r="AF37" s="71">
        <f t="shared" ca="1" si="11"/>
        <v>0</v>
      </c>
      <c r="AG37" s="71">
        <f t="shared" ca="1" si="11"/>
        <v>0</v>
      </c>
      <c r="AH37" s="71">
        <f t="shared" ca="1" si="11"/>
        <v>0</v>
      </c>
      <c r="AI37" s="71">
        <f t="shared" ca="1" si="11"/>
        <v>0</v>
      </c>
      <c r="AJ37" s="71">
        <f t="shared" ca="1" si="11"/>
        <v>0</v>
      </c>
      <c r="AK37" s="71">
        <f t="shared" ca="1" si="11"/>
        <v>0</v>
      </c>
      <c r="AL37" s="71">
        <f t="shared" ca="1" si="11"/>
        <v>0</v>
      </c>
      <c r="AM37" s="71">
        <f t="shared" ca="1" si="11"/>
        <v>0</v>
      </c>
      <c r="AN37" s="71">
        <f t="shared" ca="1" si="11"/>
        <v>0</v>
      </c>
      <c r="AO37" s="71">
        <f t="shared" ca="1" si="11"/>
        <v>0</v>
      </c>
      <c r="AP37" s="71">
        <f t="shared" ca="1" si="11"/>
        <v>0</v>
      </c>
      <c r="AQ37" s="71">
        <f t="shared" ca="1" si="11"/>
        <v>0</v>
      </c>
      <c r="AR37" s="71">
        <f t="shared" ca="1" si="11"/>
        <v>0</v>
      </c>
      <c r="AS37" s="71">
        <f t="shared" ca="1" si="11"/>
        <v>0</v>
      </c>
      <c r="AT37" s="71">
        <f t="shared" ca="1" si="12"/>
        <v>0</v>
      </c>
      <c r="AU37" s="71">
        <f t="shared" ca="1" si="12"/>
        <v>0</v>
      </c>
      <c r="AV37" s="71">
        <f t="shared" ca="1" si="12"/>
        <v>0</v>
      </c>
      <c r="AW37" s="71">
        <f t="shared" ca="1" si="12"/>
        <v>0</v>
      </c>
      <c r="AX37" s="71">
        <f t="shared" ca="1" si="12"/>
        <v>0</v>
      </c>
      <c r="AY37" s="71">
        <f t="shared" ca="1" si="12"/>
        <v>0</v>
      </c>
      <c r="AZ37" s="71">
        <f t="shared" ca="1" si="12"/>
        <v>0</v>
      </c>
      <c r="BA37" s="71">
        <f t="shared" ca="1" si="12"/>
        <v>0</v>
      </c>
      <c r="BB37" s="71">
        <f t="shared" ca="1" si="12"/>
        <v>0</v>
      </c>
      <c r="BC37" s="71">
        <f t="shared" ca="1" si="12"/>
        <v>0</v>
      </c>
      <c r="BD37" s="71">
        <f t="shared" ca="1" si="12"/>
        <v>0</v>
      </c>
      <c r="BE37" s="71">
        <f t="shared" ca="1" si="12"/>
        <v>0</v>
      </c>
      <c r="BF37" s="71">
        <f t="shared" ca="1" si="12"/>
        <v>0</v>
      </c>
      <c r="BG37" s="71">
        <f t="shared" ca="1" si="12"/>
        <v>0</v>
      </c>
      <c r="BH37" s="71">
        <f t="shared" ca="1" si="12"/>
        <v>0</v>
      </c>
      <c r="BI37" s="71">
        <f t="shared" ca="1" si="12"/>
        <v>0</v>
      </c>
      <c r="BJ37" s="71">
        <f t="shared" ca="1" si="13"/>
        <v>0</v>
      </c>
      <c r="BK37" s="71">
        <f t="shared" ca="1" si="13"/>
        <v>0</v>
      </c>
      <c r="BL37" s="71">
        <f t="shared" ca="1" si="13"/>
        <v>0</v>
      </c>
      <c r="BM37" s="71">
        <f t="shared" ca="1" si="13"/>
        <v>0</v>
      </c>
      <c r="BN37" s="71">
        <f t="shared" ca="1" si="13"/>
        <v>0</v>
      </c>
      <c r="BO37" s="71">
        <f t="shared" ca="1" si="13"/>
        <v>0</v>
      </c>
      <c r="BP37" s="71">
        <f t="shared" ca="1" si="13"/>
        <v>0</v>
      </c>
      <c r="BQ37" s="71">
        <f t="shared" ca="1" si="13"/>
        <v>0</v>
      </c>
      <c r="BR37" s="71">
        <f t="shared" ca="1" si="13"/>
        <v>0</v>
      </c>
      <c r="BS37" s="71">
        <f t="shared" ca="1" si="13"/>
        <v>0</v>
      </c>
      <c r="BT37" s="71">
        <f t="shared" ca="1" si="13"/>
        <v>0</v>
      </c>
      <c r="BU37" s="71">
        <f t="shared" ca="1" si="13"/>
        <v>0</v>
      </c>
      <c r="BV37" s="71">
        <f t="shared" ca="1" si="13"/>
        <v>0</v>
      </c>
      <c r="BW37" s="71">
        <f t="shared" ca="1" si="13"/>
        <v>0</v>
      </c>
      <c r="BX37" s="71">
        <f t="shared" ca="1" si="13"/>
        <v>0</v>
      </c>
      <c r="BY37" s="71">
        <f t="shared" ca="1" si="13"/>
        <v>0</v>
      </c>
      <c r="BZ37" s="71">
        <f t="shared" ca="1" si="14"/>
        <v>0</v>
      </c>
      <c r="CA37" s="71">
        <f t="shared" ca="1" si="14"/>
        <v>0</v>
      </c>
      <c r="CB37" s="71">
        <f t="shared" ca="1" si="14"/>
        <v>0</v>
      </c>
      <c r="CC37" s="71">
        <f t="shared" ca="1" si="14"/>
        <v>0</v>
      </c>
      <c r="CD37" s="71">
        <f t="shared" ca="1" si="14"/>
        <v>0</v>
      </c>
      <c r="CE37" s="71">
        <f t="shared" ca="1" si="14"/>
        <v>0</v>
      </c>
      <c r="CF37" s="71">
        <f t="shared" ca="1" si="14"/>
        <v>0</v>
      </c>
      <c r="CG37" s="71">
        <f t="shared" ca="1" si="14"/>
        <v>0</v>
      </c>
      <c r="CH37" s="71">
        <f t="shared" ca="1" si="14"/>
        <v>0</v>
      </c>
      <c r="CI37" s="71">
        <f t="shared" ca="1" si="14"/>
        <v>0</v>
      </c>
      <c r="CJ37" s="71">
        <f t="shared" ca="1" si="14"/>
        <v>0</v>
      </c>
      <c r="CK37" s="71">
        <f t="shared" ca="1" si="14"/>
        <v>0</v>
      </c>
      <c r="CL37" s="71">
        <f t="shared" ca="1" si="14"/>
        <v>0</v>
      </c>
      <c r="CM37" s="71">
        <f t="shared" ca="1" si="14"/>
        <v>0</v>
      </c>
      <c r="CN37" s="71">
        <f t="shared" ca="1" si="14"/>
        <v>0</v>
      </c>
      <c r="CO37" s="71">
        <f t="shared" ca="1" si="14"/>
        <v>0</v>
      </c>
      <c r="CP37" s="71">
        <f t="shared" ca="1" si="15"/>
        <v>0</v>
      </c>
      <c r="CQ37" s="71">
        <f t="shared" ca="1" si="15"/>
        <v>0</v>
      </c>
      <c r="CR37" s="71">
        <f t="shared" ca="1" si="15"/>
        <v>0</v>
      </c>
      <c r="CS37" s="71">
        <f t="shared" ca="1" si="15"/>
        <v>0</v>
      </c>
      <c r="CT37" s="71">
        <f t="shared" ca="1" si="15"/>
        <v>0</v>
      </c>
      <c r="CU37" s="71">
        <f t="shared" ca="1" si="6"/>
        <v>0</v>
      </c>
    </row>
    <row r="38" spans="1:99" ht="12.75" customHeight="1">
      <c r="A38" s="54" t="s">
        <v>63</v>
      </c>
      <c r="B38" s="69">
        <v>1044</v>
      </c>
      <c r="C38" s="70" t="s">
        <v>376</v>
      </c>
      <c r="D38" s="71">
        <f t="shared" ca="1" si="10"/>
        <v>0</v>
      </c>
      <c r="E38" s="71">
        <f t="shared" ca="1" si="10"/>
        <v>0</v>
      </c>
      <c r="F38" s="71">
        <f t="shared" ca="1" si="10"/>
        <v>0</v>
      </c>
      <c r="G38" s="71">
        <f t="shared" ca="1" si="10"/>
        <v>0</v>
      </c>
      <c r="H38" s="71">
        <f t="shared" ca="1" si="10"/>
        <v>0</v>
      </c>
      <c r="I38" s="71">
        <f t="shared" ca="1" si="10"/>
        <v>0</v>
      </c>
      <c r="J38" s="71">
        <f t="shared" ca="1" si="10"/>
        <v>0</v>
      </c>
      <c r="K38" s="71">
        <f t="shared" ca="1" si="10"/>
        <v>0</v>
      </c>
      <c r="L38" s="71">
        <f t="shared" ca="1" si="10"/>
        <v>0</v>
      </c>
      <c r="M38" s="71">
        <f t="shared" ca="1" si="10"/>
        <v>0</v>
      </c>
      <c r="N38" s="71">
        <f t="shared" ca="1" si="10"/>
        <v>0</v>
      </c>
      <c r="O38" s="71">
        <f t="shared" ca="1" si="10"/>
        <v>0</v>
      </c>
      <c r="P38" s="71">
        <f t="shared" ca="1" si="10"/>
        <v>0</v>
      </c>
      <c r="Q38" s="71">
        <f t="shared" ca="1" si="10"/>
        <v>0</v>
      </c>
      <c r="R38" s="71">
        <f t="shared" ca="1" si="10"/>
        <v>0</v>
      </c>
      <c r="S38" s="71">
        <f t="shared" ca="1" si="10"/>
        <v>0</v>
      </c>
      <c r="T38" s="71">
        <f t="shared" ref="T38:AI53" ca="1" si="16">INDIRECT("'"&amp;VLOOKUP($A$2,$GC$1:$GD$19,2,0)&amp;"'!"&amp;ADDRESS(IFERROR(MATCH($B38,INDIRECT("'"&amp;VLOOKUP($A$2,$GC$1:$GD$19,2,0)&amp;"'!B:B"),0),MATCH($A$82,INDIRECT("'"&amp;VLOOKUP($A$2,$GC$1:$GD$19,2,0)&amp;"'!A:A"),0)),MATCH(T$5,INDIRECT("'"&amp;VLOOKUP($A$2,$GC$1:$GD$19,2,0)&amp;"'!5:5"),0)))</f>
        <v>0</v>
      </c>
      <c r="U38" s="71">
        <f t="shared" ca="1" si="16"/>
        <v>0</v>
      </c>
      <c r="V38" s="71">
        <f t="shared" ca="1" si="16"/>
        <v>0</v>
      </c>
      <c r="W38" s="71">
        <f t="shared" ca="1" si="16"/>
        <v>0</v>
      </c>
      <c r="X38" s="71">
        <f t="shared" ca="1" si="16"/>
        <v>0</v>
      </c>
      <c r="Y38" s="71">
        <f t="shared" ca="1" si="16"/>
        <v>0</v>
      </c>
      <c r="Z38" s="71">
        <f t="shared" ca="1" si="16"/>
        <v>0</v>
      </c>
      <c r="AA38" s="71">
        <f t="shared" ca="1" si="16"/>
        <v>0</v>
      </c>
      <c r="AB38" s="71">
        <f t="shared" ca="1" si="16"/>
        <v>0</v>
      </c>
      <c r="AC38" s="71">
        <f t="shared" ca="1" si="16"/>
        <v>0</v>
      </c>
      <c r="AD38" s="71">
        <f t="shared" ca="1" si="16"/>
        <v>0</v>
      </c>
      <c r="AE38" s="71">
        <f t="shared" ca="1" si="16"/>
        <v>0</v>
      </c>
      <c r="AF38" s="71">
        <f t="shared" ca="1" si="16"/>
        <v>0</v>
      </c>
      <c r="AG38" s="71">
        <f t="shared" ca="1" si="16"/>
        <v>0</v>
      </c>
      <c r="AH38" s="71">
        <f t="shared" ca="1" si="11"/>
        <v>0</v>
      </c>
      <c r="AI38" s="71">
        <f t="shared" ca="1" si="11"/>
        <v>0</v>
      </c>
      <c r="AJ38" s="71">
        <f t="shared" ca="1" si="11"/>
        <v>0</v>
      </c>
      <c r="AK38" s="71">
        <f t="shared" ca="1" si="11"/>
        <v>0</v>
      </c>
      <c r="AL38" s="71">
        <f t="shared" ca="1" si="11"/>
        <v>0</v>
      </c>
      <c r="AM38" s="71">
        <f t="shared" ca="1" si="11"/>
        <v>0</v>
      </c>
      <c r="AN38" s="71">
        <f t="shared" ca="1" si="11"/>
        <v>0</v>
      </c>
      <c r="AO38" s="71">
        <f t="shared" ca="1" si="11"/>
        <v>0</v>
      </c>
      <c r="AP38" s="71">
        <f t="shared" ca="1" si="11"/>
        <v>0</v>
      </c>
      <c r="AQ38" s="71">
        <f t="shared" ca="1" si="11"/>
        <v>0</v>
      </c>
      <c r="AR38" s="71">
        <f t="shared" ca="1" si="11"/>
        <v>0</v>
      </c>
      <c r="AS38" s="71">
        <f t="shared" ca="1" si="11"/>
        <v>0</v>
      </c>
      <c r="AT38" s="71">
        <f t="shared" ca="1" si="12"/>
        <v>0</v>
      </c>
      <c r="AU38" s="71">
        <f t="shared" ca="1" si="12"/>
        <v>0</v>
      </c>
      <c r="AV38" s="71">
        <f t="shared" ca="1" si="12"/>
        <v>0</v>
      </c>
      <c r="AW38" s="71">
        <f t="shared" ca="1" si="12"/>
        <v>0</v>
      </c>
      <c r="AX38" s="71">
        <f t="shared" ca="1" si="12"/>
        <v>0</v>
      </c>
      <c r="AY38" s="71">
        <f t="shared" ca="1" si="12"/>
        <v>0</v>
      </c>
      <c r="AZ38" s="71">
        <f t="shared" ca="1" si="12"/>
        <v>0</v>
      </c>
      <c r="BA38" s="71">
        <f t="shared" ca="1" si="12"/>
        <v>0</v>
      </c>
      <c r="BB38" s="71">
        <f t="shared" ca="1" si="12"/>
        <v>0</v>
      </c>
      <c r="BC38" s="71">
        <f t="shared" ca="1" si="12"/>
        <v>0</v>
      </c>
      <c r="BD38" s="71">
        <f t="shared" ca="1" si="12"/>
        <v>0</v>
      </c>
      <c r="BE38" s="71">
        <f t="shared" ca="1" si="12"/>
        <v>0</v>
      </c>
      <c r="BF38" s="71">
        <f t="shared" ca="1" si="12"/>
        <v>0</v>
      </c>
      <c r="BG38" s="71">
        <f t="shared" ca="1" si="12"/>
        <v>0</v>
      </c>
      <c r="BH38" s="71">
        <f t="shared" ca="1" si="12"/>
        <v>0</v>
      </c>
      <c r="BI38" s="71">
        <f t="shared" ref="BI38:BR47" ca="1" si="17">INDIRECT("'"&amp;VLOOKUP($A$2,$GC$1:$GD$19,2,0)&amp;"'!"&amp;ADDRESS(IFERROR(MATCH($B38,INDIRECT("'"&amp;VLOOKUP($A$2,$GC$1:$GD$19,2,0)&amp;"'!B:B"),0),MATCH($A$82,INDIRECT("'"&amp;VLOOKUP($A$2,$GC$1:$GD$19,2,0)&amp;"'!A:A"),0)),MATCH(BI$5,INDIRECT("'"&amp;VLOOKUP($A$2,$GC$1:$GD$19,2,0)&amp;"'!5:5"),0)))</f>
        <v>0</v>
      </c>
      <c r="BJ38" s="71">
        <f t="shared" ca="1" si="17"/>
        <v>0</v>
      </c>
      <c r="BK38" s="71">
        <f t="shared" ca="1" si="17"/>
        <v>0</v>
      </c>
      <c r="BL38" s="71">
        <f t="shared" ca="1" si="13"/>
        <v>0</v>
      </c>
      <c r="BM38" s="71">
        <f t="shared" ca="1" si="13"/>
        <v>0</v>
      </c>
      <c r="BN38" s="71">
        <f t="shared" ca="1" si="13"/>
        <v>0</v>
      </c>
      <c r="BO38" s="71">
        <f t="shared" ca="1" si="13"/>
        <v>0</v>
      </c>
      <c r="BP38" s="71">
        <f t="shared" ca="1" si="13"/>
        <v>0</v>
      </c>
      <c r="BQ38" s="71">
        <f t="shared" ca="1" si="13"/>
        <v>0</v>
      </c>
      <c r="BR38" s="71">
        <f t="shared" ca="1" si="13"/>
        <v>0</v>
      </c>
      <c r="BS38" s="71">
        <f t="shared" ca="1" si="13"/>
        <v>0</v>
      </c>
      <c r="BT38" s="71">
        <f t="shared" ca="1" si="13"/>
        <v>0</v>
      </c>
      <c r="BU38" s="71">
        <f t="shared" ca="1" si="13"/>
        <v>0</v>
      </c>
      <c r="BV38" s="71">
        <f t="shared" ca="1" si="13"/>
        <v>0</v>
      </c>
      <c r="BW38" s="71">
        <f t="shared" ca="1" si="13"/>
        <v>0</v>
      </c>
      <c r="BX38" s="71">
        <f t="shared" ca="1" si="13"/>
        <v>0</v>
      </c>
      <c r="BY38" s="71">
        <f t="shared" ca="1" si="13"/>
        <v>0</v>
      </c>
      <c r="BZ38" s="71">
        <f t="shared" ca="1" si="14"/>
        <v>0</v>
      </c>
      <c r="CA38" s="71">
        <f t="shared" ca="1" si="14"/>
        <v>0</v>
      </c>
      <c r="CB38" s="71">
        <f t="shared" ca="1" si="14"/>
        <v>0</v>
      </c>
      <c r="CC38" s="71">
        <f t="shared" ca="1" si="14"/>
        <v>0</v>
      </c>
      <c r="CD38" s="71">
        <f t="shared" ca="1" si="14"/>
        <v>0</v>
      </c>
      <c r="CE38" s="71">
        <f t="shared" ca="1" si="14"/>
        <v>0</v>
      </c>
      <c r="CF38" s="71">
        <f t="shared" ca="1" si="14"/>
        <v>0</v>
      </c>
      <c r="CG38" s="71">
        <f t="shared" ca="1" si="14"/>
        <v>0</v>
      </c>
      <c r="CH38" s="71">
        <f t="shared" ca="1" si="14"/>
        <v>0</v>
      </c>
      <c r="CI38" s="71">
        <f t="shared" ca="1" si="14"/>
        <v>0</v>
      </c>
      <c r="CJ38" s="71">
        <f t="shared" ca="1" si="14"/>
        <v>0</v>
      </c>
      <c r="CK38" s="71">
        <f t="shared" ca="1" si="14"/>
        <v>0</v>
      </c>
      <c r="CL38" s="71">
        <f t="shared" ca="1" si="14"/>
        <v>0</v>
      </c>
      <c r="CM38" s="71">
        <f t="shared" ca="1" si="14"/>
        <v>0</v>
      </c>
      <c r="CN38" s="71">
        <f t="shared" ca="1" si="14"/>
        <v>0</v>
      </c>
      <c r="CO38" s="71">
        <f t="shared" ref="CO38:DC47" ca="1" si="18">INDIRECT("'"&amp;VLOOKUP($A$2,$GC$1:$GD$19,2,0)&amp;"'!"&amp;ADDRESS(IFERROR(MATCH($B38,INDIRECT("'"&amp;VLOOKUP($A$2,$GC$1:$GD$19,2,0)&amp;"'!B:B"),0),MATCH($A$82,INDIRECT("'"&amp;VLOOKUP($A$2,$GC$1:$GD$19,2,0)&amp;"'!A:A"),0)),MATCH(CO$5,INDIRECT("'"&amp;VLOOKUP($A$2,$GC$1:$GD$19,2,0)&amp;"'!5:5"),0)))</f>
        <v>0</v>
      </c>
      <c r="CP38" s="71">
        <f t="shared" ca="1" si="18"/>
        <v>0</v>
      </c>
      <c r="CQ38" s="71">
        <f t="shared" ca="1" si="18"/>
        <v>0</v>
      </c>
      <c r="CR38" s="71">
        <f t="shared" ca="1" si="18"/>
        <v>0</v>
      </c>
      <c r="CS38" s="71">
        <f t="shared" ca="1" si="18"/>
        <v>0</v>
      </c>
      <c r="CT38" s="71">
        <f t="shared" ca="1" si="18"/>
        <v>0</v>
      </c>
      <c r="CU38" s="71">
        <f t="shared" ca="1" si="6"/>
        <v>0</v>
      </c>
    </row>
    <row r="39" spans="1:99" ht="12.75" customHeight="1">
      <c r="A39" s="54" t="s">
        <v>65</v>
      </c>
      <c r="B39" s="69">
        <v>1045</v>
      </c>
      <c r="C39" s="70" t="s">
        <v>376</v>
      </c>
      <c r="D39" s="71">
        <f t="shared" ref="D39:S54" ca="1" si="19">INDIRECT("'"&amp;VLOOKUP($A$2,$GC$1:$GD$19,2,0)&amp;"'!"&amp;ADDRESS(IFERROR(MATCH($B39,INDIRECT("'"&amp;VLOOKUP($A$2,$GC$1:$GD$19,2,0)&amp;"'!B:B"),0),MATCH($A$82,INDIRECT("'"&amp;VLOOKUP($A$2,$GC$1:$GD$19,2,0)&amp;"'!A:A"),0)),MATCH(D$5,INDIRECT("'"&amp;VLOOKUP($A$2,$GC$1:$GD$19,2,0)&amp;"'!5:5"),0)))</f>
        <v>0</v>
      </c>
      <c r="E39" s="71">
        <f t="shared" ca="1" si="19"/>
        <v>0</v>
      </c>
      <c r="F39" s="71">
        <f t="shared" ca="1" si="19"/>
        <v>0</v>
      </c>
      <c r="G39" s="71">
        <f t="shared" ca="1" si="19"/>
        <v>0</v>
      </c>
      <c r="H39" s="71">
        <f t="shared" ca="1" si="19"/>
        <v>0</v>
      </c>
      <c r="I39" s="71">
        <f t="shared" ca="1" si="19"/>
        <v>0</v>
      </c>
      <c r="J39" s="71">
        <f t="shared" ca="1" si="19"/>
        <v>0</v>
      </c>
      <c r="K39" s="71">
        <f t="shared" ca="1" si="19"/>
        <v>0</v>
      </c>
      <c r="L39" s="71">
        <f t="shared" ca="1" si="19"/>
        <v>0</v>
      </c>
      <c r="M39" s="71">
        <f t="shared" ca="1" si="19"/>
        <v>0</v>
      </c>
      <c r="N39" s="71">
        <f t="shared" ca="1" si="19"/>
        <v>0</v>
      </c>
      <c r="O39" s="71">
        <f t="shared" ca="1" si="19"/>
        <v>0</v>
      </c>
      <c r="P39" s="71">
        <f t="shared" ca="1" si="19"/>
        <v>0</v>
      </c>
      <c r="Q39" s="71">
        <f t="shared" ca="1" si="19"/>
        <v>0</v>
      </c>
      <c r="R39" s="71">
        <f t="shared" ca="1" si="19"/>
        <v>0</v>
      </c>
      <c r="S39" s="71">
        <f t="shared" ca="1" si="19"/>
        <v>0</v>
      </c>
      <c r="T39" s="71">
        <f t="shared" ca="1" si="16"/>
        <v>0</v>
      </c>
      <c r="U39" s="71">
        <f t="shared" ca="1" si="16"/>
        <v>0</v>
      </c>
      <c r="V39" s="71">
        <f t="shared" ca="1" si="16"/>
        <v>0</v>
      </c>
      <c r="W39" s="71">
        <f t="shared" ca="1" si="16"/>
        <v>0</v>
      </c>
      <c r="X39" s="71">
        <f t="shared" ca="1" si="16"/>
        <v>0</v>
      </c>
      <c r="Y39" s="71">
        <f t="shared" ca="1" si="16"/>
        <v>0</v>
      </c>
      <c r="Z39" s="71">
        <f t="shared" ca="1" si="16"/>
        <v>0</v>
      </c>
      <c r="AA39" s="71">
        <f t="shared" ca="1" si="16"/>
        <v>0</v>
      </c>
      <c r="AB39" s="71">
        <f t="shared" ca="1" si="16"/>
        <v>0</v>
      </c>
      <c r="AC39" s="71">
        <f t="shared" ca="1" si="16"/>
        <v>0</v>
      </c>
      <c r="AD39" s="71">
        <f t="shared" ca="1" si="16"/>
        <v>0</v>
      </c>
      <c r="AE39" s="71">
        <f t="shared" ca="1" si="16"/>
        <v>0</v>
      </c>
      <c r="AF39" s="71">
        <f t="shared" ca="1" si="16"/>
        <v>0</v>
      </c>
      <c r="AG39" s="71">
        <f t="shared" ca="1" si="16"/>
        <v>0</v>
      </c>
      <c r="AH39" s="71">
        <f t="shared" ca="1" si="16"/>
        <v>0</v>
      </c>
      <c r="AI39" s="71">
        <f t="shared" ca="1" si="16"/>
        <v>0</v>
      </c>
      <c r="AJ39" s="71">
        <f t="shared" ref="AJ39:AY54" ca="1" si="20">INDIRECT("'"&amp;VLOOKUP($A$2,$GC$1:$GD$19,2,0)&amp;"'!"&amp;ADDRESS(IFERROR(MATCH($B39,INDIRECT("'"&amp;VLOOKUP($A$2,$GC$1:$GD$19,2,0)&amp;"'!B:B"),0),MATCH($A$82,INDIRECT("'"&amp;VLOOKUP($A$2,$GC$1:$GD$19,2,0)&amp;"'!A:A"),0)),MATCH(AJ$5,INDIRECT("'"&amp;VLOOKUP($A$2,$GC$1:$GD$19,2,0)&amp;"'!5:5"),0)))</f>
        <v>0</v>
      </c>
      <c r="AK39" s="71">
        <f t="shared" ca="1" si="20"/>
        <v>0</v>
      </c>
      <c r="AL39" s="71">
        <f t="shared" ca="1" si="20"/>
        <v>0</v>
      </c>
      <c r="AM39" s="71">
        <f t="shared" ca="1" si="20"/>
        <v>0</v>
      </c>
      <c r="AN39" s="71">
        <f t="shared" ca="1" si="20"/>
        <v>0</v>
      </c>
      <c r="AO39" s="71">
        <f t="shared" ca="1" si="20"/>
        <v>0</v>
      </c>
      <c r="AP39" s="71">
        <f t="shared" ca="1" si="20"/>
        <v>0</v>
      </c>
      <c r="AQ39" s="71">
        <f t="shared" ca="1" si="20"/>
        <v>0</v>
      </c>
      <c r="AR39" s="71">
        <f t="shared" ca="1" si="20"/>
        <v>0</v>
      </c>
      <c r="AS39" s="71">
        <f t="shared" ca="1" si="20"/>
        <v>0</v>
      </c>
      <c r="AT39" s="71">
        <f t="shared" ca="1" si="20"/>
        <v>0</v>
      </c>
      <c r="AU39" s="71">
        <f t="shared" ca="1" si="20"/>
        <v>0</v>
      </c>
      <c r="AV39" s="71">
        <f t="shared" ca="1" si="20"/>
        <v>0</v>
      </c>
      <c r="AW39" s="71">
        <f t="shared" ca="1" si="20"/>
        <v>0</v>
      </c>
      <c r="AX39" s="71">
        <f t="shared" ca="1" si="20"/>
        <v>0</v>
      </c>
      <c r="AY39" s="71">
        <f t="shared" ca="1" si="20"/>
        <v>0</v>
      </c>
      <c r="AZ39" s="71">
        <f t="shared" ref="AZ39:BO54" ca="1" si="21">INDIRECT("'"&amp;VLOOKUP($A$2,$GC$1:$GD$19,2,0)&amp;"'!"&amp;ADDRESS(IFERROR(MATCH($B39,INDIRECT("'"&amp;VLOOKUP($A$2,$GC$1:$GD$19,2,0)&amp;"'!B:B"),0),MATCH($A$82,INDIRECT("'"&amp;VLOOKUP($A$2,$GC$1:$GD$19,2,0)&amp;"'!A:A"),0)),MATCH(AZ$5,INDIRECT("'"&amp;VLOOKUP($A$2,$GC$1:$GD$19,2,0)&amp;"'!5:5"),0)))</f>
        <v>0</v>
      </c>
      <c r="BA39" s="71">
        <f t="shared" ca="1" si="21"/>
        <v>0</v>
      </c>
      <c r="BB39" s="71">
        <f t="shared" ca="1" si="21"/>
        <v>0</v>
      </c>
      <c r="BC39" s="71">
        <f t="shared" ca="1" si="21"/>
        <v>0</v>
      </c>
      <c r="BD39" s="71">
        <f t="shared" ca="1" si="21"/>
        <v>0</v>
      </c>
      <c r="BE39" s="71">
        <f t="shared" ca="1" si="21"/>
        <v>0</v>
      </c>
      <c r="BF39" s="71">
        <f t="shared" ca="1" si="21"/>
        <v>0</v>
      </c>
      <c r="BG39" s="71">
        <f t="shared" ca="1" si="21"/>
        <v>0</v>
      </c>
      <c r="BH39" s="71">
        <f t="shared" ca="1" si="21"/>
        <v>0</v>
      </c>
      <c r="BI39" s="71">
        <f t="shared" ca="1" si="21"/>
        <v>0</v>
      </c>
      <c r="BJ39" s="71">
        <f t="shared" ca="1" si="21"/>
        <v>0</v>
      </c>
      <c r="BK39" s="71">
        <f t="shared" ca="1" si="21"/>
        <v>0</v>
      </c>
      <c r="BL39" s="71">
        <f t="shared" ca="1" si="21"/>
        <v>0</v>
      </c>
      <c r="BM39" s="71">
        <f t="shared" ca="1" si="21"/>
        <v>0</v>
      </c>
      <c r="BN39" s="71">
        <f t="shared" ca="1" si="21"/>
        <v>0</v>
      </c>
      <c r="BO39" s="71">
        <f t="shared" ca="1" si="21"/>
        <v>0</v>
      </c>
      <c r="BP39" s="71">
        <f t="shared" ref="BP39:CE54" ca="1" si="22">INDIRECT("'"&amp;VLOOKUP($A$2,$GC$1:$GD$19,2,0)&amp;"'!"&amp;ADDRESS(IFERROR(MATCH($B39,INDIRECT("'"&amp;VLOOKUP($A$2,$GC$1:$GD$19,2,0)&amp;"'!B:B"),0),MATCH($A$82,INDIRECT("'"&amp;VLOOKUP($A$2,$GC$1:$GD$19,2,0)&amp;"'!A:A"),0)),MATCH(BP$5,INDIRECT("'"&amp;VLOOKUP($A$2,$GC$1:$GD$19,2,0)&amp;"'!5:5"),0)))</f>
        <v>0</v>
      </c>
      <c r="BQ39" s="71">
        <f t="shared" ca="1" si="22"/>
        <v>0</v>
      </c>
      <c r="BR39" s="71">
        <f t="shared" ca="1" si="22"/>
        <v>0</v>
      </c>
      <c r="BS39" s="71">
        <f t="shared" ca="1" si="22"/>
        <v>0</v>
      </c>
      <c r="BT39" s="71">
        <f t="shared" ca="1" si="22"/>
        <v>0</v>
      </c>
      <c r="BU39" s="71">
        <f t="shared" ca="1" si="22"/>
        <v>0</v>
      </c>
      <c r="BV39" s="71">
        <f t="shared" ca="1" si="22"/>
        <v>0</v>
      </c>
      <c r="BW39" s="71">
        <f t="shared" ca="1" si="22"/>
        <v>0</v>
      </c>
      <c r="BX39" s="71">
        <f t="shared" ca="1" si="22"/>
        <v>0</v>
      </c>
      <c r="BY39" s="71">
        <f t="shared" ca="1" si="22"/>
        <v>0</v>
      </c>
      <c r="BZ39" s="71">
        <f t="shared" ca="1" si="22"/>
        <v>0</v>
      </c>
      <c r="CA39" s="71">
        <f t="shared" ca="1" si="22"/>
        <v>0</v>
      </c>
      <c r="CB39" s="71">
        <f t="shared" ca="1" si="22"/>
        <v>0</v>
      </c>
      <c r="CC39" s="71">
        <f t="shared" ca="1" si="22"/>
        <v>0</v>
      </c>
      <c r="CD39" s="71">
        <f t="shared" ca="1" si="22"/>
        <v>0</v>
      </c>
      <c r="CE39" s="71">
        <f t="shared" ca="1" si="22"/>
        <v>0</v>
      </c>
      <c r="CF39" s="71">
        <f t="shared" ref="CF39:CT54" ca="1" si="23">INDIRECT("'"&amp;VLOOKUP($A$2,$GC$1:$GD$19,2,0)&amp;"'!"&amp;ADDRESS(IFERROR(MATCH($B39,INDIRECT("'"&amp;VLOOKUP($A$2,$GC$1:$GD$19,2,0)&amp;"'!B:B"),0),MATCH($A$82,INDIRECT("'"&amp;VLOOKUP($A$2,$GC$1:$GD$19,2,0)&amp;"'!A:A"),0)),MATCH(CF$5,INDIRECT("'"&amp;VLOOKUP($A$2,$GC$1:$GD$19,2,0)&amp;"'!5:5"),0)))</f>
        <v>0</v>
      </c>
      <c r="CG39" s="71">
        <f t="shared" ca="1" si="23"/>
        <v>0</v>
      </c>
      <c r="CH39" s="71">
        <f t="shared" ca="1" si="23"/>
        <v>0</v>
      </c>
      <c r="CI39" s="71">
        <f t="shared" ca="1" si="23"/>
        <v>0</v>
      </c>
      <c r="CJ39" s="71">
        <f t="shared" ca="1" si="23"/>
        <v>0</v>
      </c>
      <c r="CK39" s="71">
        <f t="shared" ca="1" si="23"/>
        <v>0</v>
      </c>
      <c r="CL39" s="71">
        <f t="shared" ca="1" si="23"/>
        <v>0</v>
      </c>
      <c r="CM39" s="71">
        <f t="shared" ca="1" si="23"/>
        <v>0</v>
      </c>
      <c r="CN39" s="71">
        <f t="shared" ca="1" si="23"/>
        <v>0</v>
      </c>
      <c r="CO39" s="71">
        <f t="shared" ca="1" si="23"/>
        <v>0</v>
      </c>
      <c r="CP39" s="71">
        <f t="shared" ca="1" si="23"/>
        <v>0</v>
      </c>
      <c r="CQ39" s="71">
        <f t="shared" ca="1" si="23"/>
        <v>0</v>
      </c>
      <c r="CR39" s="71">
        <f t="shared" ca="1" si="23"/>
        <v>0</v>
      </c>
      <c r="CS39" s="71">
        <f t="shared" ca="1" si="23"/>
        <v>0</v>
      </c>
      <c r="CT39" s="71">
        <f t="shared" ca="1" si="23"/>
        <v>0</v>
      </c>
      <c r="CU39" s="71">
        <f t="shared" ca="1" si="6"/>
        <v>0</v>
      </c>
    </row>
    <row r="40" spans="1:99" ht="12.75" customHeight="1">
      <c r="A40" s="54" t="s">
        <v>67</v>
      </c>
      <c r="B40" s="69">
        <v>1046</v>
      </c>
      <c r="C40" s="70" t="s">
        <v>376</v>
      </c>
      <c r="D40" s="71">
        <f t="shared" ca="1" si="19"/>
        <v>0</v>
      </c>
      <c r="E40" s="71">
        <f t="shared" ca="1" si="19"/>
        <v>0</v>
      </c>
      <c r="F40" s="71">
        <f t="shared" ca="1" si="19"/>
        <v>0</v>
      </c>
      <c r="G40" s="71">
        <f t="shared" ca="1" si="19"/>
        <v>0</v>
      </c>
      <c r="H40" s="71">
        <f t="shared" ca="1" si="19"/>
        <v>0</v>
      </c>
      <c r="I40" s="71">
        <f t="shared" ca="1" si="19"/>
        <v>0</v>
      </c>
      <c r="J40" s="71">
        <f t="shared" ca="1" si="19"/>
        <v>0</v>
      </c>
      <c r="K40" s="71">
        <f t="shared" ca="1" si="19"/>
        <v>0</v>
      </c>
      <c r="L40" s="71">
        <f t="shared" ca="1" si="19"/>
        <v>0</v>
      </c>
      <c r="M40" s="71">
        <f t="shared" ca="1" si="19"/>
        <v>0</v>
      </c>
      <c r="N40" s="71">
        <f t="shared" ca="1" si="19"/>
        <v>0</v>
      </c>
      <c r="O40" s="71">
        <f t="shared" ca="1" si="19"/>
        <v>0</v>
      </c>
      <c r="P40" s="71">
        <f t="shared" ca="1" si="19"/>
        <v>0</v>
      </c>
      <c r="Q40" s="71">
        <f t="shared" ca="1" si="19"/>
        <v>0</v>
      </c>
      <c r="R40" s="71">
        <f t="shared" ca="1" si="19"/>
        <v>0</v>
      </c>
      <c r="S40" s="71">
        <f t="shared" ca="1" si="19"/>
        <v>0</v>
      </c>
      <c r="T40" s="71">
        <f t="shared" ca="1" si="16"/>
        <v>0</v>
      </c>
      <c r="U40" s="71">
        <f t="shared" ca="1" si="16"/>
        <v>0</v>
      </c>
      <c r="V40" s="71">
        <f t="shared" ca="1" si="16"/>
        <v>0</v>
      </c>
      <c r="W40" s="71">
        <f t="shared" ca="1" si="16"/>
        <v>0</v>
      </c>
      <c r="X40" s="71">
        <f t="shared" ca="1" si="16"/>
        <v>0</v>
      </c>
      <c r="Y40" s="71">
        <f t="shared" ca="1" si="16"/>
        <v>0</v>
      </c>
      <c r="Z40" s="71">
        <f t="shared" ca="1" si="16"/>
        <v>0</v>
      </c>
      <c r="AA40" s="71">
        <f t="shared" ca="1" si="16"/>
        <v>0</v>
      </c>
      <c r="AB40" s="71">
        <f t="shared" ca="1" si="16"/>
        <v>0</v>
      </c>
      <c r="AC40" s="71">
        <f t="shared" ca="1" si="16"/>
        <v>0</v>
      </c>
      <c r="AD40" s="71">
        <f t="shared" ca="1" si="16"/>
        <v>0</v>
      </c>
      <c r="AE40" s="71">
        <f t="shared" ca="1" si="16"/>
        <v>0</v>
      </c>
      <c r="AF40" s="71">
        <f t="shared" ca="1" si="16"/>
        <v>0</v>
      </c>
      <c r="AG40" s="71">
        <f t="shared" ca="1" si="16"/>
        <v>0</v>
      </c>
      <c r="AH40" s="71">
        <f t="shared" ca="1" si="16"/>
        <v>0</v>
      </c>
      <c r="AI40" s="71">
        <f t="shared" ca="1" si="16"/>
        <v>0</v>
      </c>
      <c r="AJ40" s="71">
        <f t="shared" ca="1" si="20"/>
        <v>0</v>
      </c>
      <c r="AK40" s="71">
        <f t="shared" ca="1" si="20"/>
        <v>0</v>
      </c>
      <c r="AL40" s="71">
        <f t="shared" ca="1" si="20"/>
        <v>0</v>
      </c>
      <c r="AM40" s="71">
        <f t="shared" ca="1" si="20"/>
        <v>0</v>
      </c>
      <c r="AN40" s="71">
        <f t="shared" ca="1" si="20"/>
        <v>0</v>
      </c>
      <c r="AO40" s="71">
        <f t="shared" ca="1" si="20"/>
        <v>0</v>
      </c>
      <c r="AP40" s="71">
        <f t="shared" ca="1" si="20"/>
        <v>0</v>
      </c>
      <c r="AQ40" s="71">
        <f t="shared" ca="1" si="20"/>
        <v>0</v>
      </c>
      <c r="AR40" s="71">
        <f t="shared" ca="1" si="20"/>
        <v>0</v>
      </c>
      <c r="AS40" s="71">
        <f t="shared" ca="1" si="20"/>
        <v>0</v>
      </c>
      <c r="AT40" s="71">
        <f t="shared" ca="1" si="20"/>
        <v>0</v>
      </c>
      <c r="AU40" s="71">
        <f t="shared" ca="1" si="20"/>
        <v>0</v>
      </c>
      <c r="AV40" s="71">
        <f t="shared" ca="1" si="20"/>
        <v>0</v>
      </c>
      <c r="AW40" s="71">
        <f t="shared" ca="1" si="20"/>
        <v>0</v>
      </c>
      <c r="AX40" s="71">
        <f t="shared" ca="1" si="20"/>
        <v>0</v>
      </c>
      <c r="AY40" s="71">
        <f t="shared" ca="1" si="20"/>
        <v>0</v>
      </c>
      <c r="AZ40" s="71">
        <f t="shared" ca="1" si="21"/>
        <v>0</v>
      </c>
      <c r="BA40" s="71">
        <f t="shared" ca="1" si="21"/>
        <v>0</v>
      </c>
      <c r="BB40" s="71">
        <f t="shared" ca="1" si="21"/>
        <v>0</v>
      </c>
      <c r="BC40" s="71">
        <f t="shared" ca="1" si="21"/>
        <v>0</v>
      </c>
      <c r="BD40" s="71">
        <f t="shared" ca="1" si="21"/>
        <v>0</v>
      </c>
      <c r="BE40" s="71">
        <f t="shared" ca="1" si="21"/>
        <v>0</v>
      </c>
      <c r="BF40" s="71">
        <f t="shared" ca="1" si="21"/>
        <v>0</v>
      </c>
      <c r="BG40" s="71">
        <f t="shared" ca="1" si="21"/>
        <v>0</v>
      </c>
      <c r="BH40" s="71">
        <f t="shared" ca="1" si="21"/>
        <v>0</v>
      </c>
      <c r="BI40" s="71">
        <f t="shared" ca="1" si="21"/>
        <v>0</v>
      </c>
      <c r="BJ40" s="71">
        <f t="shared" ca="1" si="21"/>
        <v>0</v>
      </c>
      <c r="BK40" s="71">
        <f t="shared" ca="1" si="21"/>
        <v>0</v>
      </c>
      <c r="BL40" s="71">
        <f t="shared" ca="1" si="21"/>
        <v>0</v>
      </c>
      <c r="BM40" s="71">
        <f t="shared" ca="1" si="21"/>
        <v>0</v>
      </c>
      <c r="BN40" s="71">
        <f t="shared" ca="1" si="21"/>
        <v>0</v>
      </c>
      <c r="BO40" s="71">
        <f t="shared" ca="1" si="21"/>
        <v>0</v>
      </c>
      <c r="BP40" s="71">
        <f t="shared" ca="1" si="22"/>
        <v>0</v>
      </c>
      <c r="BQ40" s="71">
        <f t="shared" ca="1" si="22"/>
        <v>0</v>
      </c>
      <c r="BR40" s="71">
        <f t="shared" ca="1" si="22"/>
        <v>0</v>
      </c>
      <c r="BS40" s="71">
        <f t="shared" ca="1" si="22"/>
        <v>0</v>
      </c>
      <c r="BT40" s="71">
        <f t="shared" ca="1" si="22"/>
        <v>0</v>
      </c>
      <c r="BU40" s="71">
        <f t="shared" ca="1" si="22"/>
        <v>0</v>
      </c>
      <c r="BV40" s="71">
        <f t="shared" ca="1" si="22"/>
        <v>0</v>
      </c>
      <c r="BW40" s="71">
        <f t="shared" ca="1" si="22"/>
        <v>0</v>
      </c>
      <c r="BX40" s="71">
        <f t="shared" ca="1" si="22"/>
        <v>0</v>
      </c>
      <c r="BY40" s="71">
        <f t="shared" ca="1" si="22"/>
        <v>0</v>
      </c>
      <c r="BZ40" s="71">
        <f t="shared" ca="1" si="22"/>
        <v>0</v>
      </c>
      <c r="CA40" s="71">
        <f t="shared" ca="1" si="22"/>
        <v>0</v>
      </c>
      <c r="CB40" s="71">
        <f t="shared" ca="1" si="22"/>
        <v>0</v>
      </c>
      <c r="CC40" s="71">
        <f t="shared" ca="1" si="22"/>
        <v>0</v>
      </c>
      <c r="CD40" s="71">
        <f t="shared" ca="1" si="22"/>
        <v>0</v>
      </c>
      <c r="CE40" s="71">
        <f t="shared" ca="1" si="22"/>
        <v>0</v>
      </c>
      <c r="CF40" s="71">
        <f t="shared" ca="1" si="23"/>
        <v>0</v>
      </c>
      <c r="CG40" s="71">
        <f t="shared" ca="1" si="23"/>
        <v>0</v>
      </c>
      <c r="CH40" s="71">
        <f t="shared" ca="1" si="23"/>
        <v>0</v>
      </c>
      <c r="CI40" s="71">
        <f t="shared" ca="1" si="23"/>
        <v>0</v>
      </c>
      <c r="CJ40" s="71">
        <f t="shared" ca="1" si="23"/>
        <v>0</v>
      </c>
      <c r="CK40" s="71">
        <f t="shared" ca="1" si="23"/>
        <v>0</v>
      </c>
      <c r="CL40" s="71">
        <f t="shared" ca="1" si="23"/>
        <v>0</v>
      </c>
      <c r="CM40" s="71">
        <f t="shared" ca="1" si="23"/>
        <v>0</v>
      </c>
      <c r="CN40" s="71">
        <f t="shared" ca="1" si="23"/>
        <v>0</v>
      </c>
      <c r="CO40" s="71">
        <f t="shared" ca="1" si="23"/>
        <v>0</v>
      </c>
      <c r="CP40" s="71">
        <f t="shared" ca="1" si="23"/>
        <v>0</v>
      </c>
      <c r="CQ40" s="71">
        <f t="shared" ca="1" si="23"/>
        <v>0</v>
      </c>
      <c r="CR40" s="71">
        <f t="shared" ca="1" si="23"/>
        <v>0</v>
      </c>
      <c r="CS40" s="71">
        <f t="shared" ca="1" si="23"/>
        <v>0</v>
      </c>
      <c r="CT40" s="71">
        <f t="shared" ca="1" si="23"/>
        <v>0</v>
      </c>
      <c r="CU40" s="71">
        <f t="shared" ca="1" si="6"/>
        <v>0</v>
      </c>
    </row>
    <row r="41" spans="1:99" ht="12.75" customHeight="1">
      <c r="A41" s="54" t="s">
        <v>69</v>
      </c>
      <c r="B41" s="69">
        <v>1048</v>
      </c>
      <c r="C41" s="70" t="s">
        <v>376</v>
      </c>
      <c r="D41" s="71">
        <f t="shared" ca="1" si="19"/>
        <v>0</v>
      </c>
      <c r="E41" s="71">
        <f t="shared" ca="1" si="19"/>
        <v>0</v>
      </c>
      <c r="F41" s="71">
        <f t="shared" ca="1" si="19"/>
        <v>0</v>
      </c>
      <c r="G41" s="71">
        <f t="shared" ca="1" si="19"/>
        <v>0</v>
      </c>
      <c r="H41" s="71">
        <f t="shared" ca="1" si="19"/>
        <v>0</v>
      </c>
      <c r="I41" s="71">
        <f t="shared" ca="1" si="19"/>
        <v>0</v>
      </c>
      <c r="J41" s="71">
        <f t="shared" ca="1" si="19"/>
        <v>0</v>
      </c>
      <c r="K41" s="71">
        <f t="shared" ca="1" si="19"/>
        <v>0</v>
      </c>
      <c r="L41" s="71">
        <f t="shared" ca="1" si="19"/>
        <v>0</v>
      </c>
      <c r="M41" s="71">
        <f t="shared" ca="1" si="19"/>
        <v>0</v>
      </c>
      <c r="N41" s="71">
        <f t="shared" ca="1" si="19"/>
        <v>0</v>
      </c>
      <c r="O41" s="71">
        <f t="shared" ca="1" si="19"/>
        <v>0</v>
      </c>
      <c r="P41" s="71">
        <f t="shared" ca="1" si="19"/>
        <v>0</v>
      </c>
      <c r="Q41" s="71">
        <f t="shared" ca="1" si="19"/>
        <v>0</v>
      </c>
      <c r="R41" s="71">
        <f t="shared" ca="1" si="19"/>
        <v>0</v>
      </c>
      <c r="S41" s="71">
        <f t="shared" ca="1" si="19"/>
        <v>0</v>
      </c>
      <c r="T41" s="71">
        <f t="shared" ca="1" si="16"/>
        <v>0</v>
      </c>
      <c r="U41" s="71">
        <f t="shared" ca="1" si="16"/>
        <v>0</v>
      </c>
      <c r="V41" s="71">
        <f t="shared" ca="1" si="16"/>
        <v>0</v>
      </c>
      <c r="W41" s="71">
        <f t="shared" ca="1" si="16"/>
        <v>0</v>
      </c>
      <c r="X41" s="71">
        <f t="shared" ca="1" si="16"/>
        <v>0</v>
      </c>
      <c r="Y41" s="71">
        <f t="shared" ca="1" si="16"/>
        <v>0</v>
      </c>
      <c r="Z41" s="71">
        <f t="shared" ca="1" si="16"/>
        <v>0</v>
      </c>
      <c r="AA41" s="71">
        <f t="shared" ca="1" si="16"/>
        <v>0</v>
      </c>
      <c r="AB41" s="71">
        <f t="shared" ca="1" si="16"/>
        <v>0</v>
      </c>
      <c r="AC41" s="71">
        <f t="shared" ca="1" si="16"/>
        <v>0</v>
      </c>
      <c r="AD41" s="71">
        <f t="shared" ca="1" si="16"/>
        <v>0</v>
      </c>
      <c r="AE41" s="71">
        <f t="shared" ca="1" si="16"/>
        <v>0</v>
      </c>
      <c r="AF41" s="71">
        <f t="shared" ca="1" si="16"/>
        <v>0</v>
      </c>
      <c r="AG41" s="71">
        <f t="shared" ca="1" si="16"/>
        <v>0</v>
      </c>
      <c r="AH41" s="71">
        <f t="shared" ca="1" si="16"/>
        <v>0</v>
      </c>
      <c r="AI41" s="71">
        <f t="shared" ca="1" si="16"/>
        <v>0</v>
      </c>
      <c r="AJ41" s="71">
        <f t="shared" ca="1" si="20"/>
        <v>0</v>
      </c>
      <c r="AK41" s="71">
        <f t="shared" ca="1" si="20"/>
        <v>0</v>
      </c>
      <c r="AL41" s="71">
        <f t="shared" ca="1" si="20"/>
        <v>0</v>
      </c>
      <c r="AM41" s="71">
        <f t="shared" ca="1" si="20"/>
        <v>0</v>
      </c>
      <c r="AN41" s="71">
        <f t="shared" ca="1" si="20"/>
        <v>0</v>
      </c>
      <c r="AO41" s="71">
        <f t="shared" ca="1" si="20"/>
        <v>0</v>
      </c>
      <c r="AP41" s="71">
        <f t="shared" ca="1" si="20"/>
        <v>0</v>
      </c>
      <c r="AQ41" s="71">
        <f t="shared" ca="1" si="20"/>
        <v>0</v>
      </c>
      <c r="AR41" s="71">
        <f t="shared" ca="1" si="20"/>
        <v>0</v>
      </c>
      <c r="AS41" s="71">
        <f t="shared" ca="1" si="20"/>
        <v>0</v>
      </c>
      <c r="AT41" s="71">
        <f t="shared" ca="1" si="20"/>
        <v>0</v>
      </c>
      <c r="AU41" s="71">
        <f t="shared" ca="1" si="20"/>
        <v>0</v>
      </c>
      <c r="AV41" s="71">
        <f t="shared" ca="1" si="20"/>
        <v>0</v>
      </c>
      <c r="AW41" s="71">
        <f t="shared" ca="1" si="20"/>
        <v>0</v>
      </c>
      <c r="AX41" s="71">
        <f t="shared" ca="1" si="20"/>
        <v>0</v>
      </c>
      <c r="AY41" s="71">
        <f t="shared" ca="1" si="20"/>
        <v>0</v>
      </c>
      <c r="AZ41" s="71">
        <f t="shared" ca="1" si="21"/>
        <v>0</v>
      </c>
      <c r="BA41" s="71">
        <f t="shared" ca="1" si="21"/>
        <v>0</v>
      </c>
      <c r="BB41" s="71">
        <f t="shared" ca="1" si="21"/>
        <v>0</v>
      </c>
      <c r="BC41" s="71">
        <f t="shared" ca="1" si="21"/>
        <v>0</v>
      </c>
      <c r="BD41" s="71">
        <f t="shared" ca="1" si="21"/>
        <v>0</v>
      </c>
      <c r="BE41" s="71">
        <f t="shared" ca="1" si="21"/>
        <v>0</v>
      </c>
      <c r="BF41" s="71">
        <f t="shared" ca="1" si="21"/>
        <v>0</v>
      </c>
      <c r="BG41" s="71">
        <f t="shared" ca="1" si="21"/>
        <v>0</v>
      </c>
      <c r="BH41" s="71">
        <f t="shared" ca="1" si="21"/>
        <v>0</v>
      </c>
      <c r="BI41" s="71">
        <f t="shared" ca="1" si="21"/>
        <v>0</v>
      </c>
      <c r="BJ41" s="71">
        <f t="shared" ca="1" si="21"/>
        <v>0</v>
      </c>
      <c r="BK41" s="71">
        <f t="shared" ca="1" si="21"/>
        <v>0</v>
      </c>
      <c r="BL41" s="71">
        <f t="shared" ca="1" si="21"/>
        <v>0</v>
      </c>
      <c r="BM41" s="71">
        <f t="shared" ca="1" si="21"/>
        <v>0</v>
      </c>
      <c r="BN41" s="71">
        <f t="shared" ca="1" si="21"/>
        <v>0</v>
      </c>
      <c r="BO41" s="71">
        <f t="shared" ca="1" si="21"/>
        <v>0</v>
      </c>
      <c r="BP41" s="71">
        <f t="shared" ca="1" si="22"/>
        <v>0</v>
      </c>
      <c r="BQ41" s="71">
        <f t="shared" ca="1" si="22"/>
        <v>0</v>
      </c>
      <c r="BR41" s="71">
        <f t="shared" ca="1" si="22"/>
        <v>0</v>
      </c>
      <c r="BS41" s="71">
        <f t="shared" ca="1" si="22"/>
        <v>0</v>
      </c>
      <c r="BT41" s="71">
        <f t="shared" ca="1" si="22"/>
        <v>0</v>
      </c>
      <c r="BU41" s="71">
        <f t="shared" ca="1" si="22"/>
        <v>0</v>
      </c>
      <c r="BV41" s="71">
        <f t="shared" ca="1" si="22"/>
        <v>0</v>
      </c>
      <c r="BW41" s="71">
        <f t="shared" ca="1" si="22"/>
        <v>0</v>
      </c>
      <c r="BX41" s="71">
        <f t="shared" ca="1" si="22"/>
        <v>0</v>
      </c>
      <c r="BY41" s="71">
        <f t="shared" ca="1" si="22"/>
        <v>0</v>
      </c>
      <c r="BZ41" s="71">
        <f t="shared" ca="1" si="22"/>
        <v>0</v>
      </c>
      <c r="CA41" s="71">
        <f t="shared" ca="1" si="22"/>
        <v>0</v>
      </c>
      <c r="CB41" s="71">
        <f t="shared" ca="1" si="22"/>
        <v>0</v>
      </c>
      <c r="CC41" s="71">
        <f t="shared" ca="1" si="22"/>
        <v>0</v>
      </c>
      <c r="CD41" s="71">
        <f t="shared" ca="1" si="22"/>
        <v>0</v>
      </c>
      <c r="CE41" s="71">
        <f t="shared" ca="1" si="22"/>
        <v>0</v>
      </c>
      <c r="CF41" s="71">
        <f t="shared" ca="1" si="23"/>
        <v>0</v>
      </c>
      <c r="CG41" s="71">
        <f t="shared" ca="1" si="23"/>
        <v>0</v>
      </c>
      <c r="CH41" s="71">
        <f t="shared" ca="1" si="23"/>
        <v>0</v>
      </c>
      <c r="CI41" s="71">
        <f t="shared" ca="1" si="23"/>
        <v>0</v>
      </c>
      <c r="CJ41" s="71">
        <f t="shared" ca="1" si="23"/>
        <v>0</v>
      </c>
      <c r="CK41" s="71">
        <f t="shared" ca="1" si="23"/>
        <v>0</v>
      </c>
      <c r="CL41" s="71">
        <f t="shared" ca="1" si="23"/>
        <v>0</v>
      </c>
      <c r="CM41" s="71">
        <f t="shared" ca="1" si="23"/>
        <v>0</v>
      </c>
      <c r="CN41" s="71">
        <f t="shared" ca="1" si="23"/>
        <v>0</v>
      </c>
      <c r="CO41" s="71">
        <f t="shared" ca="1" si="23"/>
        <v>0</v>
      </c>
      <c r="CP41" s="71">
        <f t="shared" ca="1" si="23"/>
        <v>0</v>
      </c>
      <c r="CQ41" s="71">
        <f t="shared" ca="1" si="23"/>
        <v>0</v>
      </c>
      <c r="CR41" s="71">
        <f t="shared" ca="1" si="23"/>
        <v>0</v>
      </c>
      <c r="CS41" s="71">
        <f t="shared" ca="1" si="23"/>
        <v>0</v>
      </c>
      <c r="CT41" s="71">
        <f t="shared" ca="1" si="23"/>
        <v>0</v>
      </c>
      <c r="CU41" s="71">
        <f t="shared" ca="1" si="6"/>
        <v>0</v>
      </c>
    </row>
    <row r="42" spans="1:99" ht="12.75" customHeight="1">
      <c r="A42" s="54" t="s">
        <v>71</v>
      </c>
      <c r="B42" s="69">
        <v>1049</v>
      </c>
      <c r="C42" s="70" t="s">
        <v>376</v>
      </c>
      <c r="D42" s="71">
        <f t="shared" ca="1" si="19"/>
        <v>0</v>
      </c>
      <c r="E42" s="71">
        <f t="shared" ca="1" si="19"/>
        <v>0</v>
      </c>
      <c r="F42" s="71">
        <f t="shared" ca="1" si="19"/>
        <v>0</v>
      </c>
      <c r="G42" s="71">
        <f t="shared" ca="1" si="19"/>
        <v>0</v>
      </c>
      <c r="H42" s="71">
        <f t="shared" ca="1" si="19"/>
        <v>0</v>
      </c>
      <c r="I42" s="71">
        <f t="shared" ca="1" si="19"/>
        <v>0</v>
      </c>
      <c r="J42" s="71">
        <f t="shared" ca="1" si="19"/>
        <v>0</v>
      </c>
      <c r="K42" s="71">
        <f t="shared" ca="1" si="19"/>
        <v>0</v>
      </c>
      <c r="L42" s="71">
        <f t="shared" ca="1" si="19"/>
        <v>0</v>
      </c>
      <c r="M42" s="71">
        <f t="shared" ca="1" si="19"/>
        <v>0</v>
      </c>
      <c r="N42" s="71">
        <f t="shared" ca="1" si="19"/>
        <v>0</v>
      </c>
      <c r="O42" s="71">
        <f t="shared" ca="1" si="19"/>
        <v>0</v>
      </c>
      <c r="P42" s="71">
        <f t="shared" ca="1" si="19"/>
        <v>0</v>
      </c>
      <c r="Q42" s="71">
        <f t="shared" ca="1" si="19"/>
        <v>0</v>
      </c>
      <c r="R42" s="71">
        <f t="shared" ca="1" si="19"/>
        <v>0</v>
      </c>
      <c r="S42" s="71">
        <f t="shared" ca="1" si="19"/>
        <v>0</v>
      </c>
      <c r="T42" s="71">
        <f t="shared" ca="1" si="16"/>
        <v>0</v>
      </c>
      <c r="U42" s="71">
        <f t="shared" ca="1" si="16"/>
        <v>0</v>
      </c>
      <c r="V42" s="71">
        <f t="shared" ca="1" si="16"/>
        <v>0</v>
      </c>
      <c r="W42" s="71">
        <f t="shared" ca="1" si="16"/>
        <v>0</v>
      </c>
      <c r="X42" s="71">
        <f t="shared" ca="1" si="16"/>
        <v>0</v>
      </c>
      <c r="Y42" s="71">
        <f t="shared" ca="1" si="16"/>
        <v>0</v>
      </c>
      <c r="Z42" s="71">
        <f t="shared" ca="1" si="16"/>
        <v>0</v>
      </c>
      <c r="AA42" s="71">
        <f t="shared" ca="1" si="16"/>
        <v>0</v>
      </c>
      <c r="AB42" s="71">
        <f t="shared" ca="1" si="16"/>
        <v>0</v>
      </c>
      <c r="AC42" s="71">
        <f t="shared" ca="1" si="16"/>
        <v>0</v>
      </c>
      <c r="AD42" s="71">
        <f t="shared" ca="1" si="16"/>
        <v>0</v>
      </c>
      <c r="AE42" s="71">
        <f t="shared" ca="1" si="16"/>
        <v>0</v>
      </c>
      <c r="AF42" s="71">
        <f t="shared" ca="1" si="16"/>
        <v>0</v>
      </c>
      <c r="AG42" s="71">
        <f t="shared" ca="1" si="16"/>
        <v>0</v>
      </c>
      <c r="AH42" s="71">
        <f t="shared" ca="1" si="16"/>
        <v>0</v>
      </c>
      <c r="AI42" s="71">
        <f t="shared" ca="1" si="16"/>
        <v>0</v>
      </c>
      <c r="AJ42" s="71">
        <f t="shared" ca="1" si="20"/>
        <v>0</v>
      </c>
      <c r="AK42" s="71">
        <f t="shared" ca="1" si="20"/>
        <v>0</v>
      </c>
      <c r="AL42" s="71">
        <f t="shared" ca="1" si="20"/>
        <v>0</v>
      </c>
      <c r="AM42" s="71">
        <f t="shared" ca="1" si="20"/>
        <v>0</v>
      </c>
      <c r="AN42" s="71">
        <f t="shared" ca="1" si="20"/>
        <v>0</v>
      </c>
      <c r="AO42" s="71">
        <f t="shared" ca="1" si="20"/>
        <v>0</v>
      </c>
      <c r="AP42" s="71">
        <f t="shared" ca="1" si="20"/>
        <v>0</v>
      </c>
      <c r="AQ42" s="71">
        <f t="shared" ca="1" si="20"/>
        <v>0</v>
      </c>
      <c r="AR42" s="71">
        <f t="shared" ca="1" si="20"/>
        <v>0</v>
      </c>
      <c r="AS42" s="71">
        <f t="shared" ca="1" si="20"/>
        <v>0</v>
      </c>
      <c r="AT42" s="71">
        <f t="shared" ca="1" si="20"/>
        <v>0</v>
      </c>
      <c r="AU42" s="71">
        <f t="shared" ca="1" si="20"/>
        <v>0</v>
      </c>
      <c r="AV42" s="71">
        <f t="shared" ca="1" si="20"/>
        <v>0</v>
      </c>
      <c r="AW42" s="71">
        <f t="shared" ca="1" si="20"/>
        <v>0</v>
      </c>
      <c r="AX42" s="71">
        <f t="shared" ca="1" si="20"/>
        <v>0</v>
      </c>
      <c r="AY42" s="71">
        <f t="shared" ca="1" si="20"/>
        <v>0</v>
      </c>
      <c r="AZ42" s="71">
        <f t="shared" ca="1" si="21"/>
        <v>0</v>
      </c>
      <c r="BA42" s="71">
        <f t="shared" ca="1" si="21"/>
        <v>0</v>
      </c>
      <c r="BB42" s="71">
        <f t="shared" ca="1" si="21"/>
        <v>0</v>
      </c>
      <c r="BC42" s="71">
        <f t="shared" ca="1" si="21"/>
        <v>0</v>
      </c>
      <c r="BD42" s="71">
        <f t="shared" ca="1" si="21"/>
        <v>0</v>
      </c>
      <c r="BE42" s="71">
        <f t="shared" ca="1" si="21"/>
        <v>0</v>
      </c>
      <c r="BF42" s="71">
        <f t="shared" ca="1" si="21"/>
        <v>0</v>
      </c>
      <c r="BG42" s="71">
        <f t="shared" ca="1" si="21"/>
        <v>0</v>
      </c>
      <c r="BH42" s="71">
        <f t="shared" ca="1" si="21"/>
        <v>0</v>
      </c>
      <c r="BI42" s="71">
        <f t="shared" ca="1" si="21"/>
        <v>0</v>
      </c>
      <c r="BJ42" s="71">
        <f t="shared" ca="1" si="21"/>
        <v>0</v>
      </c>
      <c r="BK42" s="71">
        <f t="shared" ca="1" si="21"/>
        <v>0</v>
      </c>
      <c r="BL42" s="71">
        <f t="shared" ca="1" si="21"/>
        <v>0</v>
      </c>
      <c r="BM42" s="71">
        <f t="shared" ca="1" si="21"/>
        <v>0</v>
      </c>
      <c r="BN42" s="71">
        <f t="shared" ca="1" si="21"/>
        <v>0</v>
      </c>
      <c r="BO42" s="71">
        <f t="shared" ca="1" si="21"/>
        <v>0</v>
      </c>
      <c r="BP42" s="71">
        <f t="shared" ca="1" si="22"/>
        <v>0</v>
      </c>
      <c r="BQ42" s="71">
        <f t="shared" ca="1" si="22"/>
        <v>0</v>
      </c>
      <c r="BR42" s="71">
        <f t="shared" ca="1" si="22"/>
        <v>0</v>
      </c>
      <c r="BS42" s="71">
        <f t="shared" ca="1" si="22"/>
        <v>0</v>
      </c>
      <c r="BT42" s="71">
        <f t="shared" ca="1" si="22"/>
        <v>0</v>
      </c>
      <c r="BU42" s="71">
        <f t="shared" ca="1" si="22"/>
        <v>0</v>
      </c>
      <c r="BV42" s="71">
        <f t="shared" ca="1" si="22"/>
        <v>0</v>
      </c>
      <c r="BW42" s="71">
        <f t="shared" ca="1" si="22"/>
        <v>0</v>
      </c>
      <c r="BX42" s="71">
        <f t="shared" ca="1" si="22"/>
        <v>0</v>
      </c>
      <c r="BY42" s="71">
        <f t="shared" ca="1" si="22"/>
        <v>0</v>
      </c>
      <c r="BZ42" s="71">
        <f t="shared" ca="1" si="22"/>
        <v>0</v>
      </c>
      <c r="CA42" s="71">
        <f t="shared" ca="1" si="22"/>
        <v>0</v>
      </c>
      <c r="CB42" s="71">
        <f t="shared" ca="1" si="22"/>
        <v>0</v>
      </c>
      <c r="CC42" s="71">
        <f t="shared" ca="1" si="22"/>
        <v>0</v>
      </c>
      <c r="CD42" s="71">
        <f t="shared" ca="1" si="22"/>
        <v>0</v>
      </c>
      <c r="CE42" s="71">
        <f t="shared" ca="1" si="22"/>
        <v>0</v>
      </c>
      <c r="CF42" s="71">
        <f t="shared" ca="1" si="23"/>
        <v>0</v>
      </c>
      <c r="CG42" s="71">
        <f t="shared" ca="1" si="23"/>
        <v>0</v>
      </c>
      <c r="CH42" s="71">
        <f t="shared" ca="1" si="23"/>
        <v>0</v>
      </c>
      <c r="CI42" s="71">
        <f t="shared" ca="1" si="23"/>
        <v>0</v>
      </c>
      <c r="CJ42" s="71">
        <f t="shared" ca="1" si="23"/>
        <v>0</v>
      </c>
      <c r="CK42" s="71">
        <f t="shared" ca="1" si="23"/>
        <v>0</v>
      </c>
      <c r="CL42" s="71">
        <f t="shared" ca="1" si="23"/>
        <v>0</v>
      </c>
      <c r="CM42" s="71">
        <f t="shared" ca="1" si="23"/>
        <v>0</v>
      </c>
      <c r="CN42" s="71">
        <f t="shared" ca="1" si="23"/>
        <v>0</v>
      </c>
      <c r="CO42" s="71">
        <f t="shared" ca="1" si="23"/>
        <v>0</v>
      </c>
      <c r="CP42" s="71">
        <f t="shared" ca="1" si="23"/>
        <v>0</v>
      </c>
      <c r="CQ42" s="71">
        <f t="shared" ca="1" si="23"/>
        <v>0</v>
      </c>
      <c r="CR42" s="71">
        <f t="shared" ca="1" si="23"/>
        <v>0</v>
      </c>
      <c r="CS42" s="71">
        <f t="shared" ca="1" si="23"/>
        <v>0</v>
      </c>
      <c r="CT42" s="71">
        <f t="shared" ca="1" si="23"/>
        <v>0</v>
      </c>
      <c r="CU42" s="71">
        <f t="shared" ca="1" si="6"/>
        <v>0</v>
      </c>
    </row>
    <row r="43" spans="1:99" ht="12.75" customHeight="1">
      <c r="A43" s="54" t="s">
        <v>73</v>
      </c>
      <c r="B43" s="69">
        <v>1051</v>
      </c>
      <c r="C43" s="70" t="s">
        <v>376</v>
      </c>
      <c r="D43" s="71">
        <f t="shared" ca="1" si="19"/>
        <v>0</v>
      </c>
      <c r="E43" s="71">
        <f t="shared" ca="1" si="19"/>
        <v>0</v>
      </c>
      <c r="F43" s="71">
        <f t="shared" ca="1" si="19"/>
        <v>0</v>
      </c>
      <c r="G43" s="71">
        <f t="shared" ca="1" si="19"/>
        <v>0</v>
      </c>
      <c r="H43" s="71">
        <f t="shared" ca="1" si="19"/>
        <v>0</v>
      </c>
      <c r="I43" s="71">
        <f t="shared" ca="1" si="19"/>
        <v>0</v>
      </c>
      <c r="J43" s="71">
        <f t="shared" ca="1" si="19"/>
        <v>0</v>
      </c>
      <c r="K43" s="71">
        <f t="shared" ca="1" si="19"/>
        <v>0</v>
      </c>
      <c r="L43" s="71">
        <f t="shared" ca="1" si="19"/>
        <v>0</v>
      </c>
      <c r="M43" s="71">
        <f t="shared" ca="1" si="19"/>
        <v>0</v>
      </c>
      <c r="N43" s="71">
        <f t="shared" ca="1" si="19"/>
        <v>0</v>
      </c>
      <c r="O43" s="71">
        <f t="shared" ca="1" si="19"/>
        <v>0</v>
      </c>
      <c r="P43" s="71">
        <f t="shared" ca="1" si="19"/>
        <v>0</v>
      </c>
      <c r="Q43" s="71">
        <f t="shared" ca="1" si="19"/>
        <v>0</v>
      </c>
      <c r="R43" s="71">
        <f t="shared" ca="1" si="19"/>
        <v>0</v>
      </c>
      <c r="S43" s="71">
        <f t="shared" ca="1" si="19"/>
        <v>0</v>
      </c>
      <c r="T43" s="71">
        <f t="shared" ca="1" si="16"/>
        <v>0</v>
      </c>
      <c r="U43" s="71">
        <f t="shared" ca="1" si="16"/>
        <v>0</v>
      </c>
      <c r="V43" s="71">
        <f t="shared" ca="1" si="16"/>
        <v>0</v>
      </c>
      <c r="W43" s="71">
        <f t="shared" ca="1" si="16"/>
        <v>0</v>
      </c>
      <c r="X43" s="71">
        <f t="shared" ca="1" si="16"/>
        <v>0</v>
      </c>
      <c r="Y43" s="71">
        <f t="shared" ca="1" si="16"/>
        <v>0</v>
      </c>
      <c r="Z43" s="71">
        <f t="shared" ca="1" si="16"/>
        <v>0</v>
      </c>
      <c r="AA43" s="71">
        <f t="shared" ca="1" si="16"/>
        <v>0</v>
      </c>
      <c r="AB43" s="71">
        <f t="shared" ca="1" si="16"/>
        <v>0</v>
      </c>
      <c r="AC43" s="71">
        <f t="shared" ca="1" si="16"/>
        <v>0</v>
      </c>
      <c r="AD43" s="71">
        <f t="shared" ca="1" si="16"/>
        <v>0</v>
      </c>
      <c r="AE43" s="71">
        <f t="shared" ca="1" si="16"/>
        <v>0</v>
      </c>
      <c r="AF43" s="71">
        <f t="shared" ca="1" si="16"/>
        <v>0</v>
      </c>
      <c r="AG43" s="71">
        <f t="shared" ca="1" si="16"/>
        <v>0</v>
      </c>
      <c r="AH43" s="71">
        <f t="shared" ca="1" si="16"/>
        <v>0</v>
      </c>
      <c r="AI43" s="71">
        <f t="shared" ca="1" si="16"/>
        <v>0</v>
      </c>
      <c r="AJ43" s="71">
        <f t="shared" ca="1" si="20"/>
        <v>0</v>
      </c>
      <c r="AK43" s="71">
        <f t="shared" ca="1" si="20"/>
        <v>0</v>
      </c>
      <c r="AL43" s="71">
        <f t="shared" ca="1" si="20"/>
        <v>0</v>
      </c>
      <c r="AM43" s="71">
        <f t="shared" ca="1" si="20"/>
        <v>0</v>
      </c>
      <c r="AN43" s="71">
        <f t="shared" ca="1" si="20"/>
        <v>0</v>
      </c>
      <c r="AO43" s="71">
        <f t="shared" ca="1" si="20"/>
        <v>0</v>
      </c>
      <c r="AP43" s="71">
        <f t="shared" ca="1" si="20"/>
        <v>0</v>
      </c>
      <c r="AQ43" s="71">
        <f t="shared" ca="1" si="20"/>
        <v>0</v>
      </c>
      <c r="AR43" s="71">
        <f t="shared" ca="1" si="20"/>
        <v>0</v>
      </c>
      <c r="AS43" s="71">
        <f t="shared" ca="1" si="20"/>
        <v>0</v>
      </c>
      <c r="AT43" s="71">
        <f t="shared" ca="1" si="20"/>
        <v>0</v>
      </c>
      <c r="AU43" s="71">
        <f t="shared" ca="1" si="20"/>
        <v>0</v>
      </c>
      <c r="AV43" s="71">
        <f t="shared" ca="1" si="20"/>
        <v>0</v>
      </c>
      <c r="AW43" s="71">
        <f t="shared" ca="1" si="20"/>
        <v>0</v>
      </c>
      <c r="AX43" s="71">
        <f t="shared" ca="1" si="20"/>
        <v>0</v>
      </c>
      <c r="AY43" s="71">
        <f t="shared" ca="1" si="20"/>
        <v>0</v>
      </c>
      <c r="AZ43" s="71">
        <f t="shared" ca="1" si="21"/>
        <v>0</v>
      </c>
      <c r="BA43" s="71">
        <f t="shared" ca="1" si="21"/>
        <v>0</v>
      </c>
      <c r="BB43" s="71">
        <f t="shared" ca="1" si="21"/>
        <v>0</v>
      </c>
      <c r="BC43" s="71">
        <f t="shared" ca="1" si="21"/>
        <v>0</v>
      </c>
      <c r="BD43" s="71">
        <f t="shared" ca="1" si="21"/>
        <v>0</v>
      </c>
      <c r="BE43" s="71">
        <f t="shared" ca="1" si="21"/>
        <v>0</v>
      </c>
      <c r="BF43" s="71">
        <f t="shared" ca="1" si="21"/>
        <v>0</v>
      </c>
      <c r="BG43" s="71">
        <f t="shared" ca="1" si="21"/>
        <v>0</v>
      </c>
      <c r="BH43" s="71">
        <f t="shared" ca="1" si="21"/>
        <v>0</v>
      </c>
      <c r="BI43" s="71">
        <f t="shared" ca="1" si="21"/>
        <v>0</v>
      </c>
      <c r="BJ43" s="71">
        <f t="shared" ca="1" si="21"/>
        <v>0</v>
      </c>
      <c r="BK43" s="71">
        <f t="shared" ca="1" si="21"/>
        <v>0</v>
      </c>
      <c r="BL43" s="71">
        <f t="shared" ca="1" si="21"/>
        <v>0</v>
      </c>
      <c r="BM43" s="71">
        <f t="shared" ca="1" si="21"/>
        <v>0</v>
      </c>
      <c r="BN43" s="71">
        <f t="shared" ca="1" si="21"/>
        <v>0</v>
      </c>
      <c r="BO43" s="71">
        <f t="shared" ca="1" si="21"/>
        <v>0</v>
      </c>
      <c r="BP43" s="71">
        <f t="shared" ca="1" si="22"/>
        <v>0</v>
      </c>
      <c r="BQ43" s="71">
        <f t="shared" ca="1" si="22"/>
        <v>0</v>
      </c>
      <c r="BR43" s="71">
        <f t="shared" ca="1" si="22"/>
        <v>0</v>
      </c>
      <c r="BS43" s="71">
        <f t="shared" ca="1" si="22"/>
        <v>0</v>
      </c>
      <c r="BT43" s="71">
        <f t="shared" ca="1" si="22"/>
        <v>0</v>
      </c>
      <c r="BU43" s="71">
        <f t="shared" ca="1" si="22"/>
        <v>0</v>
      </c>
      <c r="BV43" s="71">
        <f t="shared" ca="1" si="22"/>
        <v>0</v>
      </c>
      <c r="BW43" s="71">
        <f t="shared" ca="1" si="22"/>
        <v>0</v>
      </c>
      <c r="BX43" s="71">
        <f t="shared" ca="1" si="22"/>
        <v>0</v>
      </c>
      <c r="BY43" s="71">
        <f t="shared" ca="1" si="22"/>
        <v>0</v>
      </c>
      <c r="BZ43" s="71">
        <f t="shared" ca="1" si="22"/>
        <v>0</v>
      </c>
      <c r="CA43" s="71">
        <f t="shared" ca="1" si="22"/>
        <v>0</v>
      </c>
      <c r="CB43" s="71">
        <f t="shared" ca="1" si="22"/>
        <v>0</v>
      </c>
      <c r="CC43" s="71">
        <f t="shared" ca="1" si="22"/>
        <v>0</v>
      </c>
      <c r="CD43" s="71">
        <f t="shared" ca="1" si="22"/>
        <v>0</v>
      </c>
      <c r="CE43" s="71">
        <f t="shared" ca="1" si="22"/>
        <v>0</v>
      </c>
      <c r="CF43" s="71">
        <f t="shared" ca="1" si="23"/>
        <v>0</v>
      </c>
      <c r="CG43" s="71">
        <f t="shared" ca="1" si="23"/>
        <v>0</v>
      </c>
      <c r="CH43" s="71">
        <f t="shared" ca="1" si="23"/>
        <v>0</v>
      </c>
      <c r="CI43" s="71">
        <f t="shared" ca="1" si="23"/>
        <v>0</v>
      </c>
      <c r="CJ43" s="71">
        <f t="shared" ca="1" si="23"/>
        <v>0</v>
      </c>
      <c r="CK43" s="71">
        <f t="shared" ca="1" si="23"/>
        <v>0</v>
      </c>
      <c r="CL43" s="71">
        <f t="shared" ca="1" si="23"/>
        <v>0</v>
      </c>
      <c r="CM43" s="71">
        <f t="shared" ca="1" si="23"/>
        <v>0</v>
      </c>
      <c r="CN43" s="71">
        <f t="shared" ca="1" si="23"/>
        <v>0</v>
      </c>
      <c r="CO43" s="71">
        <f t="shared" ca="1" si="23"/>
        <v>0</v>
      </c>
      <c r="CP43" s="71">
        <f t="shared" ca="1" si="23"/>
        <v>0</v>
      </c>
      <c r="CQ43" s="71">
        <f t="shared" ca="1" si="23"/>
        <v>0</v>
      </c>
      <c r="CR43" s="71">
        <f t="shared" ca="1" si="23"/>
        <v>0</v>
      </c>
      <c r="CS43" s="71">
        <f t="shared" ca="1" si="23"/>
        <v>0</v>
      </c>
      <c r="CT43" s="71">
        <f t="shared" ca="1" si="23"/>
        <v>0</v>
      </c>
      <c r="CU43" s="71">
        <f t="shared" ca="1" si="6"/>
        <v>0</v>
      </c>
    </row>
    <row r="44" spans="1:99" ht="12.75" customHeight="1">
      <c r="A44" s="54" t="s">
        <v>75</v>
      </c>
      <c r="B44" s="69">
        <v>1052</v>
      </c>
      <c r="C44" s="70" t="s">
        <v>376</v>
      </c>
      <c r="D44" s="71">
        <f t="shared" ca="1" si="19"/>
        <v>0</v>
      </c>
      <c r="E44" s="71">
        <f t="shared" ca="1" si="19"/>
        <v>0</v>
      </c>
      <c r="F44" s="71">
        <f t="shared" ca="1" si="19"/>
        <v>0</v>
      </c>
      <c r="G44" s="71">
        <f t="shared" ca="1" si="19"/>
        <v>0</v>
      </c>
      <c r="H44" s="71">
        <f t="shared" ca="1" si="19"/>
        <v>0</v>
      </c>
      <c r="I44" s="71">
        <f t="shared" ca="1" si="19"/>
        <v>0</v>
      </c>
      <c r="J44" s="71">
        <f t="shared" ca="1" si="19"/>
        <v>0</v>
      </c>
      <c r="K44" s="71">
        <f t="shared" ca="1" si="19"/>
        <v>0</v>
      </c>
      <c r="L44" s="71">
        <f t="shared" ca="1" si="19"/>
        <v>0</v>
      </c>
      <c r="M44" s="71">
        <f t="shared" ca="1" si="19"/>
        <v>0</v>
      </c>
      <c r="N44" s="71">
        <f t="shared" ca="1" si="19"/>
        <v>0</v>
      </c>
      <c r="O44" s="71">
        <f t="shared" ca="1" si="19"/>
        <v>0</v>
      </c>
      <c r="P44" s="71">
        <f t="shared" ca="1" si="19"/>
        <v>0</v>
      </c>
      <c r="Q44" s="71">
        <f t="shared" ca="1" si="19"/>
        <v>0</v>
      </c>
      <c r="R44" s="71">
        <f t="shared" ca="1" si="19"/>
        <v>0</v>
      </c>
      <c r="S44" s="71">
        <f t="shared" ca="1" si="19"/>
        <v>0</v>
      </c>
      <c r="T44" s="71">
        <f t="shared" ca="1" si="16"/>
        <v>0</v>
      </c>
      <c r="U44" s="71">
        <f t="shared" ca="1" si="16"/>
        <v>0</v>
      </c>
      <c r="V44" s="71">
        <f t="shared" ca="1" si="16"/>
        <v>0</v>
      </c>
      <c r="W44" s="71">
        <f t="shared" ca="1" si="16"/>
        <v>0</v>
      </c>
      <c r="X44" s="71">
        <f t="shared" ca="1" si="16"/>
        <v>0</v>
      </c>
      <c r="Y44" s="71">
        <f t="shared" ca="1" si="16"/>
        <v>0</v>
      </c>
      <c r="Z44" s="71">
        <f t="shared" ca="1" si="16"/>
        <v>0</v>
      </c>
      <c r="AA44" s="71">
        <f t="shared" ca="1" si="16"/>
        <v>0</v>
      </c>
      <c r="AB44" s="71">
        <f t="shared" ca="1" si="16"/>
        <v>0</v>
      </c>
      <c r="AC44" s="71">
        <f t="shared" ca="1" si="16"/>
        <v>0</v>
      </c>
      <c r="AD44" s="71">
        <f t="shared" ca="1" si="16"/>
        <v>0</v>
      </c>
      <c r="AE44" s="71">
        <f t="shared" ca="1" si="16"/>
        <v>0</v>
      </c>
      <c r="AF44" s="71">
        <f t="shared" ca="1" si="16"/>
        <v>0</v>
      </c>
      <c r="AG44" s="71">
        <f t="shared" ca="1" si="16"/>
        <v>0</v>
      </c>
      <c r="AH44" s="71">
        <f t="shared" ca="1" si="16"/>
        <v>0</v>
      </c>
      <c r="AI44" s="71">
        <f t="shared" ca="1" si="16"/>
        <v>0</v>
      </c>
      <c r="AJ44" s="71">
        <f t="shared" ca="1" si="20"/>
        <v>0</v>
      </c>
      <c r="AK44" s="71">
        <f t="shared" ca="1" si="20"/>
        <v>0</v>
      </c>
      <c r="AL44" s="71">
        <f t="shared" ca="1" si="20"/>
        <v>0</v>
      </c>
      <c r="AM44" s="71">
        <f t="shared" ca="1" si="20"/>
        <v>0</v>
      </c>
      <c r="AN44" s="71">
        <f t="shared" ca="1" si="20"/>
        <v>0</v>
      </c>
      <c r="AO44" s="71">
        <f t="shared" ca="1" si="20"/>
        <v>0</v>
      </c>
      <c r="AP44" s="71">
        <f t="shared" ca="1" si="20"/>
        <v>0</v>
      </c>
      <c r="AQ44" s="71">
        <f t="shared" ca="1" si="20"/>
        <v>0</v>
      </c>
      <c r="AR44" s="71">
        <f t="shared" ca="1" si="20"/>
        <v>0</v>
      </c>
      <c r="AS44" s="71">
        <f t="shared" ca="1" si="20"/>
        <v>0</v>
      </c>
      <c r="AT44" s="71">
        <f t="shared" ca="1" si="20"/>
        <v>0</v>
      </c>
      <c r="AU44" s="71">
        <f t="shared" ca="1" si="20"/>
        <v>0</v>
      </c>
      <c r="AV44" s="71">
        <f t="shared" ca="1" si="20"/>
        <v>0</v>
      </c>
      <c r="AW44" s="71">
        <f t="shared" ca="1" si="20"/>
        <v>0</v>
      </c>
      <c r="AX44" s="71">
        <f t="shared" ca="1" si="20"/>
        <v>0</v>
      </c>
      <c r="AY44" s="71">
        <f t="shared" ca="1" si="20"/>
        <v>0</v>
      </c>
      <c r="AZ44" s="71">
        <f t="shared" ca="1" si="21"/>
        <v>0</v>
      </c>
      <c r="BA44" s="71">
        <f t="shared" ca="1" si="21"/>
        <v>0</v>
      </c>
      <c r="BB44" s="71">
        <f t="shared" ca="1" si="21"/>
        <v>0</v>
      </c>
      <c r="BC44" s="71">
        <f t="shared" ca="1" si="21"/>
        <v>0</v>
      </c>
      <c r="BD44" s="71">
        <f t="shared" ca="1" si="21"/>
        <v>0</v>
      </c>
      <c r="BE44" s="71">
        <f t="shared" ca="1" si="21"/>
        <v>0</v>
      </c>
      <c r="BF44" s="71">
        <f t="shared" ca="1" si="21"/>
        <v>0</v>
      </c>
      <c r="BG44" s="71">
        <f t="shared" ca="1" si="21"/>
        <v>0</v>
      </c>
      <c r="BH44" s="71">
        <f t="shared" ca="1" si="21"/>
        <v>0</v>
      </c>
      <c r="BI44" s="71">
        <f t="shared" ca="1" si="21"/>
        <v>0</v>
      </c>
      <c r="BJ44" s="71">
        <f t="shared" ca="1" si="21"/>
        <v>0</v>
      </c>
      <c r="BK44" s="71">
        <f t="shared" ca="1" si="21"/>
        <v>0</v>
      </c>
      <c r="BL44" s="71">
        <f t="shared" ca="1" si="21"/>
        <v>0</v>
      </c>
      <c r="BM44" s="71">
        <f t="shared" ca="1" si="21"/>
        <v>0</v>
      </c>
      <c r="BN44" s="71">
        <f t="shared" ca="1" si="21"/>
        <v>0</v>
      </c>
      <c r="BO44" s="71">
        <f t="shared" ca="1" si="21"/>
        <v>0</v>
      </c>
      <c r="BP44" s="71">
        <f t="shared" ca="1" si="22"/>
        <v>0</v>
      </c>
      <c r="BQ44" s="71">
        <f t="shared" ca="1" si="22"/>
        <v>0</v>
      </c>
      <c r="BR44" s="71">
        <f t="shared" ca="1" si="22"/>
        <v>0</v>
      </c>
      <c r="BS44" s="71">
        <f t="shared" ca="1" si="22"/>
        <v>0</v>
      </c>
      <c r="BT44" s="71">
        <f t="shared" ca="1" si="22"/>
        <v>0</v>
      </c>
      <c r="BU44" s="71">
        <f t="shared" ca="1" si="22"/>
        <v>0</v>
      </c>
      <c r="BV44" s="71">
        <f t="shared" ca="1" si="22"/>
        <v>0</v>
      </c>
      <c r="BW44" s="71">
        <f t="shared" ca="1" si="22"/>
        <v>0</v>
      </c>
      <c r="BX44" s="71">
        <f t="shared" ca="1" si="22"/>
        <v>0</v>
      </c>
      <c r="BY44" s="71">
        <f t="shared" ca="1" si="22"/>
        <v>0</v>
      </c>
      <c r="BZ44" s="71">
        <f t="shared" ca="1" si="22"/>
        <v>0</v>
      </c>
      <c r="CA44" s="71">
        <f t="shared" ca="1" si="22"/>
        <v>0</v>
      </c>
      <c r="CB44" s="71">
        <f t="shared" ca="1" si="22"/>
        <v>0</v>
      </c>
      <c r="CC44" s="71">
        <f t="shared" ca="1" si="22"/>
        <v>0</v>
      </c>
      <c r="CD44" s="71">
        <f t="shared" ca="1" si="22"/>
        <v>0</v>
      </c>
      <c r="CE44" s="71">
        <f t="shared" ca="1" si="22"/>
        <v>0</v>
      </c>
      <c r="CF44" s="71">
        <f t="shared" ca="1" si="23"/>
        <v>0</v>
      </c>
      <c r="CG44" s="71">
        <f t="shared" ca="1" si="23"/>
        <v>0</v>
      </c>
      <c r="CH44" s="71">
        <f t="shared" ca="1" si="23"/>
        <v>0</v>
      </c>
      <c r="CI44" s="71">
        <f t="shared" ca="1" si="23"/>
        <v>0</v>
      </c>
      <c r="CJ44" s="71">
        <f t="shared" ca="1" si="23"/>
        <v>0</v>
      </c>
      <c r="CK44" s="71">
        <f t="shared" ca="1" si="23"/>
        <v>0</v>
      </c>
      <c r="CL44" s="71">
        <f t="shared" ca="1" si="23"/>
        <v>0</v>
      </c>
      <c r="CM44" s="71">
        <f t="shared" ca="1" si="23"/>
        <v>0</v>
      </c>
      <c r="CN44" s="71">
        <f t="shared" ca="1" si="23"/>
        <v>0</v>
      </c>
      <c r="CO44" s="71">
        <f t="shared" ca="1" si="23"/>
        <v>0</v>
      </c>
      <c r="CP44" s="71">
        <f t="shared" ca="1" si="23"/>
        <v>0</v>
      </c>
      <c r="CQ44" s="71">
        <f t="shared" ca="1" si="23"/>
        <v>0</v>
      </c>
      <c r="CR44" s="71">
        <f t="shared" ca="1" si="23"/>
        <v>0</v>
      </c>
      <c r="CS44" s="71">
        <f t="shared" ca="1" si="23"/>
        <v>0</v>
      </c>
      <c r="CT44" s="71">
        <f t="shared" ca="1" si="23"/>
        <v>0</v>
      </c>
      <c r="CU44" s="71">
        <f t="shared" ca="1" si="6"/>
        <v>0</v>
      </c>
    </row>
    <row r="45" spans="1:99" ht="12.75" customHeight="1">
      <c r="A45" s="54" t="s">
        <v>77</v>
      </c>
      <c r="B45" s="69">
        <v>1053</v>
      </c>
      <c r="C45" s="70" t="s">
        <v>376</v>
      </c>
      <c r="D45" s="71">
        <f t="shared" ca="1" si="19"/>
        <v>0</v>
      </c>
      <c r="E45" s="71">
        <f t="shared" ca="1" si="19"/>
        <v>0</v>
      </c>
      <c r="F45" s="71">
        <f t="shared" ca="1" si="19"/>
        <v>0</v>
      </c>
      <c r="G45" s="71">
        <f t="shared" ca="1" si="19"/>
        <v>0</v>
      </c>
      <c r="H45" s="71">
        <f t="shared" ca="1" si="19"/>
        <v>0</v>
      </c>
      <c r="I45" s="71">
        <f t="shared" ca="1" si="19"/>
        <v>0</v>
      </c>
      <c r="J45" s="71">
        <f t="shared" ca="1" si="19"/>
        <v>0</v>
      </c>
      <c r="K45" s="71">
        <f t="shared" ca="1" si="19"/>
        <v>0</v>
      </c>
      <c r="L45" s="71">
        <f t="shared" ca="1" si="19"/>
        <v>0</v>
      </c>
      <c r="M45" s="71">
        <f t="shared" ca="1" si="19"/>
        <v>0</v>
      </c>
      <c r="N45" s="71">
        <f t="shared" ca="1" si="19"/>
        <v>0</v>
      </c>
      <c r="O45" s="71">
        <f t="shared" ca="1" si="19"/>
        <v>0</v>
      </c>
      <c r="P45" s="71">
        <f t="shared" ca="1" si="19"/>
        <v>0</v>
      </c>
      <c r="Q45" s="71">
        <f t="shared" ca="1" si="19"/>
        <v>0</v>
      </c>
      <c r="R45" s="71">
        <f t="shared" ca="1" si="19"/>
        <v>0</v>
      </c>
      <c r="S45" s="71">
        <f t="shared" ca="1" si="19"/>
        <v>0</v>
      </c>
      <c r="T45" s="71">
        <f t="shared" ca="1" si="16"/>
        <v>0</v>
      </c>
      <c r="U45" s="71">
        <f t="shared" ca="1" si="16"/>
        <v>0</v>
      </c>
      <c r="V45" s="71">
        <f t="shared" ca="1" si="16"/>
        <v>0</v>
      </c>
      <c r="W45" s="71">
        <f t="shared" ca="1" si="16"/>
        <v>0</v>
      </c>
      <c r="X45" s="71">
        <f t="shared" ca="1" si="16"/>
        <v>0</v>
      </c>
      <c r="Y45" s="71">
        <f t="shared" ca="1" si="16"/>
        <v>0</v>
      </c>
      <c r="Z45" s="71">
        <f t="shared" ca="1" si="16"/>
        <v>0</v>
      </c>
      <c r="AA45" s="71">
        <f t="shared" ca="1" si="16"/>
        <v>0</v>
      </c>
      <c r="AB45" s="71">
        <f t="shared" ca="1" si="16"/>
        <v>0</v>
      </c>
      <c r="AC45" s="71">
        <f t="shared" ca="1" si="16"/>
        <v>0</v>
      </c>
      <c r="AD45" s="71">
        <f t="shared" ca="1" si="16"/>
        <v>0</v>
      </c>
      <c r="AE45" s="71">
        <f t="shared" ca="1" si="16"/>
        <v>0</v>
      </c>
      <c r="AF45" s="71">
        <f t="shared" ca="1" si="16"/>
        <v>0</v>
      </c>
      <c r="AG45" s="71">
        <f t="shared" ca="1" si="16"/>
        <v>0</v>
      </c>
      <c r="AH45" s="71">
        <f t="shared" ca="1" si="16"/>
        <v>0</v>
      </c>
      <c r="AI45" s="71">
        <f t="shared" ca="1" si="16"/>
        <v>0</v>
      </c>
      <c r="AJ45" s="71">
        <f t="shared" ca="1" si="20"/>
        <v>0</v>
      </c>
      <c r="AK45" s="71">
        <f t="shared" ca="1" si="20"/>
        <v>0</v>
      </c>
      <c r="AL45" s="71">
        <f t="shared" ca="1" si="20"/>
        <v>0</v>
      </c>
      <c r="AM45" s="71">
        <f t="shared" ca="1" si="20"/>
        <v>0</v>
      </c>
      <c r="AN45" s="71">
        <f t="shared" ca="1" si="20"/>
        <v>0</v>
      </c>
      <c r="AO45" s="71">
        <f t="shared" ca="1" si="20"/>
        <v>0</v>
      </c>
      <c r="AP45" s="71">
        <f t="shared" ca="1" si="20"/>
        <v>0</v>
      </c>
      <c r="AQ45" s="71">
        <f t="shared" ca="1" si="20"/>
        <v>0</v>
      </c>
      <c r="AR45" s="71">
        <f t="shared" ca="1" si="20"/>
        <v>0</v>
      </c>
      <c r="AS45" s="71">
        <f t="shared" ca="1" si="20"/>
        <v>0</v>
      </c>
      <c r="AT45" s="71">
        <f t="shared" ca="1" si="20"/>
        <v>0</v>
      </c>
      <c r="AU45" s="71">
        <f t="shared" ca="1" si="20"/>
        <v>0</v>
      </c>
      <c r="AV45" s="71">
        <f t="shared" ca="1" si="20"/>
        <v>0</v>
      </c>
      <c r="AW45" s="71">
        <f t="shared" ca="1" si="20"/>
        <v>0</v>
      </c>
      <c r="AX45" s="71">
        <f t="shared" ca="1" si="20"/>
        <v>0</v>
      </c>
      <c r="AY45" s="71">
        <f t="shared" ca="1" si="20"/>
        <v>0</v>
      </c>
      <c r="AZ45" s="71">
        <f t="shared" ca="1" si="21"/>
        <v>0</v>
      </c>
      <c r="BA45" s="71">
        <f t="shared" ca="1" si="21"/>
        <v>0</v>
      </c>
      <c r="BB45" s="71">
        <f t="shared" ca="1" si="21"/>
        <v>0</v>
      </c>
      <c r="BC45" s="71">
        <f t="shared" ca="1" si="21"/>
        <v>0</v>
      </c>
      <c r="BD45" s="71">
        <f t="shared" ca="1" si="21"/>
        <v>0</v>
      </c>
      <c r="BE45" s="71">
        <f t="shared" ca="1" si="21"/>
        <v>0</v>
      </c>
      <c r="BF45" s="71">
        <f t="shared" ca="1" si="21"/>
        <v>0</v>
      </c>
      <c r="BG45" s="71">
        <f t="shared" ca="1" si="21"/>
        <v>0</v>
      </c>
      <c r="BH45" s="71">
        <f t="shared" ca="1" si="21"/>
        <v>0</v>
      </c>
      <c r="BI45" s="71">
        <f t="shared" ca="1" si="21"/>
        <v>0</v>
      </c>
      <c r="BJ45" s="71">
        <f t="shared" ca="1" si="21"/>
        <v>0</v>
      </c>
      <c r="BK45" s="71">
        <f t="shared" ca="1" si="21"/>
        <v>0</v>
      </c>
      <c r="BL45" s="71">
        <f t="shared" ca="1" si="21"/>
        <v>0</v>
      </c>
      <c r="BM45" s="71">
        <f t="shared" ca="1" si="21"/>
        <v>0</v>
      </c>
      <c r="BN45" s="71">
        <f t="shared" ca="1" si="21"/>
        <v>0</v>
      </c>
      <c r="BO45" s="71">
        <f t="shared" ca="1" si="21"/>
        <v>0</v>
      </c>
      <c r="BP45" s="71">
        <f t="shared" ca="1" si="22"/>
        <v>0</v>
      </c>
      <c r="BQ45" s="71">
        <f t="shared" ca="1" si="22"/>
        <v>0</v>
      </c>
      <c r="BR45" s="71">
        <f t="shared" ca="1" si="22"/>
        <v>0</v>
      </c>
      <c r="BS45" s="71">
        <f t="shared" ca="1" si="22"/>
        <v>0</v>
      </c>
      <c r="BT45" s="71">
        <f t="shared" ca="1" si="22"/>
        <v>0</v>
      </c>
      <c r="BU45" s="71">
        <f t="shared" ca="1" si="22"/>
        <v>0</v>
      </c>
      <c r="BV45" s="71">
        <f t="shared" ca="1" si="22"/>
        <v>0</v>
      </c>
      <c r="BW45" s="71">
        <f t="shared" ca="1" si="22"/>
        <v>0</v>
      </c>
      <c r="BX45" s="71">
        <f t="shared" ca="1" si="22"/>
        <v>0</v>
      </c>
      <c r="BY45" s="71">
        <f t="shared" ca="1" si="22"/>
        <v>0</v>
      </c>
      <c r="BZ45" s="71">
        <f t="shared" ca="1" si="22"/>
        <v>0</v>
      </c>
      <c r="CA45" s="71">
        <f t="shared" ca="1" si="22"/>
        <v>0</v>
      </c>
      <c r="CB45" s="71">
        <f t="shared" ca="1" si="22"/>
        <v>0</v>
      </c>
      <c r="CC45" s="71">
        <f t="shared" ca="1" si="22"/>
        <v>0</v>
      </c>
      <c r="CD45" s="71">
        <f t="shared" ca="1" si="22"/>
        <v>0</v>
      </c>
      <c r="CE45" s="71">
        <f t="shared" ca="1" si="22"/>
        <v>0</v>
      </c>
      <c r="CF45" s="71">
        <f t="shared" ca="1" si="23"/>
        <v>0</v>
      </c>
      <c r="CG45" s="71">
        <f t="shared" ca="1" si="23"/>
        <v>0</v>
      </c>
      <c r="CH45" s="71">
        <f t="shared" ca="1" si="23"/>
        <v>0</v>
      </c>
      <c r="CI45" s="71">
        <f t="shared" ca="1" si="23"/>
        <v>0</v>
      </c>
      <c r="CJ45" s="71">
        <f t="shared" ca="1" si="23"/>
        <v>0</v>
      </c>
      <c r="CK45" s="71">
        <f t="shared" ca="1" si="23"/>
        <v>0</v>
      </c>
      <c r="CL45" s="71">
        <f t="shared" ca="1" si="23"/>
        <v>0</v>
      </c>
      <c r="CM45" s="71">
        <f t="shared" ca="1" si="23"/>
        <v>0</v>
      </c>
      <c r="CN45" s="71">
        <f t="shared" ca="1" si="23"/>
        <v>0</v>
      </c>
      <c r="CO45" s="71">
        <f t="shared" ca="1" si="23"/>
        <v>0</v>
      </c>
      <c r="CP45" s="71">
        <f t="shared" ca="1" si="23"/>
        <v>0</v>
      </c>
      <c r="CQ45" s="71">
        <f t="shared" ca="1" si="23"/>
        <v>0</v>
      </c>
      <c r="CR45" s="71">
        <f t="shared" ca="1" si="23"/>
        <v>0</v>
      </c>
      <c r="CS45" s="71">
        <f t="shared" ca="1" si="23"/>
        <v>0</v>
      </c>
      <c r="CT45" s="71">
        <f t="shared" ca="1" si="23"/>
        <v>0</v>
      </c>
      <c r="CU45" s="71">
        <f t="shared" ca="1" si="6"/>
        <v>0</v>
      </c>
    </row>
    <row r="46" spans="1:99" ht="12.75" customHeight="1">
      <c r="A46" s="54" t="s">
        <v>79</v>
      </c>
      <c r="B46" s="69">
        <v>1054</v>
      </c>
      <c r="C46" s="70" t="s">
        <v>376</v>
      </c>
      <c r="D46" s="71">
        <f t="shared" ca="1" si="19"/>
        <v>0</v>
      </c>
      <c r="E46" s="71">
        <f t="shared" ca="1" si="19"/>
        <v>0</v>
      </c>
      <c r="F46" s="71">
        <f t="shared" ca="1" si="19"/>
        <v>0</v>
      </c>
      <c r="G46" s="71">
        <f t="shared" ca="1" si="19"/>
        <v>0</v>
      </c>
      <c r="H46" s="71">
        <f t="shared" ca="1" si="19"/>
        <v>0</v>
      </c>
      <c r="I46" s="71">
        <f t="shared" ca="1" si="19"/>
        <v>0</v>
      </c>
      <c r="J46" s="71">
        <f t="shared" ca="1" si="19"/>
        <v>0</v>
      </c>
      <c r="K46" s="71">
        <f t="shared" ca="1" si="19"/>
        <v>0</v>
      </c>
      <c r="L46" s="71">
        <f t="shared" ca="1" si="19"/>
        <v>0</v>
      </c>
      <c r="M46" s="71">
        <f t="shared" ca="1" si="19"/>
        <v>0</v>
      </c>
      <c r="N46" s="71">
        <f t="shared" ca="1" si="19"/>
        <v>0</v>
      </c>
      <c r="O46" s="71">
        <f t="shared" ca="1" si="19"/>
        <v>0</v>
      </c>
      <c r="P46" s="71">
        <f t="shared" ca="1" si="19"/>
        <v>0</v>
      </c>
      <c r="Q46" s="71">
        <f t="shared" ca="1" si="19"/>
        <v>0</v>
      </c>
      <c r="R46" s="71">
        <f t="shared" ca="1" si="19"/>
        <v>0</v>
      </c>
      <c r="S46" s="71">
        <f t="shared" ca="1" si="19"/>
        <v>0</v>
      </c>
      <c r="T46" s="71">
        <f t="shared" ca="1" si="16"/>
        <v>0</v>
      </c>
      <c r="U46" s="71">
        <f t="shared" ca="1" si="16"/>
        <v>0</v>
      </c>
      <c r="V46" s="71">
        <f t="shared" ca="1" si="16"/>
        <v>0</v>
      </c>
      <c r="W46" s="71">
        <f t="shared" ca="1" si="16"/>
        <v>0</v>
      </c>
      <c r="X46" s="71">
        <f t="shared" ca="1" si="16"/>
        <v>0</v>
      </c>
      <c r="Y46" s="71">
        <f t="shared" ca="1" si="16"/>
        <v>0</v>
      </c>
      <c r="Z46" s="71">
        <f t="shared" ca="1" si="16"/>
        <v>0</v>
      </c>
      <c r="AA46" s="71">
        <f t="shared" ca="1" si="16"/>
        <v>0</v>
      </c>
      <c r="AB46" s="71">
        <f t="shared" ca="1" si="16"/>
        <v>0</v>
      </c>
      <c r="AC46" s="71">
        <f t="shared" ca="1" si="16"/>
        <v>0</v>
      </c>
      <c r="AD46" s="71">
        <f t="shared" ca="1" si="16"/>
        <v>0</v>
      </c>
      <c r="AE46" s="71">
        <f t="shared" ca="1" si="16"/>
        <v>0</v>
      </c>
      <c r="AF46" s="71">
        <f t="shared" ca="1" si="16"/>
        <v>0</v>
      </c>
      <c r="AG46" s="71">
        <f t="shared" ca="1" si="16"/>
        <v>0</v>
      </c>
      <c r="AH46" s="71">
        <f t="shared" ca="1" si="16"/>
        <v>0</v>
      </c>
      <c r="AI46" s="71">
        <f t="shared" ca="1" si="16"/>
        <v>0</v>
      </c>
      <c r="AJ46" s="71">
        <f t="shared" ca="1" si="20"/>
        <v>0</v>
      </c>
      <c r="AK46" s="71">
        <f t="shared" ca="1" si="20"/>
        <v>0</v>
      </c>
      <c r="AL46" s="71">
        <f t="shared" ca="1" si="20"/>
        <v>0</v>
      </c>
      <c r="AM46" s="71">
        <f t="shared" ca="1" si="20"/>
        <v>0</v>
      </c>
      <c r="AN46" s="71">
        <f t="shared" ca="1" si="20"/>
        <v>0</v>
      </c>
      <c r="AO46" s="71">
        <f t="shared" ca="1" si="20"/>
        <v>0</v>
      </c>
      <c r="AP46" s="71">
        <f t="shared" ca="1" si="20"/>
        <v>0</v>
      </c>
      <c r="AQ46" s="71">
        <f t="shared" ca="1" si="20"/>
        <v>0</v>
      </c>
      <c r="AR46" s="71">
        <f t="shared" ca="1" si="20"/>
        <v>0</v>
      </c>
      <c r="AS46" s="71">
        <f t="shared" ca="1" si="20"/>
        <v>0</v>
      </c>
      <c r="AT46" s="71">
        <f t="shared" ca="1" si="20"/>
        <v>0</v>
      </c>
      <c r="AU46" s="71">
        <f t="shared" ca="1" si="20"/>
        <v>0</v>
      </c>
      <c r="AV46" s="71">
        <f t="shared" ca="1" si="20"/>
        <v>0</v>
      </c>
      <c r="AW46" s="71">
        <f t="shared" ca="1" si="20"/>
        <v>0</v>
      </c>
      <c r="AX46" s="71">
        <f t="shared" ca="1" si="20"/>
        <v>0</v>
      </c>
      <c r="AY46" s="71">
        <f t="shared" ca="1" si="20"/>
        <v>0</v>
      </c>
      <c r="AZ46" s="71">
        <f t="shared" ca="1" si="21"/>
        <v>0</v>
      </c>
      <c r="BA46" s="71">
        <f t="shared" ca="1" si="21"/>
        <v>0</v>
      </c>
      <c r="BB46" s="71">
        <f t="shared" ca="1" si="21"/>
        <v>0</v>
      </c>
      <c r="BC46" s="71">
        <f t="shared" ca="1" si="21"/>
        <v>0</v>
      </c>
      <c r="BD46" s="71">
        <f t="shared" ca="1" si="21"/>
        <v>0</v>
      </c>
      <c r="BE46" s="71">
        <f t="shared" ca="1" si="21"/>
        <v>0</v>
      </c>
      <c r="BF46" s="71">
        <f t="shared" ca="1" si="21"/>
        <v>0</v>
      </c>
      <c r="BG46" s="71">
        <f t="shared" ca="1" si="21"/>
        <v>0</v>
      </c>
      <c r="BH46" s="71">
        <f t="shared" ca="1" si="21"/>
        <v>0</v>
      </c>
      <c r="BI46" s="71">
        <f t="shared" ca="1" si="21"/>
        <v>0</v>
      </c>
      <c r="BJ46" s="71">
        <f t="shared" ca="1" si="21"/>
        <v>0</v>
      </c>
      <c r="BK46" s="71">
        <f t="shared" ca="1" si="21"/>
        <v>0</v>
      </c>
      <c r="BL46" s="71">
        <f t="shared" ca="1" si="21"/>
        <v>0</v>
      </c>
      <c r="BM46" s="71">
        <f t="shared" ca="1" si="21"/>
        <v>0</v>
      </c>
      <c r="BN46" s="71">
        <f t="shared" ca="1" si="21"/>
        <v>0</v>
      </c>
      <c r="BO46" s="71">
        <f t="shared" ca="1" si="21"/>
        <v>0</v>
      </c>
      <c r="BP46" s="71">
        <f t="shared" ca="1" si="22"/>
        <v>0</v>
      </c>
      <c r="BQ46" s="71">
        <f t="shared" ca="1" si="22"/>
        <v>0</v>
      </c>
      <c r="BR46" s="71">
        <f t="shared" ca="1" si="22"/>
        <v>0</v>
      </c>
      <c r="BS46" s="71">
        <f t="shared" ca="1" si="22"/>
        <v>0</v>
      </c>
      <c r="BT46" s="71">
        <f t="shared" ca="1" si="22"/>
        <v>0</v>
      </c>
      <c r="BU46" s="71">
        <f t="shared" ca="1" si="22"/>
        <v>0</v>
      </c>
      <c r="BV46" s="71">
        <f t="shared" ca="1" si="22"/>
        <v>0</v>
      </c>
      <c r="BW46" s="71">
        <f t="shared" ca="1" si="22"/>
        <v>0</v>
      </c>
      <c r="BX46" s="71">
        <f t="shared" ca="1" si="22"/>
        <v>0</v>
      </c>
      <c r="BY46" s="71">
        <f t="shared" ca="1" si="22"/>
        <v>0</v>
      </c>
      <c r="BZ46" s="71">
        <f t="shared" ca="1" si="22"/>
        <v>0</v>
      </c>
      <c r="CA46" s="71">
        <f t="shared" ca="1" si="22"/>
        <v>0</v>
      </c>
      <c r="CB46" s="71">
        <f t="shared" ca="1" si="22"/>
        <v>0</v>
      </c>
      <c r="CC46" s="71">
        <f t="shared" ca="1" si="22"/>
        <v>0</v>
      </c>
      <c r="CD46" s="71">
        <f t="shared" ca="1" si="22"/>
        <v>0</v>
      </c>
      <c r="CE46" s="71">
        <f t="shared" ca="1" si="22"/>
        <v>0</v>
      </c>
      <c r="CF46" s="71">
        <f t="shared" ca="1" si="23"/>
        <v>0</v>
      </c>
      <c r="CG46" s="71">
        <f t="shared" ca="1" si="23"/>
        <v>0</v>
      </c>
      <c r="CH46" s="71">
        <f t="shared" ca="1" si="23"/>
        <v>0</v>
      </c>
      <c r="CI46" s="71">
        <f t="shared" ca="1" si="23"/>
        <v>0</v>
      </c>
      <c r="CJ46" s="71">
        <f t="shared" ca="1" si="23"/>
        <v>0</v>
      </c>
      <c r="CK46" s="71">
        <f t="shared" ca="1" si="23"/>
        <v>0</v>
      </c>
      <c r="CL46" s="71">
        <f t="shared" ca="1" si="23"/>
        <v>0</v>
      </c>
      <c r="CM46" s="71">
        <f t="shared" ca="1" si="23"/>
        <v>0</v>
      </c>
      <c r="CN46" s="71">
        <f t="shared" ca="1" si="23"/>
        <v>0</v>
      </c>
      <c r="CO46" s="71">
        <f t="shared" ca="1" si="23"/>
        <v>0</v>
      </c>
      <c r="CP46" s="71">
        <f t="shared" ca="1" si="23"/>
        <v>0</v>
      </c>
      <c r="CQ46" s="71">
        <f t="shared" ca="1" si="23"/>
        <v>0</v>
      </c>
      <c r="CR46" s="71">
        <f t="shared" ca="1" si="23"/>
        <v>0</v>
      </c>
      <c r="CS46" s="71">
        <f t="shared" ca="1" si="23"/>
        <v>0</v>
      </c>
      <c r="CT46" s="71">
        <f t="shared" ca="1" si="23"/>
        <v>0</v>
      </c>
      <c r="CU46" s="71">
        <f t="shared" ca="1" si="6"/>
        <v>0</v>
      </c>
    </row>
    <row r="47" spans="1:99" ht="12.75" customHeight="1">
      <c r="A47" s="54" t="s">
        <v>81</v>
      </c>
      <c r="B47" s="69">
        <v>1055</v>
      </c>
      <c r="C47" s="70" t="s">
        <v>376</v>
      </c>
      <c r="D47" s="71">
        <f t="shared" ca="1" si="19"/>
        <v>0</v>
      </c>
      <c r="E47" s="71">
        <f t="shared" ca="1" si="19"/>
        <v>0</v>
      </c>
      <c r="F47" s="71">
        <f t="shared" ca="1" si="19"/>
        <v>0</v>
      </c>
      <c r="G47" s="71">
        <f t="shared" ca="1" si="19"/>
        <v>0</v>
      </c>
      <c r="H47" s="71">
        <f t="shared" ca="1" si="19"/>
        <v>0</v>
      </c>
      <c r="I47" s="71">
        <f t="shared" ca="1" si="19"/>
        <v>0</v>
      </c>
      <c r="J47" s="71">
        <f t="shared" ca="1" si="19"/>
        <v>0</v>
      </c>
      <c r="K47" s="71">
        <f t="shared" ca="1" si="19"/>
        <v>0</v>
      </c>
      <c r="L47" s="71">
        <f t="shared" ca="1" si="19"/>
        <v>0</v>
      </c>
      <c r="M47" s="71">
        <f t="shared" ca="1" si="19"/>
        <v>0</v>
      </c>
      <c r="N47" s="71">
        <f t="shared" ca="1" si="19"/>
        <v>0</v>
      </c>
      <c r="O47" s="71">
        <f t="shared" ca="1" si="19"/>
        <v>0</v>
      </c>
      <c r="P47" s="71">
        <f t="shared" ca="1" si="19"/>
        <v>0</v>
      </c>
      <c r="Q47" s="71">
        <f t="shared" ca="1" si="19"/>
        <v>0</v>
      </c>
      <c r="R47" s="71">
        <f t="shared" ca="1" si="19"/>
        <v>0</v>
      </c>
      <c r="S47" s="71">
        <f t="shared" ca="1" si="19"/>
        <v>0</v>
      </c>
      <c r="T47" s="71">
        <f t="shared" ca="1" si="16"/>
        <v>0</v>
      </c>
      <c r="U47" s="71">
        <f t="shared" ca="1" si="16"/>
        <v>0</v>
      </c>
      <c r="V47" s="71">
        <f t="shared" ca="1" si="16"/>
        <v>0</v>
      </c>
      <c r="W47" s="71">
        <f t="shared" ca="1" si="16"/>
        <v>0</v>
      </c>
      <c r="X47" s="71">
        <f t="shared" ca="1" si="16"/>
        <v>0</v>
      </c>
      <c r="Y47" s="71">
        <f t="shared" ca="1" si="16"/>
        <v>0</v>
      </c>
      <c r="Z47" s="71">
        <f t="shared" ca="1" si="16"/>
        <v>0</v>
      </c>
      <c r="AA47" s="71">
        <f t="shared" ca="1" si="16"/>
        <v>0</v>
      </c>
      <c r="AB47" s="71">
        <f t="shared" ca="1" si="16"/>
        <v>0</v>
      </c>
      <c r="AC47" s="71">
        <f t="shared" ca="1" si="16"/>
        <v>0</v>
      </c>
      <c r="AD47" s="71">
        <f t="shared" ca="1" si="16"/>
        <v>0</v>
      </c>
      <c r="AE47" s="71">
        <f t="shared" ca="1" si="16"/>
        <v>0</v>
      </c>
      <c r="AF47" s="71">
        <f t="shared" ca="1" si="16"/>
        <v>0</v>
      </c>
      <c r="AG47" s="71">
        <f t="shared" ca="1" si="16"/>
        <v>0</v>
      </c>
      <c r="AH47" s="71">
        <f t="shared" ca="1" si="16"/>
        <v>0</v>
      </c>
      <c r="AI47" s="71">
        <f t="shared" ca="1" si="16"/>
        <v>0</v>
      </c>
      <c r="AJ47" s="71">
        <f t="shared" ca="1" si="20"/>
        <v>0</v>
      </c>
      <c r="AK47" s="71">
        <f t="shared" ca="1" si="20"/>
        <v>0</v>
      </c>
      <c r="AL47" s="71">
        <f t="shared" ca="1" si="20"/>
        <v>0</v>
      </c>
      <c r="AM47" s="71">
        <f t="shared" ca="1" si="20"/>
        <v>0</v>
      </c>
      <c r="AN47" s="71">
        <f t="shared" ca="1" si="20"/>
        <v>0</v>
      </c>
      <c r="AO47" s="71">
        <f t="shared" ca="1" si="20"/>
        <v>0</v>
      </c>
      <c r="AP47" s="71">
        <f t="shared" ca="1" si="20"/>
        <v>0</v>
      </c>
      <c r="AQ47" s="71">
        <f t="shared" ca="1" si="20"/>
        <v>0</v>
      </c>
      <c r="AR47" s="71">
        <f t="shared" ca="1" si="20"/>
        <v>0</v>
      </c>
      <c r="AS47" s="71">
        <f t="shared" ca="1" si="20"/>
        <v>0</v>
      </c>
      <c r="AT47" s="71">
        <f t="shared" ca="1" si="20"/>
        <v>0</v>
      </c>
      <c r="AU47" s="71">
        <f t="shared" ca="1" si="20"/>
        <v>0</v>
      </c>
      <c r="AV47" s="71">
        <f t="shared" ca="1" si="20"/>
        <v>0</v>
      </c>
      <c r="AW47" s="71">
        <f t="shared" ca="1" si="20"/>
        <v>0</v>
      </c>
      <c r="AX47" s="71">
        <f t="shared" ca="1" si="20"/>
        <v>0</v>
      </c>
      <c r="AY47" s="71">
        <f t="shared" ca="1" si="20"/>
        <v>0</v>
      </c>
      <c r="AZ47" s="71">
        <f t="shared" ca="1" si="21"/>
        <v>0</v>
      </c>
      <c r="BA47" s="71">
        <f t="shared" ca="1" si="21"/>
        <v>0</v>
      </c>
      <c r="BB47" s="71">
        <f t="shared" ca="1" si="21"/>
        <v>0</v>
      </c>
      <c r="BC47" s="71">
        <f t="shared" ca="1" si="21"/>
        <v>0</v>
      </c>
      <c r="BD47" s="71">
        <f t="shared" ca="1" si="21"/>
        <v>0</v>
      </c>
      <c r="BE47" s="71">
        <f t="shared" ca="1" si="21"/>
        <v>0</v>
      </c>
      <c r="BF47" s="71">
        <f t="shared" ca="1" si="21"/>
        <v>0</v>
      </c>
      <c r="BG47" s="71">
        <f t="shared" ca="1" si="21"/>
        <v>0</v>
      </c>
      <c r="BH47" s="71">
        <f t="shared" ca="1" si="21"/>
        <v>0</v>
      </c>
      <c r="BI47" s="71">
        <f t="shared" ca="1" si="21"/>
        <v>0</v>
      </c>
      <c r="BJ47" s="71">
        <f t="shared" ca="1" si="21"/>
        <v>0</v>
      </c>
      <c r="BK47" s="71">
        <f t="shared" ca="1" si="21"/>
        <v>0</v>
      </c>
      <c r="BL47" s="71">
        <f t="shared" ca="1" si="21"/>
        <v>0</v>
      </c>
      <c r="BM47" s="71">
        <f t="shared" ca="1" si="21"/>
        <v>0</v>
      </c>
      <c r="BN47" s="71">
        <f t="shared" ca="1" si="21"/>
        <v>0</v>
      </c>
      <c r="BO47" s="71">
        <f t="shared" ca="1" si="21"/>
        <v>0</v>
      </c>
      <c r="BP47" s="71">
        <f t="shared" ca="1" si="22"/>
        <v>0</v>
      </c>
      <c r="BQ47" s="71">
        <f t="shared" ca="1" si="22"/>
        <v>0</v>
      </c>
      <c r="BR47" s="71">
        <f t="shared" ca="1" si="22"/>
        <v>0</v>
      </c>
      <c r="BS47" s="71">
        <f t="shared" ca="1" si="22"/>
        <v>0</v>
      </c>
      <c r="BT47" s="71">
        <f t="shared" ca="1" si="22"/>
        <v>0</v>
      </c>
      <c r="BU47" s="71">
        <f t="shared" ca="1" si="22"/>
        <v>0</v>
      </c>
      <c r="BV47" s="71">
        <f t="shared" ca="1" si="22"/>
        <v>0</v>
      </c>
      <c r="BW47" s="71">
        <f t="shared" ca="1" si="22"/>
        <v>0</v>
      </c>
      <c r="BX47" s="71">
        <f t="shared" ca="1" si="22"/>
        <v>0</v>
      </c>
      <c r="BY47" s="71">
        <f t="shared" ca="1" si="22"/>
        <v>0</v>
      </c>
      <c r="BZ47" s="71">
        <f t="shared" ca="1" si="22"/>
        <v>0</v>
      </c>
      <c r="CA47" s="71">
        <f t="shared" ca="1" si="22"/>
        <v>0</v>
      </c>
      <c r="CB47" s="71">
        <f t="shared" ca="1" si="22"/>
        <v>0</v>
      </c>
      <c r="CC47" s="71">
        <f t="shared" ca="1" si="22"/>
        <v>0</v>
      </c>
      <c r="CD47" s="71">
        <f t="shared" ca="1" si="22"/>
        <v>0</v>
      </c>
      <c r="CE47" s="71">
        <f t="shared" ca="1" si="22"/>
        <v>0</v>
      </c>
      <c r="CF47" s="71">
        <f t="shared" ca="1" si="23"/>
        <v>0</v>
      </c>
      <c r="CG47" s="71">
        <f t="shared" ca="1" si="23"/>
        <v>0</v>
      </c>
      <c r="CH47" s="71">
        <f t="shared" ca="1" si="23"/>
        <v>0</v>
      </c>
      <c r="CI47" s="71">
        <f t="shared" ca="1" si="23"/>
        <v>0</v>
      </c>
      <c r="CJ47" s="71">
        <f t="shared" ca="1" si="23"/>
        <v>0</v>
      </c>
      <c r="CK47" s="71">
        <f t="shared" ca="1" si="23"/>
        <v>0</v>
      </c>
      <c r="CL47" s="71">
        <f t="shared" ca="1" si="23"/>
        <v>0</v>
      </c>
      <c r="CM47" s="71">
        <f t="shared" ca="1" si="23"/>
        <v>0</v>
      </c>
      <c r="CN47" s="71">
        <f t="shared" ca="1" si="23"/>
        <v>0</v>
      </c>
      <c r="CO47" s="71">
        <f t="shared" ca="1" si="23"/>
        <v>0</v>
      </c>
      <c r="CP47" s="71">
        <f t="shared" ca="1" si="23"/>
        <v>0</v>
      </c>
      <c r="CQ47" s="71">
        <f t="shared" ca="1" si="23"/>
        <v>0</v>
      </c>
      <c r="CR47" s="71">
        <f t="shared" ca="1" si="23"/>
        <v>0</v>
      </c>
      <c r="CS47" s="71">
        <f t="shared" ca="1" si="23"/>
        <v>0</v>
      </c>
      <c r="CT47" s="71">
        <f t="shared" ca="1" si="23"/>
        <v>0</v>
      </c>
      <c r="CU47" s="71">
        <f t="shared" ca="1" si="6"/>
        <v>0</v>
      </c>
    </row>
    <row r="48" spans="1:99" ht="12.75" customHeight="1">
      <c r="A48" s="54" t="s">
        <v>83</v>
      </c>
      <c r="B48" s="69">
        <v>1056</v>
      </c>
      <c r="C48" s="70" t="s">
        <v>376</v>
      </c>
      <c r="D48" s="71">
        <f t="shared" ca="1" si="19"/>
        <v>0</v>
      </c>
      <c r="E48" s="71">
        <f t="shared" ca="1" si="19"/>
        <v>0</v>
      </c>
      <c r="F48" s="71">
        <f t="shared" ca="1" si="19"/>
        <v>0</v>
      </c>
      <c r="G48" s="71">
        <f t="shared" ca="1" si="19"/>
        <v>0</v>
      </c>
      <c r="H48" s="71">
        <f t="shared" ca="1" si="19"/>
        <v>0</v>
      </c>
      <c r="I48" s="71">
        <f t="shared" ca="1" si="19"/>
        <v>0</v>
      </c>
      <c r="J48" s="71">
        <f t="shared" ca="1" si="19"/>
        <v>0</v>
      </c>
      <c r="K48" s="71">
        <f t="shared" ca="1" si="19"/>
        <v>0</v>
      </c>
      <c r="L48" s="71">
        <f t="shared" ca="1" si="19"/>
        <v>0</v>
      </c>
      <c r="M48" s="71">
        <f t="shared" ca="1" si="19"/>
        <v>0</v>
      </c>
      <c r="N48" s="71">
        <f t="shared" ca="1" si="19"/>
        <v>0</v>
      </c>
      <c r="O48" s="71">
        <f t="shared" ca="1" si="19"/>
        <v>0</v>
      </c>
      <c r="P48" s="71">
        <f t="shared" ca="1" si="19"/>
        <v>0</v>
      </c>
      <c r="Q48" s="71">
        <f t="shared" ca="1" si="19"/>
        <v>0</v>
      </c>
      <c r="R48" s="71">
        <f t="shared" ca="1" si="19"/>
        <v>0</v>
      </c>
      <c r="S48" s="71">
        <f t="shared" ca="1" si="19"/>
        <v>0</v>
      </c>
      <c r="T48" s="71">
        <f t="shared" ca="1" si="16"/>
        <v>0</v>
      </c>
      <c r="U48" s="71">
        <f t="shared" ca="1" si="16"/>
        <v>0</v>
      </c>
      <c r="V48" s="71">
        <f t="shared" ca="1" si="16"/>
        <v>0</v>
      </c>
      <c r="W48" s="71">
        <f t="shared" ca="1" si="16"/>
        <v>0</v>
      </c>
      <c r="X48" s="71">
        <f t="shared" ca="1" si="16"/>
        <v>0</v>
      </c>
      <c r="Y48" s="71">
        <f t="shared" ca="1" si="16"/>
        <v>0</v>
      </c>
      <c r="Z48" s="71">
        <f t="shared" ca="1" si="16"/>
        <v>0</v>
      </c>
      <c r="AA48" s="71">
        <f t="shared" ca="1" si="16"/>
        <v>0</v>
      </c>
      <c r="AB48" s="71">
        <f t="shared" ca="1" si="16"/>
        <v>0</v>
      </c>
      <c r="AC48" s="71">
        <f t="shared" ca="1" si="16"/>
        <v>0</v>
      </c>
      <c r="AD48" s="71">
        <f t="shared" ca="1" si="16"/>
        <v>0</v>
      </c>
      <c r="AE48" s="71">
        <f t="shared" ca="1" si="16"/>
        <v>0</v>
      </c>
      <c r="AF48" s="71">
        <f t="shared" ca="1" si="16"/>
        <v>0</v>
      </c>
      <c r="AG48" s="71">
        <f t="shared" ca="1" si="16"/>
        <v>0</v>
      </c>
      <c r="AH48" s="71">
        <f t="shared" ca="1" si="16"/>
        <v>0</v>
      </c>
      <c r="AI48" s="71">
        <f t="shared" ca="1" si="16"/>
        <v>0</v>
      </c>
      <c r="AJ48" s="71">
        <f t="shared" ca="1" si="20"/>
        <v>0</v>
      </c>
      <c r="AK48" s="71">
        <f t="shared" ca="1" si="20"/>
        <v>0</v>
      </c>
      <c r="AL48" s="71">
        <f t="shared" ca="1" si="20"/>
        <v>0</v>
      </c>
      <c r="AM48" s="71">
        <f t="shared" ca="1" si="20"/>
        <v>0</v>
      </c>
      <c r="AN48" s="71">
        <f t="shared" ca="1" si="20"/>
        <v>0</v>
      </c>
      <c r="AO48" s="71">
        <f t="shared" ca="1" si="20"/>
        <v>0</v>
      </c>
      <c r="AP48" s="71">
        <f t="shared" ca="1" si="20"/>
        <v>0</v>
      </c>
      <c r="AQ48" s="71">
        <f t="shared" ca="1" si="20"/>
        <v>0</v>
      </c>
      <c r="AR48" s="71">
        <f t="shared" ca="1" si="20"/>
        <v>0</v>
      </c>
      <c r="AS48" s="71">
        <f t="shared" ca="1" si="20"/>
        <v>0</v>
      </c>
      <c r="AT48" s="71">
        <f t="shared" ca="1" si="20"/>
        <v>0</v>
      </c>
      <c r="AU48" s="71">
        <f t="shared" ca="1" si="20"/>
        <v>0</v>
      </c>
      <c r="AV48" s="71">
        <f t="shared" ca="1" si="20"/>
        <v>0</v>
      </c>
      <c r="AW48" s="71">
        <f t="shared" ca="1" si="20"/>
        <v>0</v>
      </c>
      <c r="AX48" s="71">
        <f t="shared" ca="1" si="20"/>
        <v>0</v>
      </c>
      <c r="AY48" s="71">
        <f t="shared" ca="1" si="20"/>
        <v>0</v>
      </c>
      <c r="AZ48" s="71">
        <f t="shared" ca="1" si="21"/>
        <v>0</v>
      </c>
      <c r="BA48" s="71">
        <f t="shared" ca="1" si="21"/>
        <v>0</v>
      </c>
      <c r="BB48" s="71">
        <f t="shared" ca="1" si="21"/>
        <v>0</v>
      </c>
      <c r="BC48" s="71">
        <f t="shared" ca="1" si="21"/>
        <v>0</v>
      </c>
      <c r="BD48" s="71">
        <f t="shared" ca="1" si="21"/>
        <v>0</v>
      </c>
      <c r="BE48" s="71">
        <f t="shared" ca="1" si="21"/>
        <v>0</v>
      </c>
      <c r="BF48" s="71">
        <f t="shared" ca="1" si="21"/>
        <v>0</v>
      </c>
      <c r="BG48" s="71">
        <f t="shared" ca="1" si="21"/>
        <v>0</v>
      </c>
      <c r="BH48" s="71">
        <f t="shared" ca="1" si="21"/>
        <v>0</v>
      </c>
      <c r="BI48" s="71">
        <f t="shared" ca="1" si="21"/>
        <v>0</v>
      </c>
      <c r="BJ48" s="71">
        <f t="shared" ca="1" si="21"/>
        <v>0</v>
      </c>
      <c r="BK48" s="71">
        <f t="shared" ca="1" si="21"/>
        <v>0</v>
      </c>
      <c r="BL48" s="71">
        <f t="shared" ca="1" si="21"/>
        <v>0</v>
      </c>
      <c r="BM48" s="71">
        <f t="shared" ca="1" si="21"/>
        <v>0</v>
      </c>
      <c r="BN48" s="71">
        <f t="shared" ca="1" si="21"/>
        <v>0</v>
      </c>
      <c r="BO48" s="71">
        <f t="shared" ca="1" si="21"/>
        <v>0</v>
      </c>
      <c r="BP48" s="71">
        <f t="shared" ca="1" si="22"/>
        <v>0</v>
      </c>
      <c r="BQ48" s="71">
        <f t="shared" ca="1" si="22"/>
        <v>0</v>
      </c>
      <c r="BR48" s="71">
        <f t="shared" ca="1" si="22"/>
        <v>0</v>
      </c>
      <c r="BS48" s="71">
        <f t="shared" ca="1" si="22"/>
        <v>0</v>
      </c>
      <c r="BT48" s="71">
        <f t="shared" ca="1" si="22"/>
        <v>0</v>
      </c>
      <c r="BU48" s="71">
        <f t="shared" ca="1" si="22"/>
        <v>0</v>
      </c>
      <c r="BV48" s="71">
        <f t="shared" ca="1" si="22"/>
        <v>0</v>
      </c>
      <c r="BW48" s="71">
        <f t="shared" ca="1" si="22"/>
        <v>0</v>
      </c>
      <c r="BX48" s="71">
        <f t="shared" ca="1" si="22"/>
        <v>0</v>
      </c>
      <c r="BY48" s="71">
        <f t="shared" ca="1" si="22"/>
        <v>0</v>
      </c>
      <c r="BZ48" s="71">
        <f t="shared" ca="1" si="22"/>
        <v>0</v>
      </c>
      <c r="CA48" s="71">
        <f t="shared" ca="1" si="22"/>
        <v>0</v>
      </c>
      <c r="CB48" s="71">
        <f t="shared" ca="1" si="22"/>
        <v>0</v>
      </c>
      <c r="CC48" s="71">
        <f t="shared" ca="1" si="22"/>
        <v>0</v>
      </c>
      <c r="CD48" s="71">
        <f t="shared" ca="1" si="22"/>
        <v>0</v>
      </c>
      <c r="CE48" s="71">
        <f t="shared" ca="1" si="22"/>
        <v>0</v>
      </c>
      <c r="CF48" s="71">
        <f t="shared" ca="1" si="23"/>
        <v>0</v>
      </c>
      <c r="CG48" s="71">
        <f t="shared" ca="1" si="23"/>
        <v>0</v>
      </c>
      <c r="CH48" s="71">
        <f t="shared" ca="1" si="23"/>
        <v>0</v>
      </c>
      <c r="CI48" s="71">
        <f t="shared" ca="1" si="23"/>
        <v>0</v>
      </c>
      <c r="CJ48" s="71">
        <f t="shared" ca="1" si="23"/>
        <v>0</v>
      </c>
      <c r="CK48" s="71">
        <f t="shared" ca="1" si="23"/>
        <v>0</v>
      </c>
      <c r="CL48" s="71">
        <f t="shared" ca="1" si="23"/>
        <v>0</v>
      </c>
      <c r="CM48" s="71">
        <f t="shared" ca="1" si="23"/>
        <v>0</v>
      </c>
      <c r="CN48" s="71">
        <f t="shared" ca="1" si="23"/>
        <v>0</v>
      </c>
      <c r="CO48" s="71">
        <f t="shared" ca="1" si="23"/>
        <v>0</v>
      </c>
      <c r="CP48" s="71">
        <f t="shared" ca="1" si="23"/>
        <v>0</v>
      </c>
      <c r="CQ48" s="71">
        <f t="shared" ca="1" si="23"/>
        <v>0</v>
      </c>
      <c r="CR48" s="71">
        <f t="shared" ca="1" si="23"/>
        <v>0</v>
      </c>
      <c r="CS48" s="71">
        <f t="shared" ca="1" si="23"/>
        <v>0</v>
      </c>
      <c r="CT48" s="71">
        <f t="shared" ca="1" si="23"/>
        <v>0</v>
      </c>
      <c r="CU48" s="71">
        <f t="shared" ca="1" si="6"/>
        <v>0</v>
      </c>
    </row>
    <row r="49" spans="1:99" ht="12.75" customHeight="1">
      <c r="A49" s="54" t="s">
        <v>85</v>
      </c>
      <c r="B49" s="69">
        <v>1057</v>
      </c>
      <c r="C49" s="70" t="s">
        <v>376</v>
      </c>
      <c r="D49" s="71">
        <f t="shared" ca="1" si="19"/>
        <v>0</v>
      </c>
      <c r="E49" s="71">
        <f t="shared" ca="1" si="19"/>
        <v>0</v>
      </c>
      <c r="F49" s="71">
        <f t="shared" ca="1" si="19"/>
        <v>0</v>
      </c>
      <c r="G49" s="71">
        <f t="shared" ca="1" si="19"/>
        <v>0</v>
      </c>
      <c r="H49" s="71">
        <f t="shared" ca="1" si="19"/>
        <v>0</v>
      </c>
      <c r="I49" s="71">
        <f t="shared" ca="1" si="19"/>
        <v>0</v>
      </c>
      <c r="J49" s="71">
        <f t="shared" ca="1" si="19"/>
        <v>0</v>
      </c>
      <c r="K49" s="71">
        <f t="shared" ca="1" si="19"/>
        <v>0</v>
      </c>
      <c r="L49" s="71">
        <f t="shared" ca="1" si="19"/>
        <v>0</v>
      </c>
      <c r="M49" s="71">
        <f t="shared" ca="1" si="19"/>
        <v>0</v>
      </c>
      <c r="N49" s="71">
        <f t="shared" ca="1" si="19"/>
        <v>0</v>
      </c>
      <c r="O49" s="71">
        <f t="shared" ca="1" si="19"/>
        <v>0</v>
      </c>
      <c r="P49" s="71">
        <f t="shared" ca="1" si="19"/>
        <v>0</v>
      </c>
      <c r="Q49" s="71">
        <f t="shared" ca="1" si="19"/>
        <v>0</v>
      </c>
      <c r="R49" s="71">
        <f t="shared" ca="1" si="19"/>
        <v>0</v>
      </c>
      <c r="S49" s="71">
        <f t="shared" ca="1" si="19"/>
        <v>0</v>
      </c>
      <c r="T49" s="71">
        <f t="shared" ca="1" si="16"/>
        <v>0</v>
      </c>
      <c r="U49" s="71">
        <f t="shared" ca="1" si="16"/>
        <v>0</v>
      </c>
      <c r="V49" s="71">
        <f t="shared" ca="1" si="16"/>
        <v>0</v>
      </c>
      <c r="W49" s="71">
        <f t="shared" ca="1" si="16"/>
        <v>0</v>
      </c>
      <c r="X49" s="71">
        <f t="shared" ca="1" si="16"/>
        <v>0</v>
      </c>
      <c r="Y49" s="71">
        <f t="shared" ca="1" si="16"/>
        <v>0</v>
      </c>
      <c r="Z49" s="71">
        <f t="shared" ca="1" si="16"/>
        <v>0</v>
      </c>
      <c r="AA49" s="71">
        <f t="shared" ca="1" si="16"/>
        <v>0</v>
      </c>
      <c r="AB49" s="71">
        <f t="shared" ca="1" si="16"/>
        <v>0</v>
      </c>
      <c r="AC49" s="71">
        <f t="shared" ca="1" si="16"/>
        <v>0</v>
      </c>
      <c r="AD49" s="71">
        <f t="shared" ca="1" si="16"/>
        <v>0</v>
      </c>
      <c r="AE49" s="71">
        <f t="shared" ca="1" si="16"/>
        <v>0</v>
      </c>
      <c r="AF49" s="71">
        <f t="shared" ca="1" si="16"/>
        <v>0</v>
      </c>
      <c r="AG49" s="71">
        <f t="shared" ca="1" si="16"/>
        <v>0</v>
      </c>
      <c r="AH49" s="71">
        <f t="shared" ca="1" si="16"/>
        <v>0</v>
      </c>
      <c r="AI49" s="71">
        <f t="shared" ca="1" si="16"/>
        <v>0</v>
      </c>
      <c r="AJ49" s="71">
        <f t="shared" ca="1" si="20"/>
        <v>0</v>
      </c>
      <c r="AK49" s="71">
        <f t="shared" ca="1" si="20"/>
        <v>0</v>
      </c>
      <c r="AL49" s="71">
        <f t="shared" ca="1" si="20"/>
        <v>0</v>
      </c>
      <c r="AM49" s="71">
        <f t="shared" ca="1" si="20"/>
        <v>0</v>
      </c>
      <c r="AN49" s="71">
        <f t="shared" ca="1" si="20"/>
        <v>0</v>
      </c>
      <c r="AO49" s="71">
        <f t="shared" ca="1" si="20"/>
        <v>0</v>
      </c>
      <c r="AP49" s="71">
        <f t="shared" ca="1" si="20"/>
        <v>0</v>
      </c>
      <c r="AQ49" s="71">
        <f t="shared" ca="1" si="20"/>
        <v>0</v>
      </c>
      <c r="AR49" s="71">
        <f t="shared" ca="1" si="20"/>
        <v>0</v>
      </c>
      <c r="AS49" s="71">
        <f t="shared" ca="1" si="20"/>
        <v>0</v>
      </c>
      <c r="AT49" s="71">
        <f t="shared" ca="1" si="20"/>
        <v>0</v>
      </c>
      <c r="AU49" s="71">
        <f t="shared" ca="1" si="20"/>
        <v>0</v>
      </c>
      <c r="AV49" s="71">
        <f t="shared" ca="1" si="20"/>
        <v>0</v>
      </c>
      <c r="AW49" s="71">
        <f t="shared" ca="1" si="20"/>
        <v>0</v>
      </c>
      <c r="AX49" s="71">
        <f t="shared" ca="1" si="20"/>
        <v>0</v>
      </c>
      <c r="AY49" s="71">
        <f t="shared" ca="1" si="20"/>
        <v>0</v>
      </c>
      <c r="AZ49" s="71">
        <f t="shared" ca="1" si="21"/>
        <v>0</v>
      </c>
      <c r="BA49" s="71">
        <f t="shared" ca="1" si="21"/>
        <v>0</v>
      </c>
      <c r="BB49" s="71">
        <f t="shared" ca="1" si="21"/>
        <v>0</v>
      </c>
      <c r="BC49" s="71">
        <f t="shared" ca="1" si="21"/>
        <v>0</v>
      </c>
      <c r="BD49" s="71">
        <f t="shared" ca="1" si="21"/>
        <v>0</v>
      </c>
      <c r="BE49" s="71">
        <f t="shared" ca="1" si="21"/>
        <v>0</v>
      </c>
      <c r="BF49" s="71">
        <f t="shared" ca="1" si="21"/>
        <v>0</v>
      </c>
      <c r="BG49" s="71">
        <f t="shared" ca="1" si="21"/>
        <v>0</v>
      </c>
      <c r="BH49" s="71">
        <f t="shared" ca="1" si="21"/>
        <v>0</v>
      </c>
      <c r="BI49" s="71">
        <f t="shared" ca="1" si="21"/>
        <v>0</v>
      </c>
      <c r="BJ49" s="71">
        <f t="shared" ca="1" si="21"/>
        <v>0</v>
      </c>
      <c r="BK49" s="71">
        <f t="shared" ca="1" si="21"/>
        <v>0</v>
      </c>
      <c r="BL49" s="71">
        <f t="shared" ca="1" si="21"/>
        <v>0</v>
      </c>
      <c r="BM49" s="71">
        <f t="shared" ca="1" si="21"/>
        <v>0</v>
      </c>
      <c r="BN49" s="71">
        <f t="shared" ca="1" si="21"/>
        <v>0</v>
      </c>
      <c r="BO49" s="71">
        <f t="shared" ca="1" si="21"/>
        <v>0</v>
      </c>
      <c r="BP49" s="71">
        <f t="shared" ca="1" si="22"/>
        <v>0</v>
      </c>
      <c r="BQ49" s="71">
        <f t="shared" ca="1" si="22"/>
        <v>0</v>
      </c>
      <c r="BR49" s="71">
        <f t="shared" ca="1" si="22"/>
        <v>0</v>
      </c>
      <c r="BS49" s="71">
        <f t="shared" ca="1" si="22"/>
        <v>0</v>
      </c>
      <c r="BT49" s="71">
        <f t="shared" ca="1" si="22"/>
        <v>0</v>
      </c>
      <c r="BU49" s="71">
        <f t="shared" ca="1" si="22"/>
        <v>0</v>
      </c>
      <c r="BV49" s="71">
        <f t="shared" ca="1" si="22"/>
        <v>0</v>
      </c>
      <c r="BW49" s="71">
        <f t="shared" ca="1" si="22"/>
        <v>0</v>
      </c>
      <c r="BX49" s="71">
        <f t="shared" ca="1" si="22"/>
        <v>0</v>
      </c>
      <c r="BY49" s="71">
        <f t="shared" ca="1" si="22"/>
        <v>0</v>
      </c>
      <c r="BZ49" s="71">
        <f t="shared" ca="1" si="22"/>
        <v>0</v>
      </c>
      <c r="CA49" s="71">
        <f t="shared" ca="1" si="22"/>
        <v>0</v>
      </c>
      <c r="CB49" s="71">
        <f t="shared" ca="1" si="22"/>
        <v>0</v>
      </c>
      <c r="CC49" s="71">
        <f t="shared" ca="1" si="22"/>
        <v>0</v>
      </c>
      <c r="CD49" s="71">
        <f t="shared" ca="1" si="22"/>
        <v>0</v>
      </c>
      <c r="CE49" s="71">
        <f t="shared" ca="1" si="22"/>
        <v>0</v>
      </c>
      <c r="CF49" s="71">
        <f t="shared" ca="1" si="23"/>
        <v>0</v>
      </c>
      <c r="CG49" s="71">
        <f t="shared" ca="1" si="23"/>
        <v>0</v>
      </c>
      <c r="CH49" s="71">
        <f t="shared" ca="1" si="23"/>
        <v>0</v>
      </c>
      <c r="CI49" s="71">
        <f t="shared" ca="1" si="23"/>
        <v>0</v>
      </c>
      <c r="CJ49" s="71">
        <f t="shared" ca="1" si="23"/>
        <v>0</v>
      </c>
      <c r="CK49" s="71">
        <f t="shared" ca="1" si="23"/>
        <v>0</v>
      </c>
      <c r="CL49" s="71">
        <f t="shared" ca="1" si="23"/>
        <v>0</v>
      </c>
      <c r="CM49" s="71">
        <f t="shared" ca="1" si="23"/>
        <v>0</v>
      </c>
      <c r="CN49" s="71">
        <f t="shared" ca="1" si="23"/>
        <v>0</v>
      </c>
      <c r="CO49" s="71">
        <f t="shared" ca="1" si="23"/>
        <v>0</v>
      </c>
      <c r="CP49" s="71">
        <f t="shared" ca="1" si="23"/>
        <v>0</v>
      </c>
      <c r="CQ49" s="71">
        <f t="shared" ca="1" si="23"/>
        <v>0</v>
      </c>
      <c r="CR49" s="71">
        <f t="shared" ca="1" si="23"/>
        <v>0</v>
      </c>
      <c r="CS49" s="71">
        <f t="shared" ca="1" si="23"/>
        <v>0</v>
      </c>
      <c r="CT49" s="71">
        <f t="shared" ca="1" si="23"/>
        <v>0</v>
      </c>
      <c r="CU49" s="71">
        <f t="shared" ca="1" si="6"/>
        <v>0</v>
      </c>
    </row>
    <row r="50" spans="1:99" ht="12.75" customHeight="1">
      <c r="A50" s="54" t="s">
        <v>87</v>
      </c>
      <c r="B50" s="69">
        <v>1058</v>
      </c>
      <c r="C50" s="70" t="s">
        <v>376</v>
      </c>
      <c r="D50" s="71">
        <f t="shared" ca="1" si="19"/>
        <v>0</v>
      </c>
      <c r="E50" s="71">
        <f t="shared" ca="1" si="19"/>
        <v>0</v>
      </c>
      <c r="F50" s="71">
        <f t="shared" ca="1" si="19"/>
        <v>0</v>
      </c>
      <c r="G50" s="71">
        <f t="shared" ca="1" si="19"/>
        <v>0</v>
      </c>
      <c r="H50" s="71">
        <f t="shared" ca="1" si="19"/>
        <v>0</v>
      </c>
      <c r="I50" s="71">
        <f t="shared" ca="1" si="19"/>
        <v>0</v>
      </c>
      <c r="J50" s="71">
        <f t="shared" ca="1" si="19"/>
        <v>0</v>
      </c>
      <c r="K50" s="71">
        <f t="shared" ca="1" si="19"/>
        <v>0</v>
      </c>
      <c r="L50" s="71">
        <f t="shared" ca="1" si="19"/>
        <v>0</v>
      </c>
      <c r="M50" s="71">
        <f t="shared" ca="1" si="19"/>
        <v>0</v>
      </c>
      <c r="N50" s="71">
        <f t="shared" ca="1" si="19"/>
        <v>0</v>
      </c>
      <c r="O50" s="71">
        <f t="shared" ca="1" si="19"/>
        <v>0</v>
      </c>
      <c r="P50" s="71">
        <f t="shared" ca="1" si="19"/>
        <v>0</v>
      </c>
      <c r="Q50" s="71">
        <f t="shared" ca="1" si="19"/>
        <v>0</v>
      </c>
      <c r="R50" s="71">
        <f t="shared" ca="1" si="19"/>
        <v>0</v>
      </c>
      <c r="S50" s="71">
        <f t="shared" ca="1" si="19"/>
        <v>0</v>
      </c>
      <c r="T50" s="71">
        <f t="shared" ca="1" si="16"/>
        <v>0</v>
      </c>
      <c r="U50" s="71">
        <f t="shared" ca="1" si="16"/>
        <v>0</v>
      </c>
      <c r="V50" s="71">
        <f t="shared" ca="1" si="16"/>
        <v>0</v>
      </c>
      <c r="W50" s="71">
        <f t="shared" ca="1" si="16"/>
        <v>0</v>
      </c>
      <c r="X50" s="71">
        <f t="shared" ca="1" si="16"/>
        <v>0</v>
      </c>
      <c r="Y50" s="71">
        <f t="shared" ca="1" si="16"/>
        <v>0</v>
      </c>
      <c r="Z50" s="71">
        <f t="shared" ca="1" si="16"/>
        <v>0</v>
      </c>
      <c r="AA50" s="71">
        <f t="shared" ca="1" si="16"/>
        <v>0</v>
      </c>
      <c r="AB50" s="71">
        <f t="shared" ca="1" si="16"/>
        <v>0</v>
      </c>
      <c r="AC50" s="71">
        <f t="shared" ca="1" si="16"/>
        <v>0</v>
      </c>
      <c r="AD50" s="71">
        <f t="shared" ca="1" si="16"/>
        <v>0</v>
      </c>
      <c r="AE50" s="71">
        <f t="shared" ca="1" si="16"/>
        <v>0</v>
      </c>
      <c r="AF50" s="71">
        <f t="shared" ca="1" si="16"/>
        <v>0</v>
      </c>
      <c r="AG50" s="71">
        <f t="shared" ca="1" si="16"/>
        <v>0</v>
      </c>
      <c r="AH50" s="71">
        <f t="shared" ca="1" si="16"/>
        <v>0</v>
      </c>
      <c r="AI50" s="71">
        <f t="shared" ca="1" si="16"/>
        <v>0</v>
      </c>
      <c r="AJ50" s="71">
        <f t="shared" ca="1" si="20"/>
        <v>0</v>
      </c>
      <c r="AK50" s="71">
        <f t="shared" ca="1" si="20"/>
        <v>0</v>
      </c>
      <c r="AL50" s="71">
        <f t="shared" ca="1" si="20"/>
        <v>0</v>
      </c>
      <c r="AM50" s="71">
        <f t="shared" ca="1" si="20"/>
        <v>0</v>
      </c>
      <c r="AN50" s="71">
        <f t="shared" ca="1" si="20"/>
        <v>0</v>
      </c>
      <c r="AO50" s="71">
        <f t="shared" ca="1" si="20"/>
        <v>0</v>
      </c>
      <c r="AP50" s="71">
        <f t="shared" ca="1" si="20"/>
        <v>0</v>
      </c>
      <c r="AQ50" s="71">
        <f t="shared" ca="1" si="20"/>
        <v>0</v>
      </c>
      <c r="AR50" s="71">
        <f t="shared" ca="1" si="20"/>
        <v>0</v>
      </c>
      <c r="AS50" s="71">
        <f t="shared" ca="1" si="20"/>
        <v>0</v>
      </c>
      <c r="AT50" s="71">
        <f t="shared" ca="1" si="20"/>
        <v>0</v>
      </c>
      <c r="AU50" s="71">
        <f t="shared" ca="1" si="20"/>
        <v>0</v>
      </c>
      <c r="AV50" s="71">
        <f t="shared" ca="1" si="20"/>
        <v>0</v>
      </c>
      <c r="AW50" s="71">
        <f t="shared" ca="1" si="20"/>
        <v>0</v>
      </c>
      <c r="AX50" s="71">
        <f t="shared" ca="1" si="20"/>
        <v>0</v>
      </c>
      <c r="AY50" s="71">
        <f t="shared" ca="1" si="20"/>
        <v>0</v>
      </c>
      <c r="AZ50" s="71">
        <f t="shared" ca="1" si="21"/>
        <v>0</v>
      </c>
      <c r="BA50" s="71">
        <f t="shared" ca="1" si="21"/>
        <v>0</v>
      </c>
      <c r="BB50" s="71">
        <f t="shared" ca="1" si="21"/>
        <v>0</v>
      </c>
      <c r="BC50" s="71">
        <f t="shared" ca="1" si="21"/>
        <v>0</v>
      </c>
      <c r="BD50" s="71">
        <f t="shared" ca="1" si="21"/>
        <v>0</v>
      </c>
      <c r="BE50" s="71">
        <f t="shared" ca="1" si="21"/>
        <v>0</v>
      </c>
      <c r="BF50" s="71">
        <f t="shared" ca="1" si="21"/>
        <v>0</v>
      </c>
      <c r="BG50" s="71">
        <f t="shared" ca="1" si="21"/>
        <v>0</v>
      </c>
      <c r="BH50" s="71">
        <f t="shared" ca="1" si="21"/>
        <v>0</v>
      </c>
      <c r="BI50" s="71">
        <f t="shared" ca="1" si="21"/>
        <v>0</v>
      </c>
      <c r="BJ50" s="71">
        <f t="shared" ca="1" si="21"/>
        <v>0</v>
      </c>
      <c r="BK50" s="71">
        <f t="shared" ca="1" si="21"/>
        <v>0</v>
      </c>
      <c r="BL50" s="71">
        <f t="shared" ca="1" si="21"/>
        <v>0</v>
      </c>
      <c r="BM50" s="71">
        <f t="shared" ca="1" si="21"/>
        <v>0</v>
      </c>
      <c r="BN50" s="71">
        <f t="shared" ca="1" si="21"/>
        <v>0</v>
      </c>
      <c r="BO50" s="71">
        <f t="shared" ca="1" si="21"/>
        <v>0</v>
      </c>
      <c r="BP50" s="71">
        <f t="shared" ca="1" si="22"/>
        <v>0</v>
      </c>
      <c r="BQ50" s="71">
        <f t="shared" ca="1" si="22"/>
        <v>0</v>
      </c>
      <c r="BR50" s="71">
        <f t="shared" ca="1" si="22"/>
        <v>0</v>
      </c>
      <c r="BS50" s="71">
        <f t="shared" ca="1" si="22"/>
        <v>0</v>
      </c>
      <c r="BT50" s="71">
        <f t="shared" ca="1" si="22"/>
        <v>0</v>
      </c>
      <c r="BU50" s="71">
        <f t="shared" ca="1" si="22"/>
        <v>0</v>
      </c>
      <c r="BV50" s="71">
        <f t="shared" ca="1" si="22"/>
        <v>0</v>
      </c>
      <c r="BW50" s="71">
        <f t="shared" ca="1" si="22"/>
        <v>0</v>
      </c>
      <c r="BX50" s="71">
        <f t="shared" ca="1" si="22"/>
        <v>0</v>
      </c>
      <c r="BY50" s="71">
        <f t="shared" ca="1" si="22"/>
        <v>0</v>
      </c>
      <c r="BZ50" s="71">
        <f t="shared" ca="1" si="22"/>
        <v>0</v>
      </c>
      <c r="CA50" s="71">
        <f t="shared" ca="1" si="22"/>
        <v>0</v>
      </c>
      <c r="CB50" s="71">
        <f t="shared" ca="1" si="22"/>
        <v>0</v>
      </c>
      <c r="CC50" s="71">
        <f t="shared" ca="1" si="22"/>
        <v>0</v>
      </c>
      <c r="CD50" s="71">
        <f t="shared" ca="1" si="22"/>
        <v>0</v>
      </c>
      <c r="CE50" s="71">
        <f t="shared" ca="1" si="22"/>
        <v>0</v>
      </c>
      <c r="CF50" s="71">
        <f t="shared" ca="1" si="23"/>
        <v>0</v>
      </c>
      <c r="CG50" s="71">
        <f t="shared" ca="1" si="23"/>
        <v>0</v>
      </c>
      <c r="CH50" s="71">
        <f t="shared" ca="1" si="23"/>
        <v>0</v>
      </c>
      <c r="CI50" s="71">
        <f t="shared" ca="1" si="23"/>
        <v>0</v>
      </c>
      <c r="CJ50" s="71">
        <f t="shared" ca="1" si="23"/>
        <v>0</v>
      </c>
      <c r="CK50" s="71">
        <f t="shared" ca="1" si="23"/>
        <v>0</v>
      </c>
      <c r="CL50" s="71">
        <f t="shared" ca="1" si="23"/>
        <v>0</v>
      </c>
      <c r="CM50" s="71">
        <f t="shared" ca="1" si="23"/>
        <v>0</v>
      </c>
      <c r="CN50" s="71">
        <f t="shared" ca="1" si="23"/>
        <v>0</v>
      </c>
      <c r="CO50" s="71">
        <f t="shared" ca="1" si="23"/>
        <v>0</v>
      </c>
      <c r="CP50" s="71">
        <f t="shared" ca="1" si="23"/>
        <v>0</v>
      </c>
      <c r="CQ50" s="71">
        <f t="shared" ca="1" si="23"/>
        <v>0</v>
      </c>
      <c r="CR50" s="71">
        <f t="shared" ca="1" si="23"/>
        <v>0</v>
      </c>
      <c r="CS50" s="71">
        <f t="shared" ca="1" si="23"/>
        <v>0</v>
      </c>
      <c r="CT50" s="71">
        <f t="shared" ca="1" si="23"/>
        <v>0</v>
      </c>
      <c r="CU50" s="71">
        <f t="shared" ca="1" si="6"/>
        <v>0</v>
      </c>
    </row>
    <row r="51" spans="1:99" ht="12.75" customHeight="1">
      <c r="A51" s="54" t="s">
        <v>89</v>
      </c>
      <c r="B51" s="69">
        <v>1059</v>
      </c>
      <c r="C51" s="70" t="s">
        <v>376</v>
      </c>
      <c r="D51" s="71">
        <f t="shared" ca="1" si="19"/>
        <v>0</v>
      </c>
      <c r="E51" s="71">
        <f t="shared" ca="1" si="19"/>
        <v>0</v>
      </c>
      <c r="F51" s="71">
        <f t="shared" ca="1" si="19"/>
        <v>0</v>
      </c>
      <c r="G51" s="71">
        <f t="shared" ca="1" si="19"/>
        <v>0</v>
      </c>
      <c r="H51" s="71">
        <f t="shared" ca="1" si="19"/>
        <v>0</v>
      </c>
      <c r="I51" s="71">
        <f t="shared" ca="1" si="19"/>
        <v>0</v>
      </c>
      <c r="J51" s="71">
        <f t="shared" ca="1" si="19"/>
        <v>0</v>
      </c>
      <c r="K51" s="71">
        <f t="shared" ca="1" si="19"/>
        <v>0</v>
      </c>
      <c r="L51" s="71">
        <f t="shared" ca="1" si="19"/>
        <v>0</v>
      </c>
      <c r="M51" s="71">
        <f t="shared" ca="1" si="19"/>
        <v>0</v>
      </c>
      <c r="N51" s="71">
        <f t="shared" ca="1" si="19"/>
        <v>0</v>
      </c>
      <c r="O51" s="71">
        <f t="shared" ca="1" si="19"/>
        <v>0</v>
      </c>
      <c r="P51" s="71">
        <f t="shared" ca="1" si="19"/>
        <v>0</v>
      </c>
      <c r="Q51" s="71">
        <f t="shared" ca="1" si="19"/>
        <v>0</v>
      </c>
      <c r="R51" s="71">
        <f t="shared" ca="1" si="19"/>
        <v>0</v>
      </c>
      <c r="S51" s="71">
        <f t="shared" ca="1" si="19"/>
        <v>0</v>
      </c>
      <c r="T51" s="71">
        <f t="shared" ca="1" si="16"/>
        <v>0</v>
      </c>
      <c r="U51" s="71">
        <f t="shared" ca="1" si="16"/>
        <v>0</v>
      </c>
      <c r="V51" s="71">
        <f t="shared" ca="1" si="16"/>
        <v>0</v>
      </c>
      <c r="W51" s="71">
        <f t="shared" ca="1" si="16"/>
        <v>0</v>
      </c>
      <c r="X51" s="71">
        <f t="shared" ca="1" si="16"/>
        <v>0</v>
      </c>
      <c r="Y51" s="71">
        <f t="shared" ca="1" si="16"/>
        <v>0</v>
      </c>
      <c r="Z51" s="71">
        <f t="shared" ca="1" si="16"/>
        <v>0</v>
      </c>
      <c r="AA51" s="71">
        <f t="shared" ca="1" si="16"/>
        <v>0</v>
      </c>
      <c r="AB51" s="71">
        <f t="shared" ca="1" si="16"/>
        <v>0</v>
      </c>
      <c r="AC51" s="71">
        <f t="shared" ca="1" si="16"/>
        <v>0</v>
      </c>
      <c r="AD51" s="71">
        <f t="shared" ca="1" si="16"/>
        <v>0</v>
      </c>
      <c r="AE51" s="71">
        <f t="shared" ca="1" si="16"/>
        <v>0</v>
      </c>
      <c r="AF51" s="71">
        <f t="shared" ca="1" si="16"/>
        <v>0</v>
      </c>
      <c r="AG51" s="71">
        <f t="shared" ca="1" si="16"/>
        <v>0</v>
      </c>
      <c r="AH51" s="71">
        <f t="shared" ca="1" si="16"/>
        <v>0</v>
      </c>
      <c r="AI51" s="71">
        <f t="shared" ca="1" si="16"/>
        <v>0</v>
      </c>
      <c r="AJ51" s="71">
        <f t="shared" ca="1" si="20"/>
        <v>0</v>
      </c>
      <c r="AK51" s="71">
        <f t="shared" ca="1" si="20"/>
        <v>0</v>
      </c>
      <c r="AL51" s="71">
        <f t="shared" ca="1" si="20"/>
        <v>0</v>
      </c>
      <c r="AM51" s="71">
        <f t="shared" ca="1" si="20"/>
        <v>0</v>
      </c>
      <c r="AN51" s="71">
        <f t="shared" ca="1" si="20"/>
        <v>0</v>
      </c>
      <c r="AO51" s="71">
        <f t="shared" ca="1" si="20"/>
        <v>0</v>
      </c>
      <c r="AP51" s="71">
        <f t="shared" ca="1" si="20"/>
        <v>0</v>
      </c>
      <c r="AQ51" s="71">
        <f t="shared" ca="1" si="20"/>
        <v>0</v>
      </c>
      <c r="AR51" s="71">
        <f t="shared" ca="1" si="20"/>
        <v>0</v>
      </c>
      <c r="AS51" s="71">
        <f t="shared" ca="1" si="20"/>
        <v>0</v>
      </c>
      <c r="AT51" s="71">
        <f t="shared" ca="1" si="20"/>
        <v>0</v>
      </c>
      <c r="AU51" s="71">
        <f t="shared" ca="1" si="20"/>
        <v>0</v>
      </c>
      <c r="AV51" s="71">
        <f t="shared" ca="1" si="20"/>
        <v>0</v>
      </c>
      <c r="AW51" s="71">
        <f t="shared" ca="1" si="20"/>
        <v>0</v>
      </c>
      <c r="AX51" s="71">
        <f t="shared" ca="1" si="20"/>
        <v>0</v>
      </c>
      <c r="AY51" s="71">
        <f t="shared" ca="1" si="20"/>
        <v>0</v>
      </c>
      <c r="AZ51" s="71">
        <f t="shared" ca="1" si="21"/>
        <v>0</v>
      </c>
      <c r="BA51" s="71">
        <f t="shared" ca="1" si="21"/>
        <v>0</v>
      </c>
      <c r="BB51" s="71">
        <f t="shared" ca="1" si="21"/>
        <v>0</v>
      </c>
      <c r="BC51" s="71">
        <f t="shared" ca="1" si="21"/>
        <v>0</v>
      </c>
      <c r="BD51" s="71">
        <f t="shared" ca="1" si="21"/>
        <v>0</v>
      </c>
      <c r="BE51" s="71">
        <f t="shared" ca="1" si="21"/>
        <v>0</v>
      </c>
      <c r="BF51" s="71">
        <f t="shared" ca="1" si="21"/>
        <v>0</v>
      </c>
      <c r="BG51" s="71">
        <f t="shared" ca="1" si="21"/>
        <v>0</v>
      </c>
      <c r="BH51" s="71">
        <f t="shared" ca="1" si="21"/>
        <v>0</v>
      </c>
      <c r="BI51" s="71">
        <f t="shared" ca="1" si="21"/>
        <v>0</v>
      </c>
      <c r="BJ51" s="71">
        <f t="shared" ca="1" si="21"/>
        <v>0</v>
      </c>
      <c r="BK51" s="71">
        <f t="shared" ca="1" si="21"/>
        <v>0</v>
      </c>
      <c r="BL51" s="71">
        <f t="shared" ca="1" si="21"/>
        <v>0</v>
      </c>
      <c r="BM51" s="71">
        <f t="shared" ca="1" si="21"/>
        <v>0</v>
      </c>
      <c r="BN51" s="71">
        <f t="shared" ca="1" si="21"/>
        <v>0</v>
      </c>
      <c r="BO51" s="71">
        <f t="shared" ca="1" si="21"/>
        <v>0</v>
      </c>
      <c r="BP51" s="71">
        <f t="shared" ca="1" si="22"/>
        <v>0</v>
      </c>
      <c r="BQ51" s="71">
        <f t="shared" ca="1" si="22"/>
        <v>0</v>
      </c>
      <c r="BR51" s="71">
        <f t="shared" ca="1" si="22"/>
        <v>0</v>
      </c>
      <c r="BS51" s="71">
        <f t="shared" ca="1" si="22"/>
        <v>0</v>
      </c>
      <c r="BT51" s="71">
        <f t="shared" ca="1" si="22"/>
        <v>0</v>
      </c>
      <c r="BU51" s="71">
        <f t="shared" ca="1" si="22"/>
        <v>0</v>
      </c>
      <c r="BV51" s="71">
        <f t="shared" ca="1" si="22"/>
        <v>0</v>
      </c>
      <c r="BW51" s="71">
        <f t="shared" ca="1" si="22"/>
        <v>0</v>
      </c>
      <c r="BX51" s="71">
        <f t="shared" ca="1" si="22"/>
        <v>0</v>
      </c>
      <c r="BY51" s="71">
        <f t="shared" ca="1" si="22"/>
        <v>0</v>
      </c>
      <c r="BZ51" s="71">
        <f t="shared" ca="1" si="22"/>
        <v>0</v>
      </c>
      <c r="CA51" s="71">
        <f t="shared" ca="1" si="22"/>
        <v>0</v>
      </c>
      <c r="CB51" s="71">
        <f t="shared" ca="1" si="22"/>
        <v>0</v>
      </c>
      <c r="CC51" s="71">
        <f t="shared" ca="1" si="22"/>
        <v>0</v>
      </c>
      <c r="CD51" s="71">
        <f t="shared" ca="1" si="22"/>
        <v>0</v>
      </c>
      <c r="CE51" s="71">
        <f t="shared" ca="1" si="22"/>
        <v>0</v>
      </c>
      <c r="CF51" s="71">
        <f t="shared" ca="1" si="23"/>
        <v>0</v>
      </c>
      <c r="CG51" s="71">
        <f t="shared" ca="1" si="23"/>
        <v>0</v>
      </c>
      <c r="CH51" s="71">
        <f t="shared" ca="1" si="23"/>
        <v>0</v>
      </c>
      <c r="CI51" s="71">
        <f t="shared" ca="1" si="23"/>
        <v>0</v>
      </c>
      <c r="CJ51" s="71">
        <f t="shared" ca="1" si="23"/>
        <v>0</v>
      </c>
      <c r="CK51" s="71">
        <f t="shared" ca="1" si="23"/>
        <v>0</v>
      </c>
      <c r="CL51" s="71">
        <f t="shared" ca="1" si="23"/>
        <v>0</v>
      </c>
      <c r="CM51" s="71">
        <f t="shared" ca="1" si="23"/>
        <v>0</v>
      </c>
      <c r="CN51" s="71">
        <f t="shared" ca="1" si="23"/>
        <v>0</v>
      </c>
      <c r="CO51" s="71">
        <f t="shared" ca="1" si="23"/>
        <v>0</v>
      </c>
      <c r="CP51" s="71">
        <f t="shared" ca="1" si="23"/>
        <v>0</v>
      </c>
      <c r="CQ51" s="71">
        <f t="shared" ca="1" si="23"/>
        <v>0</v>
      </c>
      <c r="CR51" s="71">
        <f t="shared" ca="1" si="23"/>
        <v>0</v>
      </c>
      <c r="CS51" s="71">
        <f t="shared" ca="1" si="23"/>
        <v>0</v>
      </c>
      <c r="CT51" s="71">
        <f t="shared" ca="1" si="23"/>
        <v>0</v>
      </c>
      <c r="CU51" s="71">
        <f t="shared" ca="1" si="6"/>
        <v>0</v>
      </c>
    </row>
    <row r="52" spans="1:99" ht="12.75" customHeight="1">
      <c r="A52" s="54" t="s">
        <v>91</v>
      </c>
      <c r="B52" s="69">
        <v>1060</v>
      </c>
      <c r="C52" s="70" t="s">
        <v>376</v>
      </c>
      <c r="D52" s="71">
        <f t="shared" ca="1" si="19"/>
        <v>0</v>
      </c>
      <c r="E52" s="71">
        <f t="shared" ca="1" si="19"/>
        <v>0</v>
      </c>
      <c r="F52" s="71">
        <f t="shared" ca="1" si="19"/>
        <v>0</v>
      </c>
      <c r="G52" s="71">
        <f t="shared" ca="1" si="19"/>
        <v>0</v>
      </c>
      <c r="H52" s="71">
        <f t="shared" ca="1" si="19"/>
        <v>0</v>
      </c>
      <c r="I52" s="71">
        <f t="shared" ca="1" si="19"/>
        <v>0</v>
      </c>
      <c r="J52" s="71">
        <f t="shared" ca="1" si="19"/>
        <v>0</v>
      </c>
      <c r="K52" s="71">
        <f t="shared" ca="1" si="19"/>
        <v>0</v>
      </c>
      <c r="L52" s="71">
        <f t="shared" ca="1" si="19"/>
        <v>0</v>
      </c>
      <c r="M52" s="71">
        <f t="shared" ca="1" si="19"/>
        <v>0</v>
      </c>
      <c r="N52" s="71">
        <f t="shared" ca="1" si="19"/>
        <v>0</v>
      </c>
      <c r="O52" s="71">
        <f t="shared" ca="1" si="19"/>
        <v>0</v>
      </c>
      <c r="P52" s="71">
        <f t="shared" ca="1" si="19"/>
        <v>0</v>
      </c>
      <c r="Q52" s="71">
        <f t="shared" ca="1" si="19"/>
        <v>0</v>
      </c>
      <c r="R52" s="71">
        <f t="shared" ca="1" si="19"/>
        <v>0</v>
      </c>
      <c r="S52" s="71">
        <f t="shared" ca="1" si="19"/>
        <v>0</v>
      </c>
      <c r="T52" s="71">
        <f t="shared" ca="1" si="16"/>
        <v>0</v>
      </c>
      <c r="U52" s="71">
        <f t="shared" ca="1" si="16"/>
        <v>0</v>
      </c>
      <c r="V52" s="71">
        <f t="shared" ca="1" si="16"/>
        <v>0</v>
      </c>
      <c r="W52" s="71">
        <f t="shared" ca="1" si="16"/>
        <v>0</v>
      </c>
      <c r="X52" s="71">
        <f t="shared" ca="1" si="16"/>
        <v>0</v>
      </c>
      <c r="Y52" s="71">
        <f t="shared" ca="1" si="16"/>
        <v>0</v>
      </c>
      <c r="Z52" s="71">
        <f t="shared" ca="1" si="16"/>
        <v>0</v>
      </c>
      <c r="AA52" s="71">
        <f t="shared" ca="1" si="16"/>
        <v>0</v>
      </c>
      <c r="AB52" s="71">
        <f t="shared" ca="1" si="16"/>
        <v>0</v>
      </c>
      <c r="AC52" s="71">
        <f t="shared" ca="1" si="16"/>
        <v>0</v>
      </c>
      <c r="AD52" s="71">
        <f t="shared" ca="1" si="16"/>
        <v>0</v>
      </c>
      <c r="AE52" s="71">
        <f t="shared" ca="1" si="16"/>
        <v>0</v>
      </c>
      <c r="AF52" s="71">
        <f t="shared" ca="1" si="16"/>
        <v>0</v>
      </c>
      <c r="AG52" s="71">
        <f t="shared" ca="1" si="16"/>
        <v>0</v>
      </c>
      <c r="AH52" s="71">
        <f t="shared" ca="1" si="16"/>
        <v>0</v>
      </c>
      <c r="AI52" s="71">
        <f t="shared" ca="1" si="16"/>
        <v>0</v>
      </c>
      <c r="AJ52" s="71">
        <f t="shared" ca="1" si="20"/>
        <v>0</v>
      </c>
      <c r="AK52" s="71">
        <f t="shared" ca="1" si="20"/>
        <v>0</v>
      </c>
      <c r="AL52" s="71">
        <f t="shared" ca="1" si="20"/>
        <v>0</v>
      </c>
      <c r="AM52" s="71">
        <f t="shared" ca="1" si="20"/>
        <v>0</v>
      </c>
      <c r="AN52" s="71">
        <f t="shared" ca="1" si="20"/>
        <v>0</v>
      </c>
      <c r="AO52" s="71">
        <f t="shared" ca="1" si="20"/>
        <v>0</v>
      </c>
      <c r="AP52" s="71">
        <f t="shared" ca="1" si="20"/>
        <v>0</v>
      </c>
      <c r="AQ52" s="71">
        <f t="shared" ca="1" si="20"/>
        <v>0</v>
      </c>
      <c r="AR52" s="71">
        <f t="shared" ca="1" si="20"/>
        <v>0</v>
      </c>
      <c r="AS52" s="71">
        <f t="shared" ca="1" si="20"/>
        <v>0</v>
      </c>
      <c r="AT52" s="71">
        <f t="shared" ca="1" si="20"/>
        <v>0</v>
      </c>
      <c r="AU52" s="71">
        <f t="shared" ca="1" si="20"/>
        <v>0</v>
      </c>
      <c r="AV52" s="71">
        <f t="shared" ca="1" si="20"/>
        <v>0</v>
      </c>
      <c r="AW52" s="71">
        <f t="shared" ca="1" si="20"/>
        <v>0</v>
      </c>
      <c r="AX52" s="71">
        <f t="shared" ca="1" si="20"/>
        <v>0</v>
      </c>
      <c r="AY52" s="71">
        <f t="shared" ca="1" si="20"/>
        <v>0</v>
      </c>
      <c r="AZ52" s="71">
        <f t="shared" ca="1" si="21"/>
        <v>0</v>
      </c>
      <c r="BA52" s="71">
        <f t="shared" ca="1" si="21"/>
        <v>0</v>
      </c>
      <c r="BB52" s="71">
        <f t="shared" ca="1" si="21"/>
        <v>0</v>
      </c>
      <c r="BC52" s="71">
        <f t="shared" ca="1" si="21"/>
        <v>0</v>
      </c>
      <c r="BD52" s="71">
        <f t="shared" ca="1" si="21"/>
        <v>0</v>
      </c>
      <c r="BE52" s="71">
        <f t="shared" ca="1" si="21"/>
        <v>0</v>
      </c>
      <c r="BF52" s="71">
        <f t="shared" ca="1" si="21"/>
        <v>0</v>
      </c>
      <c r="BG52" s="71">
        <f t="shared" ca="1" si="21"/>
        <v>0</v>
      </c>
      <c r="BH52" s="71">
        <f t="shared" ca="1" si="21"/>
        <v>0</v>
      </c>
      <c r="BI52" s="71">
        <f t="shared" ca="1" si="21"/>
        <v>0</v>
      </c>
      <c r="BJ52" s="71">
        <f t="shared" ca="1" si="21"/>
        <v>0</v>
      </c>
      <c r="BK52" s="71">
        <f t="shared" ca="1" si="21"/>
        <v>0</v>
      </c>
      <c r="BL52" s="71">
        <f t="shared" ca="1" si="21"/>
        <v>0</v>
      </c>
      <c r="BM52" s="71">
        <f t="shared" ca="1" si="21"/>
        <v>0</v>
      </c>
      <c r="BN52" s="71">
        <f t="shared" ca="1" si="21"/>
        <v>0</v>
      </c>
      <c r="BO52" s="71">
        <f t="shared" ca="1" si="21"/>
        <v>0</v>
      </c>
      <c r="BP52" s="71">
        <f t="shared" ca="1" si="22"/>
        <v>0</v>
      </c>
      <c r="BQ52" s="71">
        <f t="shared" ca="1" si="22"/>
        <v>0</v>
      </c>
      <c r="BR52" s="71">
        <f t="shared" ca="1" si="22"/>
        <v>0</v>
      </c>
      <c r="BS52" s="71">
        <f t="shared" ca="1" si="22"/>
        <v>0</v>
      </c>
      <c r="BT52" s="71">
        <f t="shared" ca="1" si="22"/>
        <v>0</v>
      </c>
      <c r="BU52" s="71">
        <f t="shared" ca="1" si="22"/>
        <v>0</v>
      </c>
      <c r="BV52" s="71">
        <f t="shared" ca="1" si="22"/>
        <v>0</v>
      </c>
      <c r="BW52" s="71">
        <f t="shared" ca="1" si="22"/>
        <v>0</v>
      </c>
      <c r="BX52" s="71">
        <f t="shared" ca="1" si="22"/>
        <v>0</v>
      </c>
      <c r="BY52" s="71">
        <f t="shared" ca="1" si="22"/>
        <v>0</v>
      </c>
      <c r="BZ52" s="71">
        <f t="shared" ca="1" si="22"/>
        <v>0</v>
      </c>
      <c r="CA52" s="71">
        <f t="shared" ca="1" si="22"/>
        <v>0</v>
      </c>
      <c r="CB52" s="71">
        <f t="shared" ca="1" si="22"/>
        <v>0</v>
      </c>
      <c r="CC52" s="71">
        <f t="shared" ca="1" si="22"/>
        <v>0</v>
      </c>
      <c r="CD52" s="71">
        <f t="shared" ca="1" si="22"/>
        <v>0</v>
      </c>
      <c r="CE52" s="71">
        <f t="shared" ca="1" si="22"/>
        <v>0</v>
      </c>
      <c r="CF52" s="71">
        <f t="shared" ca="1" si="23"/>
        <v>0</v>
      </c>
      <c r="CG52" s="71">
        <f t="shared" ca="1" si="23"/>
        <v>0</v>
      </c>
      <c r="CH52" s="71">
        <f t="shared" ca="1" si="23"/>
        <v>0</v>
      </c>
      <c r="CI52" s="71">
        <f t="shared" ca="1" si="23"/>
        <v>0</v>
      </c>
      <c r="CJ52" s="71">
        <f t="shared" ca="1" si="23"/>
        <v>0</v>
      </c>
      <c r="CK52" s="71">
        <f t="shared" ca="1" si="23"/>
        <v>0</v>
      </c>
      <c r="CL52" s="71">
        <f t="shared" ca="1" si="23"/>
        <v>0</v>
      </c>
      <c r="CM52" s="71">
        <f t="shared" ca="1" si="23"/>
        <v>0</v>
      </c>
      <c r="CN52" s="71">
        <f t="shared" ca="1" si="23"/>
        <v>0</v>
      </c>
      <c r="CO52" s="71">
        <f t="shared" ca="1" si="23"/>
        <v>0</v>
      </c>
      <c r="CP52" s="71">
        <f t="shared" ca="1" si="23"/>
        <v>0</v>
      </c>
      <c r="CQ52" s="71">
        <f t="shared" ca="1" si="23"/>
        <v>0</v>
      </c>
      <c r="CR52" s="71">
        <f t="shared" ca="1" si="23"/>
        <v>0</v>
      </c>
      <c r="CS52" s="71">
        <f t="shared" ca="1" si="23"/>
        <v>0</v>
      </c>
      <c r="CT52" s="71">
        <f t="shared" ca="1" si="23"/>
        <v>0</v>
      </c>
      <c r="CU52" s="71">
        <f t="shared" ca="1" si="6"/>
        <v>0</v>
      </c>
    </row>
    <row r="53" spans="1:99" ht="12.75" customHeight="1">
      <c r="A53" s="54" t="s">
        <v>93</v>
      </c>
      <c r="B53" s="69">
        <v>1061</v>
      </c>
      <c r="C53" s="70" t="s">
        <v>376</v>
      </c>
      <c r="D53" s="71">
        <f t="shared" ca="1" si="19"/>
        <v>0</v>
      </c>
      <c r="E53" s="71">
        <f t="shared" ca="1" si="19"/>
        <v>0</v>
      </c>
      <c r="F53" s="71">
        <f t="shared" ca="1" si="19"/>
        <v>0</v>
      </c>
      <c r="G53" s="71">
        <f t="shared" ca="1" si="19"/>
        <v>0</v>
      </c>
      <c r="H53" s="71">
        <f t="shared" ca="1" si="19"/>
        <v>0</v>
      </c>
      <c r="I53" s="71">
        <f t="shared" ca="1" si="19"/>
        <v>0</v>
      </c>
      <c r="J53" s="71">
        <f t="shared" ca="1" si="19"/>
        <v>0</v>
      </c>
      <c r="K53" s="71">
        <f t="shared" ca="1" si="19"/>
        <v>0</v>
      </c>
      <c r="L53" s="71">
        <f t="shared" ca="1" si="19"/>
        <v>0</v>
      </c>
      <c r="M53" s="71">
        <f t="shared" ca="1" si="19"/>
        <v>0</v>
      </c>
      <c r="N53" s="71">
        <f t="shared" ca="1" si="19"/>
        <v>0</v>
      </c>
      <c r="O53" s="71">
        <f t="shared" ca="1" si="19"/>
        <v>0</v>
      </c>
      <c r="P53" s="71">
        <f t="shared" ca="1" si="19"/>
        <v>0</v>
      </c>
      <c r="Q53" s="71">
        <f t="shared" ca="1" si="19"/>
        <v>0</v>
      </c>
      <c r="R53" s="71">
        <f t="shared" ca="1" si="19"/>
        <v>0</v>
      </c>
      <c r="S53" s="71">
        <f t="shared" ca="1" si="19"/>
        <v>0</v>
      </c>
      <c r="T53" s="71">
        <f t="shared" ca="1" si="16"/>
        <v>0</v>
      </c>
      <c r="U53" s="71">
        <f t="shared" ca="1" si="16"/>
        <v>0</v>
      </c>
      <c r="V53" s="71">
        <f t="shared" ca="1" si="16"/>
        <v>0</v>
      </c>
      <c r="W53" s="71">
        <f t="shared" ca="1" si="16"/>
        <v>0</v>
      </c>
      <c r="X53" s="71">
        <f t="shared" ca="1" si="16"/>
        <v>0</v>
      </c>
      <c r="Y53" s="71">
        <f t="shared" ca="1" si="16"/>
        <v>0</v>
      </c>
      <c r="Z53" s="71">
        <f t="shared" ca="1" si="16"/>
        <v>0</v>
      </c>
      <c r="AA53" s="71">
        <f t="shared" ca="1" si="16"/>
        <v>0</v>
      </c>
      <c r="AB53" s="71">
        <f t="shared" ca="1" si="16"/>
        <v>0</v>
      </c>
      <c r="AC53" s="71">
        <f t="shared" ca="1" si="16"/>
        <v>0</v>
      </c>
      <c r="AD53" s="71">
        <f t="shared" ca="1" si="16"/>
        <v>0</v>
      </c>
      <c r="AE53" s="71">
        <f t="shared" ca="1" si="16"/>
        <v>0</v>
      </c>
      <c r="AF53" s="71">
        <f t="shared" ca="1" si="16"/>
        <v>0</v>
      </c>
      <c r="AG53" s="71">
        <f t="shared" ca="1" si="16"/>
        <v>0</v>
      </c>
      <c r="AH53" s="71">
        <f t="shared" ca="1" si="16"/>
        <v>0</v>
      </c>
      <c r="AI53" s="71">
        <f t="shared" ca="1" si="16"/>
        <v>0</v>
      </c>
      <c r="AJ53" s="71">
        <f t="shared" ca="1" si="20"/>
        <v>0</v>
      </c>
      <c r="AK53" s="71">
        <f t="shared" ca="1" si="20"/>
        <v>0</v>
      </c>
      <c r="AL53" s="71">
        <f t="shared" ca="1" si="20"/>
        <v>0</v>
      </c>
      <c r="AM53" s="71">
        <f t="shared" ca="1" si="20"/>
        <v>0</v>
      </c>
      <c r="AN53" s="71">
        <f t="shared" ca="1" si="20"/>
        <v>0</v>
      </c>
      <c r="AO53" s="71">
        <f t="shared" ca="1" si="20"/>
        <v>0</v>
      </c>
      <c r="AP53" s="71">
        <f t="shared" ca="1" si="20"/>
        <v>0</v>
      </c>
      <c r="AQ53" s="71">
        <f t="shared" ca="1" si="20"/>
        <v>0</v>
      </c>
      <c r="AR53" s="71">
        <f t="shared" ca="1" si="20"/>
        <v>0</v>
      </c>
      <c r="AS53" s="71">
        <f t="shared" ca="1" si="20"/>
        <v>0</v>
      </c>
      <c r="AT53" s="71">
        <f t="shared" ca="1" si="20"/>
        <v>0</v>
      </c>
      <c r="AU53" s="71">
        <f t="shared" ca="1" si="20"/>
        <v>0</v>
      </c>
      <c r="AV53" s="71">
        <f t="shared" ca="1" si="20"/>
        <v>0</v>
      </c>
      <c r="AW53" s="71">
        <f t="shared" ca="1" si="20"/>
        <v>0</v>
      </c>
      <c r="AX53" s="71">
        <f t="shared" ca="1" si="20"/>
        <v>0</v>
      </c>
      <c r="AY53" s="71">
        <f t="shared" ca="1" si="20"/>
        <v>0</v>
      </c>
      <c r="AZ53" s="71">
        <f t="shared" ca="1" si="21"/>
        <v>0</v>
      </c>
      <c r="BA53" s="71">
        <f t="shared" ca="1" si="21"/>
        <v>0</v>
      </c>
      <c r="BB53" s="71">
        <f t="shared" ca="1" si="21"/>
        <v>0</v>
      </c>
      <c r="BC53" s="71">
        <f t="shared" ca="1" si="21"/>
        <v>0</v>
      </c>
      <c r="BD53" s="71">
        <f t="shared" ca="1" si="21"/>
        <v>0</v>
      </c>
      <c r="BE53" s="71">
        <f t="shared" ca="1" si="21"/>
        <v>0</v>
      </c>
      <c r="BF53" s="71">
        <f t="shared" ca="1" si="21"/>
        <v>0</v>
      </c>
      <c r="BG53" s="71">
        <f t="shared" ca="1" si="21"/>
        <v>0</v>
      </c>
      <c r="BH53" s="71">
        <f t="shared" ca="1" si="21"/>
        <v>0</v>
      </c>
      <c r="BI53" s="71">
        <f t="shared" ca="1" si="21"/>
        <v>0</v>
      </c>
      <c r="BJ53" s="71">
        <f t="shared" ca="1" si="21"/>
        <v>0</v>
      </c>
      <c r="BK53" s="71">
        <f t="shared" ca="1" si="21"/>
        <v>0</v>
      </c>
      <c r="BL53" s="71">
        <f t="shared" ca="1" si="21"/>
        <v>0</v>
      </c>
      <c r="BM53" s="71">
        <f t="shared" ca="1" si="21"/>
        <v>0</v>
      </c>
      <c r="BN53" s="71">
        <f t="shared" ca="1" si="21"/>
        <v>0</v>
      </c>
      <c r="BO53" s="71">
        <f t="shared" ca="1" si="21"/>
        <v>0</v>
      </c>
      <c r="BP53" s="71">
        <f t="shared" ca="1" si="22"/>
        <v>0</v>
      </c>
      <c r="BQ53" s="71">
        <f t="shared" ca="1" si="22"/>
        <v>0</v>
      </c>
      <c r="BR53" s="71">
        <f t="shared" ca="1" si="22"/>
        <v>0</v>
      </c>
      <c r="BS53" s="71">
        <f t="shared" ca="1" si="22"/>
        <v>0</v>
      </c>
      <c r="BT53" s="71">
        <f t="shared" ca="1" si="22"/>
        <v>0</v>
      </c>
      <c r="BU53" s="71">
        <f t="shared" ca="1" si="22"/>
        <v>0</v>
      </c>
      <c r="BV53" s="71">
        <f t="shared" ca="1" si="22"/>
        <v>0</v>
      </c>
      <c r="BW53" s="71">
        <f t="shared" ca="1" si="22"/>
        <v>0</v>
      </c>
      <c r="BX53" s="71">
        <f t="shared" ca="1" si="22"/>
        <v>0</v>
      </c>
      <c r="BY53" s="71">
        <f t="shared" ca="1" si="22"/>
        <v>0</v>
      </c>
      <c r="BZ53" s="71">
        <f t="shared" ca="1" si="22"/>
        <v>0</v>
      </c>
      <c r="CA53" s="71">
        <f t="shared" ca="1" si="22"/>
        <v>0</v>
      </c>
      <c r="CB53" s="71">
        <f t="shared" ca="1" si="22"/>
        <v>0</v>
      </c>
      <c r="CC53" s="71">
        <f t="shared" ca="1" si="22"/>
        <v>0</v>
      </c>
      <c r="CD53" s="71">
        <f t="shared" ca="1" si="22"/>
        <v>0</v>
      </c>
      <c r="CE53" s="71">
        <f t="shared" ca="1" si="22"/>
        <v>0</v>
      </c>
      <c r="CF53" s="71">
        <f t="shared" ca="1" si="23"/>
        <v>0</v>
      </c>
      <c r="CG53" s="71">
        <f t="shared" ca="1" si="23"/>
        <v>0</v>
      </c>
      <c r="CH53" s="71">
        <f t="shared" ca="1" si="23"/>
        <v>0</v>
      </c>
      <c r="CI53" s="71">
        <f t="shared" ca="1" si="23"/>
        <v>0</v>
      </c>
      <c r="CJ53" s="71">
        <f t="shared" ca="1" si="23"/>
        <v>0</v>
      </c>
      <c r="CK53" s="71">
        <f t="shared" ca="1" si="23"/>
        <v>0</v>
      </c>
      <c r="CL53" s="71">
        <f t="shared" ca="1" si="23"/>
        <v>0</v>
      </c>
      <c r="CM53" s="71">
        <f t="shared" ca="1" si="23"/>
        <v>0</v>
      </c>
      <c r="CN53" s="71">
        <f t="shared" ca="1" si="23"/>
        <v>0</v>
      </c>
      <c r="CO53" s="71">
        <f t="shared" ca="1" si="23"/>
        <v>0</v>
      </c>
      <c r="CP53" s="71">
        <f t="shared" ca="1" si="23"/>
        <v>0</v>
      </c>
      <c r="CQ53" s="71">
        <f t="shared" ca="1" si="23"/>
        <v>0</v>
      </c>
      <c r="CR53" s="71">
        <f t="shared" ca="1" si="23"/>
        <v>0</v>
      </c>
      <c r="CS53" s="71">
        <f t="shared" ca="1" si="23"/>
        <v>0</v>
      </c>
      <c r="CT53" s="71">
        <f t="shared" ca="1" si="23"/>
        <v>0</v>
      </c>
      <c r="CU53" s="71">
        <f t="shared" ca="1" si="6"/>
        <v>0</v>
      </c>
    </row>
    <row r="54" spans="1:99" ht="12.75" customHeight="1">
      <c r="A54" s="54" t="s">
        <v>95</v>
      </c>
      <c r="B54" s="69">
        <v>2001</v>
      </c>
      <c r="C54" s="70" t="s">
        <v>376</v>
      </c>
      <c r="D54" s="71">
        <f t="shared" ca="1" si="19"/>
        <v>0</v>
      </c>
      <c r="E54" s="71">
        <f t="shared" ca="1" si="19"/>
        <v>0</v>
      </c>
      <c r="F54" s="71">
        <f t="shared" ca="1" si="19"/>
        <v>0</v>
      </c>
      <c r="G54" s="71">
        <f t="shared" ca="1" si="19"/>
        <v>0</v>
      </c>
      <c r="H54" s="71">
        <f t="shared" ca="1" si="19"/>
        <v>0</v>
      </c>
      <c r="I54" s="71">
        <f t="shared" ca="1" si="19"/>
        <v>0</v>
      </c>
      <c r="J54" s="71">
        <f t="shared" ca="1" si="19"/>
        <v>0</v>
      </c>
      <c r="K54" s="71">
        <f t="shared" ca="1" si="19"/>
        <v>0</v>
      </c>
      <c r="L54" s="71">
        <f t="shared" ca="1" si="19"/>
        <v>0</v>
      </c>
      <c r="M54" s="71">
        <f t="shared" ca="1" si="19"/>
        <v>0</v>
      </c>
      <c r="N54" s="71">
        <f t="shared" ca="1" si="19"/>
        <v>0</v>
      </c>
      <c r="O54" s="71">
        <f t="shared" ca="1" si="19"/>
        <v>0</v>
      </c>
      <c r="P54" s="71">
        <f t="shared" ca="1" si="19"/>
        <v>0</v>
      </c>
      <c r="Q54" s="71">
        <f t="shared" ca="1" si="19"/>
        <v>0</v>
      </c>
      <c r="R54" s="71">
        <f t="shared" ca="1" si="19"/>
        <v>0</v>
      </c>
      <c r="S54" s="71">
        <f t="shared" ref="S54:AH69" ca="1" si="24">INDIRECT("'"&amp;VLOOKUP($A$2,$GC$1:$GD$19,2,0)&amp;"'!"&amp;ADDRESS(IFERROR(MATCH($B54,INDIRECT("'"&amp;VLOOKUP($A$2,$GC$1:$GD$19,2,0)&amp;"'!B:B"),0),MATCH($A$82,INDIRECT("'"&amp;VLOOKUP($A$2,$GC$1:$GD$19,2,0)&amp;"'!A:A"),0)),MATCH(S$5,INDIRECT("'"&amp;VLOOKUP($A$2,$GC$1:$GD$19,2,0)&amp;"'!5:5"),0)))</f>
        <v>0</v>
      </c>
      <c r="T54" s="71">
        <f t="shared" ca="1" si="24"/>
        <v>0</v>
      </c>
      <c r="U54" s="71">
        <f t="shared" ca="1" si="24"/>
        <v>0</v>
      </c>
      <c r="V54" s="71">
        <f t="shared" ca="1" si="24"/>
        <v>0</v>
      </c>
      <c r="W54" s="71">
        <f t="shared" ca="1" si="24"/>
        <v>0</v>
      </c>
      <c r="X54" s="71">
        <f t="shared" ca="1" si="24"/>
        <v>0</v>
      </c>
      <c r="Y54" s="71">
        <f t="shared" ca="1" si="24"/>
        <v>0</v>
      </c>
      <c r="Z54" s="71">
        <f t="shared" ca="1" si="24"/>
        <v>0</v>
      </c>
      <c r="AA54" s="71">
        <f t="shared" ca="1" si="24"/>
        <v>0</v>
      </c>
      <c r="AB54" s="71">
        <f t="shared" ca="1" si="24"/>
        <v>0</v>
      </c>
      <c r="AC54" s="71">
        <f t="shared" ca="1" si="24"/>
        <v>0</v>
      </c>
      <c r="AD54" s="71">
        <f t="shared" ca="1" si="24"/>
        <v>0</v>
      </c>
      <c r="AE54" s="71">
        <f t="shared" ca="1" si="24"/>
        <v>0</v>
      </c>
      <c r="AF54" s="71">
        <f t="shared" ca="1" si="24"/>
        <v>0</v>
      </c>
      <c r="AG54" s="71">
        <f t="shared" ca="1" si="24"/>
        <v>0</v>
      </c>
      <c r="AH54" s="71">
        <f t="shared" ca="1" si="24"/>
        <v>0</v>
      </c>
      <c r="AI54" s="71">
        <f t="shared" ref="AH54:AW69" ca="1" si="25">INDIRECT("'"&amp;VLOOKUP($A$2,$GC$1:$GD$19,2,0)&amp;"'!"&amp;ADDRESS(IFERROR(MATCH($B54,INDIRECT("'"&amp;VLOOKUP($A$2,$GC$1:$GD$19,2,0)&amp;"'!B:B"),0),MATCH($A$82,INDIRECT("'"&amp;VLOOKUP($A$2,$GC$1:$GD$19,2,0)&amp;"'!A:A"),0)),MATCH(AI$5,INDIRECT("'"&amp;VLOOKUP($A$2,$GC$1:$GD$19,2,0)&amp;"'!5:5"),0)))</f>
        <v>0</v>
      </c>
      <c r="AJ54" s="71">
        <f t="shared" ca="1" si="25"/>
        <v>0</v>
      </c>
      <c r="AK54" s="71">
        <f t="shared" ca="1" si="25"/>
        <v>0</v>
      </c>
      <c r="AL54" s="71">
        <f t="shared" ca="1" si="25"/>
        <v>0</v>
      </c>
      <c r="AM54" s="71">
        <f t="shared" ca="1" si="25"/>
        <v>0</v>
      </c>
      <c r="AN54" s="71">
        <f t="shared" ca="1" si="25"/>
        <v>-37567.619999999879</v>
      </c>
      <c r="AO54" s="71">
        <f t="shared" ca="1" si="25"/>
        <v>-647762.01</v>
      </c>
      <c r="AP54" s="71">
        <f t="shared" ca="1" si="25"/>
        <v>-647762.01</v>
      </c>
      <c r="AQ54" s="71">
        <f t="shared" ca="1" si="25"/>
        <v>0</v>
      </c>
      <c r="AR54" s="71">
        <f t="shared" ca="1" si="20"/>
        <v>610194.39000000013</v>
      </c>
      <c r="AS54" s="71">
        <f t="shared" ca="1" si="20"/>
        <v>610194.39000000013</v>
      </c>
      <c r="AT54" s="71">
        <f t="shared" ca="1" si="20"/>
        <v>-485401.18999999994</v>
      </c>
      <c r="AU54" s="71">
        <f t="shared" ca="1" si="20"/>
        <v>-485401.18999999994</v>
      </c>
      <c r="AV54" s="71">
        <f t="shared" ca="1" si="20"/>
        <v>0</v>
      </c>
      <c r="AW54" s="71">
        <f t="shared" ca="1" si="20"/>
        <v>0</v>
      </c>
      <c r="AX54" s="71">
        <f t="shared" ca="1" si="20"/>
        <v>0</v>
      </c>
      <c r="AY54" s="71">
        <f t="shared" ca="1" si="20"/>
        <v>1095595.58</v>
      </c>
      <c r="AZ54" s="71">
        <f t="shared" ca="1" si="21"/>
        <v>0</v>
      </c>
      <c r="BA54" s="71">
        <f t="shared" ca="1" si="21"/>
        <v>0</v>
      </c>
      <c r="BB54" s="71">
        <f t="shared" ca="1" si="21"/>
        <v>0</v>
      </c>
      <c r="BC54" s="71">
        <f t="shared" ca="1" si="21"/>
        <v>0</v>
      </c>
      <c r="BD54" s="71">
        <f t="shared" ca="1" si="21"/>
        <v>0</v>
      </c>
      <c r="BE54" s="71">
        <f t="shared" ca="1" si="21"/>
        <v>0</v>
      </c>
      <c r="BF54" s="71">
        <f t="shared" ca="1" si="21"/>
        <v>0</v>
      </c>
      <c r="BG54" s="71">
        <f t="shared" ca="1" si="21"/>
        <v>0</v>
      </c>
      <c r="BH54" s="71">
        <f t="shared" ca="1" si="21"/>
        <v>0</v>
      </c>
      <c r="BI54" s="71">
        <f t="shared" ca="1" si="21"/>
        <v>0</v>
      </c>
      <c r="BJ54" s="71">
        <f t="shared" ca="1" si="21"/>
        <v>0</v>
      </c>
      <c r="BK54" s="71">
        <f t="shared" ca="1" si="21"/>
        <v>0</v>
      </c>
      <c r="BL54" s="71">
        <f t="shared" ca="1" si="21"/>
        <v>0</v>
      </c>
      <c r="BM54" s="71">
        <f t="shared" ca="1" si="21"/>
        <v>0</v>
      </c>
      <c r="BN54" s="71">
        <f t="shared" ca="1" si="21"/>
        <v>0</v>
      </c>
      <c r="BO54" s="71">
        <f t="shared" ref="BL54:CA69" ca="1" si="26">INDIRECT("'"&amp;VLOOKUP($A$2,$GC$1:$GD$19,2,0)&amp;"'!"&amp;ADDRESS(IFERROR(MATCH($B54,INDIRECT("'"&amp;VLOOKUP($A$2,$GC$1:$GD$19,2,0)&amp;"'!B:B"),0),MATCH($A$82,INDIRECT("'"&amp;VLOOKUP($A$2,$GC$1:$GD$19,2,0)&amp;"'!A:A"),0)),MATCH(BO$5,INDIRECT("'"&amp;VLOOKUP($A$2,$GC$1:$GD$19,2,0)&amp;"'!5:5"),0)))</f>
        <v>0</v>
      </c>
      <c r="BP54" s="71">
        <f t="shared" ca="1" si="26"/>
        <v>0</v>
      </c>
      <c r="BQ54" s="71">
        <f t="shared" ca="1" si="26"/>
        <v>0</v>
      </c>
      <c r="BR54" s="71">
        <f t="shared" ca="1" si="26"/>
        <v>0</v>
      </c>
      <c r="BS54" s="71">
        <f t="shared" ca="1" si="26"/>
        <v>0</v>
      </c>
      <c r="BT54" s="71">
        <f t="shared" ca="1" si="26"/>
        <v>0</v>
      </c>
      <c r="BU54" s="71">
        <f t="shared" ca="1" si="26"/>
        <v>0</v>
      </c>
      <c r="BV54" s="71">
        <f t="shared" ca="1" si="22"/>
        <v>0</v>
      </c>
      <c r="BW54" s="71">
        <f t="shared" ca="1" si="22"/>
        <v>0</v>
      </c>
      <c r="BX54" s="71">
        <f t="shared" ca="1" si="22"/>
        <v>0</v>
      </c>
      <c r="BY54" s="71">
        <f t="shared" ca="1" si="22"/>
        <v>0</v>
      </c>
      <c r="BZ54" s="71">
        <f t="shared" ca="1" si="22"/>
        <v>0</v>
      </c>
      <c r="CA54" s="71">
        <f t="shared" ca="1" si="22"/>
        <v>0</v>
      </c>
      <c r="CB54" s="71">
        <f t="shared" ca="1" si="22"/>
        <v>0</v>
      </c>
      <c r="CC54" s="71">
        <f t="shared" ca="1" si="22"/>
        <v>0</v>
      </c>
      <c r="CD54" s="71">
        <f t="shared" ca="1" si="22"/>
        <v>0</v>
      </c>
      <c r="CE54" s="71">
        <f t="shared" ca="1" si="22"/>
        <v>0</v>
      </c>
      <c r="CF54" s="71">
        <f t="shared" ca="1" si="23"/>
        <v>0</v>
      </c>
      <c r="CG54" s="71">
        <f t="shared" ca="1" si="23"/>
        <v>0</v>
      </c>
      <c r="CH54" s="71">
        <f t="shared" ca="1" si="23"/>
        <v>0</v>
      </c>
      <c r="CI54" s="71">
        <f t="shared" ca="1" si="23"/>
        <v>0</v>
      </c>
      <c r="CJ54" s="71">
        <f t="shared" ca="1" si="23"/>
        <v>0</v>
      </c>
      <c r="CK54" s="71">
        <f t="shared" ca="1" si="23"/>
        <v>0</v>
      </c>
      <c r="CL54" s="71">
        <f t="shared" ca="1" si="23"/>
        <v>0</v>
      </c>
      <c r="CM54" s="71">
        <f t="shared" ca="1" si="23"/>
        <v>0</v>
      </c>
      <c r="CN54" s="71">
        <f t="shared" ca="1" si="23"/>
        <v>0</v>
      </c>
      <c r="CO54" s="71">
        <f t="shared" ca="1" si="23"/>
        <v>0</v>
      </c>
      <c r="CP54" s="71">
        <f t="shared" ca="1" si="23"/>
        <v>0</v>
      </c>
      <c r="CQ54" s="71">
        <f t="shared" ca="1" si="23"/>
        <v>0</v>
      </c>
      <c r="CR54" s="71">
        <f t="shared" ca="1" si="23"/>
        <v>0</v>
      </c>
      <c r="CS54" s="71">
        <f t="shared" ca="1" si="23"/>
        <v>0</v>
      </c>
      <c r="CT54" s="71">
        <f t="shared" ca="1" si="23"/>
        <v>0</v>
      </c>
      <c r="CU54" s="71">
        <f t="shared" ca="1" si="6"/>
        <v>-37567.619999999879</v>
      </c>
    </row>
    <row r="55" spans="1:99" ht="12.75" customHeight="1">
      <c r="A55" s="54" t="s">
        <v>97</v>
      </c>
      <c r="B55" s="69">
        <v>2002</v>
      </c>
      <c r="C55" s="70" t="s">
        <v>377</v>
      </c>
      <c r="D55" s="71">
        <f t="shared" ref="D55:S70" ca="1" si="27">INDIRECT("'"&amp;VLOOKUP($A$2,$GC$1:$GD$19,2,0)&amp;"'!"&amp;ADDRESS(IFERROR(MATCH($B55,INDIRECT("'"&amp;VLOOKUP($A$2,$GC$1:$GD$19,2,0)&amp;"'!B:B"),0),MATCH($A$82,INDIRECT("'"&amp;VLOOKUP($A$2,$GC$1:$GD$19,2,0)&amp;"'!A:A"),0)),MATCH(D$5,INDIRECT("'"&amp;VLOOKUP($A$2,$GC$1:$GD$19,2,0)&amp;"'!5:5"),0)))</f>
        <v>3215751007.7700005</v>
      </c>
      <c r="E55" s="71">
        <f t="shared" ca="1" si="27"/>
        <v>3334141082.6799998</v>
      </c>
      <c r="F55" s="71">
        <f t="shared" ca="1" si="27"/>
        <v>3338835905.1799998</v>
      </c>
      <c r="G55" s="71">
        <f t="shared" ca="1" si="27"/>
        <v>-4694822.5</v>
      </c>
      <c r="H55" s="71">
        <f t="shared" ca="1" si="27"/>
        <v>-119217118.12999904</v>
      </c>
      <c r="I55" s="71">
        <f t="shared" ca="1" si="27"/>
        <v>-119217118.12999904</v>
      </c>
      <c r="J55" s="71">
        <f t="shared" ca="1" si="27"/>
        <v>-1177225176.9599991</v>
      </c>
      <c r="K55" s="71">
        <f t="shared" ca="1" si="27"/>
        <v>1058008058.83</v>
      </c>
      <c r="L55" s="71">
        <f t="shared" ca="1" si="27"/>
        <v>0</v>
      </c>
      <c r="M55" s="71">
        <f t="shared" ca="1" si="27"/>
        <v>0</v>
      </c>
      <c r="N55" s="71">
        <f t="shared" ca="1" si="27"/>
        <v>0</v>
      </c>
      <c r="O55" s="71">
        <f t="shared" ca="1" si="27"/>
        <v>0</v>
      </c>
      <c r="P55" s="71">
        <f t="shared" ca="1" si="27"/>
        <v>0</v>
      </c>
      <c r="Q55" s="71">
        <f t="shared" ca="1" si="27"/>
        <v>0</v>
      </c>
      <c r="R55" s="71">
        <f t="shared" ca="1" si="27"/>
        <v>0</v>
      </c>
      <c r="S55" s="71">
        <f t="shared" ca="1" si="27"/>
        <v>0</v>
      </c>
      <c r="T55" s="71">
        <f t="shared" ca="1" si="24"/>
        <v>0</v>
      </c>
      <c r="U55" s="71">
        <f t="shared" ca="1" si="24"/>
        <v>0</v>
      </c>
      <c r="V55" s="71">
        <f t="shared" ca="1" si="24"/>
        <v>827043.22</v>
      </c>
      <c r="W55" s="71">
        <f t="shared" ca="1" si="24"/>
        <v>751733.82000000007</v>
      </c>
      <c r="X55" s="71">
        <f t="shared" ca="1" si="24"/>
        <v>0</v>
      </c>
      <c r="Y55" s="71">
        <f t="shared" ca="1" si="24"/>
        <v>73056.700000000012</v>
      </c>
      <c r="Z55" s="71">
        <f t="shared" ca="1" si="24"/>
        <v>2252.7000000000007</v>
      </c>
      <c r="AA55" s="71">
        <f t="shared" ca="1" si="24"/>
        <v>0</v>
      </c>
      <c r="AB55" s="71">
        <f t="shared" ca="1" si="24"/>
        <v>0</v>
      </c>
      <c r="AC55" s="71">
        <f t="shared" ca="1" si="24"/>
        <v>0</v>
      </c>
      <c r="AD55" s="71">
        <f t="shared" ca="1" si="24"/>
        <v>0</v>
      </c>
      <c r="AE55" s="71">
        <f t="shared" ca="1" si="24"/>
        <v>0</v>
      </c>
      <c r="AF55" s="71">
        <f t="shared" ca="1" si="24"/>
        <v>0</v>
      </c>
      <c r="AG55" s="71">
        <f t="shared" ca="1" si="24"/>
        <v>0</v>
      </c>
      <c r="AH55" s="71">
        <f t="shared" ca="1" si="25"/>
        <v>0</v>
      </c>
      <c r="AI55" s="71">
        <f t="shared" ca="1" si="25"/>
        <v>0</v>
      </c>
      <c r="AJ55" s="71">
        <f t="shared" ca="1" si="25"/>
        <v>0</v>
      </c>
      <c r="AK55" s="71">
        <f t="shared" ca="1" si="25"/>
        <v>0</v>
      </c>
      <c r="AL55" s="71">
        <f t="shared" ca="1" si="25"/>
        <v>0</v>
      </c>
      <c r="AM55" s="71">
        <f t="shared" ca="1" si="25"/>
        <v>0</v>
      </c>
      <c r="AN55" s="71">
        <f t="shared" ca="1" si="25"/>
        <v>-3307581363.0399985</v>
      </c>
      <c r="AO55" s="71">
        <f t="shared" ca="1" si="25"/>
        <v>-600450389.09000003</v>
      </c>
      <c r="AP55" s="71">
        <f t="shared" ca="1" si="25"/>
        <v>-601110836.61000001</v>
      </c>
      <c r="AQ55" s="71">
        <f t="shared" ca="1" si="25"/>
        <v>660447.52</v>
      </c>
      <c r="AR55" s="71">
        <f t="shared" ca="1" si="25"/>
        <v>-189880125.97999936</v>
      </c>
      <c r="AS55" s="71">
        <f t="shared" ca="1" si="25"/>
        <v>-189880125.97999936</v>
      </c>
      <c r="AT55" s="71">
        <f t="shared" ca="1" si="25"/>
        <v>-583694362.94999933</v>
      </c>
      <c r="AU55" s="71">
        <f t="shared" ca="1" si="25"/>
        <v>-462338575.38999939</v>
      </c>
      <c r="AV55" s="71">
        <f t="shared" ca="1" si="25"/>
        <v>-121355787.55999994</v>
      </c>
      <c r="AW55" s="71">
        <f t="shared" ca="1" si="25"/>
        <v>0</v>
      </c>
      <c r="AX55" s="71">
        <f t="shared" ref="AX55:BM70" ca="1" si="28">INDIRECT("'"&amp;VLOOKUP($A$2,$GC$1:$GD$19,2,0)&amp;"'!"&amp;ADDRESS(IFERROR(MATCH($B55,INDIRECT("'"&amp;VLOOKUP($A$2,$GC$1:$GD$19,2,0)&amp;"'!B:B"),0),MATCH($A$82,INDIRECT("'"&amp;VLOOKUP($A$2,$GC$1:$GD$19,2,0)&amp;"'!A:A"),0)),MATCH(AX$5,INDIRECT("'"&amp;VLOOKUP($A$2,$GC$1:$GD$19,2,0)&amp;"'!5:5"),0)))</f>
        <v>0</v>
      </c>
      <c r="AY55" s="71">
        <f t="shared" ca="1" si="28"/>
        <v>393814236.96999997</v>
      </c>
      <c r="AZ55" s="71">
        <f t="shared" ca="1" si="28"/>
        <v>0</v>
      </c>
      <c r="BA55" s="71">
        <f t="shared" ca="1" si="28"/>
        <v>0</v>
      </c>
      <c r="BB55" s="71">
        <f t="shared" ca="1" si="28"/>
        <v>0</v>
      </c>
      <c r="BC55" s="71">
        <f t="shared" ca="1" si="28"/>
        <v>0</v>
      </c>
      <c r="BD55" s="71">
        <f t="shared" ca="1" si="28"/>
        <v>0</v>
      </c>
      <c r="BE55" s="71">
        <f t="shared" ca="1" si="28"/>
        <v>0</v>
      </c>
      <c r="BF55" s="71">
        <f t="shared" ca="1" si="28"/>
        <v>0</v>
      </c>
      <c r="BG55" s="71">
        <f t="shared" ca="1" si="28"/>
        <v>0</v>
      </c>
      <c r="BH55" s="71">
        <f t="shared" ca="1" si="28"/>
        <v>0</v>
      </c>
      <c r="BI55" s="71">
        <f t="shared" ca="1" si="28"/>
        <v>0</v>
      </c>
      <c r="BJ55" s="71">
        <f t="shared" ca="1" si="28"/>
        <v>-75369346.29000017</v>
      </c>
      <c r="BK55" s="71">
        <f t="shared" ca="1" si="28"/>
        <v>-75369346.29000017</v>
      </c>
      <c r="BL55" s="71">
        <f t="shared" ca="1" si="26"/>
        <v>-170308925.07000017</v>
      </c>
      <c r="BM55" s="71">
        <f t="shared" ca="1" si="26"/>
        <v>94939578.780000001</v>
      </c>
      <c r="BN55" s="71">
        <f t="shared" ca="1" si="26"/>
        <v>0</v>
      </c>
      <c r="BO55" s="71">
        <f t="shared" ca="1" si="26"/>
        <v>0</v>
      </c>
      <c r="BP55" s="71">
        <f t="shared" ca="1" si="26"/>
        <v>0</v>
      </c>
      <c r="BQ55" s="71">
        <f t="shared" ca="1" si="26"/>
        <v>-212876.09000000264</v>
      </c>
      <c r="BR55" s="71">
        <f t="shared" ca="1" si="26"/>
        <v>-212876.09000000264</v>
      </c>
      <c r="BS55" s="71">
        <f t="shared" ca="1" si="26"/>
        <v>0</v>
      </c>
      <c r="BT55" s="71">
        <f t="shared" ca="1" si="26"/>
        <v>0</v>
      </c>
      <c r="BU55" s="71">
        <f t="shared" ca="1" si="26"/>
        <v>-2441668625.5899987</v>
      </c>
      <c r="BV55" s="71">
        <f t="shared" ca="1" si="26"/>
        <v>-2048525675.7199988</v>
      </c>
      <c r="BW55" s="71">
        <f t="shared" ca="1" si="26"/>
        <v>-228648641.32999998</v>
      </c>
      <c r="BX55" s="71">
        <f t="shared" ca="1" si="26"/>
        <v>-54098061.569999993</v>
      </c>
      <c r="BY55" s="71">
        <f t="shared" ca="1" si="26"/>
        <v>0</v>
      </c>
      <c r="BZ55" s="71">
        <f t="shared" ca="1" si="26"/>
        <v>-9848347.25</v>
      </c>
      <c r="CA55" s="71">
        <f t="shared" ca="1" si="26"/>
        <v>-100547899.72</v>
      </c>
      <c r="CB55" s="71">
        <f t="shared" ref="CB55:CQ70" ca="1" si="29">INDIRECT("'"&amp;VLOOKUP($A$2,$GC$1:$GD$19,2,0)&amp;"'!"&amp;ADDRESS(IFERROR(MATCH($B55,INDIRECT("'"&amp;VLOOKUP($A$2,$GC$1:$GD$19,2,0)&amp;"'!B:B"),0),MATCH($A$82,INDIRECT("'"&amp;VLOOKUP($A$2,$GC$1:$GD$19,2,0)&amp;"'!A:A"),0)),MATCH(CB$5,INDIRECT("'"&amp;VLOOKUP($A$2,$GC$1:$GD$19,2,0)&amp;"'!5:5"),0)))</f>
        <v>0</v>
      </c>
      <c r="CC55" s="71">
        <f t="shared" ca="1" si="29"/>
        <v>0</v>
      </c>
      <c r="CD55" s="71">
        <f t="shared" ca="1" si="29"/>
        <v>0</v>
      </c>
      <c r="CE55" s="71">
        <f t="shared" ca="1" si="29"/>
        <v>0</v>
      </c>
      <c r="CF55" s="71">
        <f t="shared" ca="1" si="29"/>
        <v>0</v>
      </c>
      <c r="CG55" s="71">
        <f t="shared" ca="1" si="29"/>
        <v>0</v>
      </c>
      <c r="CH55" s="71">
        <f t="shared" ca="1" si="29"/>
        <v>0</v>
      </c>
      <c r="CI55" s="71">
        <f t="shared" ca="1" si="29"/>
        <v>0</v>
      </c>
      <c r="CJ55" s="71">
        <f t="shared" ca="1" si="29"/>
        <v>0</v>
      </c>
      <c r="CK55" s="71">
        <f t="shared" ca="1" si="29"/>
        <v>0</v>
      </c>
      <c r="CL55" s="71">
        <f t="shared" ca="1" si="29"/>
        <v>0</v>
      </c>
      <c r="CM55" s="71">
        <f t="shared" ca="1" si="29"/>
        <v>0</v>
      </c>
      <c r="CN55" s="71">
        <f t="shared" ca="1" si="29"/>
        <v>0</v>
      </c>
      <c r="CO55" s="71">
        <f t="shared" ca="1" si="29"/>
        <v>0</v>
      </c>
      <c r="CP55" s="71">
        <f t="shared" ca="1" si="29"/>
        <v>0</v>
      </c>
      <c r="CQ55" s="71">
        <f t="shared" ca="1" si="29"/>
        <v>0</v>
      </c>
      <c r="CR55" s="71">
        <f t="shared" ref="CR55:DF70" ca="1" si="30">INDIRECT("'"&amp;VLOOKUP($A$2,$GC$1:$GD$19,2,0)&amp;"'!"&amp;ADDRESS(IFERROR(MATCH($B55,INDIRECT("'"&amp;VLOOKUP($A$2,$GC$1:$GD$19,2,0)&amp;"'!B:B"),0),MATCH($A$82,INDIRECT("'"&amp;VLOOKUP($A$2,$GC$1:$GD$19,2,0)&amp;"'!A:A"),0)),MATCH(CR$5,INDIRECT("'"&amp;VLOOKUP($A$2,$GC$1:$GD$19,2,0)&amp;"'!5:5"),0)))</f>
        <v>0</v>
      </c>
      <c r="CS55" s="71">
        <f t="shared" ca="1" si="30"/>
        <v>0</v>
      </c>
      <c r="CT55" s="71">
        <f t="shared" ca="1" si="30"/>
        <v>0</v>
      </c>
      <c r="CU55" s="71">
        <f t="shared" ca="1" si="6"/>
        <v>-91830355.269998074</v>
      </c>
    </row>
    <row r="56" spans="1:99" ht="12.75" customHeight="1">
      <c r="A56" s="54" t="s">
        <v>99</v>
      </c>
      <c r="B56" s="69">
        <v>2005</v>
      </c>
      <c r="C56" s="70" t="s">
        <v>377</v>
      </c>
      <c r="D56" s="71">
        <f t="shared" ca="1" si="27"/>
        <v>31757291.75</v>
      </c>
      <c r="E56" s="71">
        <f t="shared" ca="1" si="27"/>
        <v>300482.62</v>
      </c>
      <c r="F56" s="71">
        <f t="shared" ca="1" si="27"/>
        <v>312104.63</v>
      </c>
      <c r="G56" s="71">
        <f t="shared" ca="1" si="27"/>
        <v>-11622.01</v>
      </c>
      <c r="H56" s="71">
        <f t="shared" ca="1" si="27"/>
        <v>-128095.83</v>
      </c>
      <c r="I56" s="71">
        <f t="shared" ca="1" si="27"/>
        <v>-133483.32</v>
      </c>
      <c r="J56" s="71">
        <f t="shared" ca="1" si="27"/>
        <v>-142454.39999999999</v>
      </c>
      <c r="K56" s="71">
        <f t="shared" ca="1" si="27"/>
        <v>8971.08</v>
      </c>
      <c r="L56" s="71">
        <f t="shared" ca="1" si="27"/>
        <v>5387.49</v>
      </c>
      <c r="M56" s="71">
        <f t="shared" ca="1" si="27"/>
        <v>6477.2</v>
      </c>
      <c r="N56" s="71">
        <f t="shared" ca="1" si="27"/>
        <v>-1089.71</v>
      </c>
      <c r="O56" s="71">
        <f t="shared" ca="1" si="27"/>
        <v>0</v>
      </c>
      <c r="P56" s="71">
        <f t="shared" ca="1" si="27"/>
        <v>0</v>
      </c>
      <c r="Q56" s="71">
        <f t="shared" ca="1" si="27"/>
        <v>0</v>
      </c>
      <c r="R56" s="71">
        <f t="shared" ca="1" si="27"/>
        <v>0</v>
      </c>
      <c r="S56" s="71">
        <f t="shared" ca="1" si="27"/>
        <v>0</v>
      </c>
      <c r="T56" s="71">
        <f t="shared" ca="1" si="24"/>
        <v>0</v>
      </c>
      <c r="U56" s="71">
        <f t="shared" ca="1" si="24"/>
        <v>0</v>
      </c>
      <c r="V56" s="71">
        <f t="shared" ca="1" si="24"/>
        <v>31752991.350000001</v>
      </c>
      <c r="W56" s="71">
        <f t="shared" ca="1" si="24"/>
        <v>22253989.98</v>
      </c>
      <c r="X56" s="71">
        <f t="shared" ca="1" si="24"/>
        <v>0</v>
      </c>
      <c r="Y56" s="71">
        <f t="shared" ca="1" si="24"/>
        <v>0</v>
      </c>
      <c r="Z56" s="71">
        <f t="shared" ca="1" si="24"/>
        <v>9499001.3699999992</v>
      </c>
      <c r="AA56" s="71">
        <f t="shared" ca="1" si="24"/>
        <v>0</v>
      </c>
      <c r="AB56" s="71">
        <f t="shared" ca="1" si="24"/>
        <v>0</v>
      </c>
      <c r="AC56" s="71">
        <f t="shared" ca="1" si="24"/>
        <v>0</v>
      </c>
      <c r="AD56" s="71">
        <f t="shared" ca="1" si="24"/>
        <v>0</v>
      </c>
      <c r="AE56" s="71">
        <f t="shared" ca="1" si="24"/>
        <v>0</v>
      </c>
      <c r="AF56" s="71">
        <f t="shared" ca="1" si="24"/>
        <v>0</v>
      </c>
      <c r="AG56" s="71">
        <f t="shared" ca="1" si="24"/>
        <v>-168086.38999999998</v>
      </c>
      <c r="AH56" s="71">
        <f t="shared" ca="1" si="25"/>
        <v>-168086.38999999998</v>
      </c>
      <c r="AI56" s="71">
        <f t="shared" ca="1" si="25"/>
        <v>0</v>
      </c>
      <c r="AJ56" s="71">
        <f t="shared" ca="1" si="25"/>
        <v>0</v>
      </c>
      <c r="AK56" s="71">
        <f t="shared" ca="1" si="25"/>
        <v>0</v>
      </c>
      <c r="AL56" s="71">
        <f t="shared" ca="1" si="25"/>
        <v>0</v>
      </c>
      <c r="AM56" s="71">
        <f t="shared" ca="1" si="25"/>
        <v>0</v>
      </c>
      <c r="AN56" s="71">
        <f t="shared" ca="1" si="25"/>
        <v>-5380423.3599999994</v>
      </c>
      <c r="AO56" s="71">
        <f t="shared" ca="1" si="25"/>
        <v>-8996981.5899999999</v>
      </c>
      <c r="AP56" s="71">
        <f t="shared" ca="1" si="25"/>
        <v>-8996981.5899999999</v>
      </c>
      <c r="AQ56" s="71">
        <f t="shared" ca="1" si="25"/>
        <v>0</v>
      </c>
      <c r="AR56" s="71">
        <f t="shared" ca="1" si="25"/>
        <v>1137517.6000000001</v>
      </c>
      <c r="AS56" s="71">
        <f t="shared" ca="1" si="25"/>
        <v>1137517.6000000001</v>
      </c>
      <c r="AT56" s="71">
        <f t="shared" ca="1" si="25"/>
        <v>-3738762.61</v>
      </c>
      <c r="AU56" s="71">
        <f t="shared" ca="1" si="25"/>
        <v>-3738762.61</v>
      </c>
      <c r="AV56" s="71">
        <f t="shared" ca="1" si="25"/>
        <v>0</v>
      </c>
      <c r="AW56" s="71">
        <f t="shared" ca="1" si="25"/>
        <v>0</v>
      </c>
      <c r="AX56" s="71">
        <f t="shared" ca="1" si="28"/>
        <v>0</v>
      </c>
      <c r="AY56" s="71">
        <f t="shared" ca="1" si="28"/>
        <v>4876280.21</v>
      </c>
      <c r="AZ56" s="71">
        <f t="shared" ca="1" si="28"/>
        <v>0</v>
      </c>
      <c r="BA56" s="71">
        <f t="shared" ca="1" si="28"/>
        <v>0</v>
      </c>
      <c r="BB56" s="71">
        <f t="shared" ca="1" si="28"/>
        <v>0</v>
      </c>
      <c r="BC56" s="71">
        <f t="shared" ca="1" si="28"/>
        <v>0</v>
      </c>
      <c r="BD56" s="71">
        <f t="shared" ca="1" si="28"/>
        <v>0</v>
      </c>
      <c r="BE56" s="71">
        <f t="shared" ca="1" si="28"/>
        <v>0</v>
      </c>
      <c r="BF56" s="71">
        <f t="shared" ca="1" si="28"/>
        <v>0</v>
      </c>
      <c r="BG56" s="71">
        <f t="shared" ca="1" si="28"/>
        <v>0</v>
      </c>
      <c r="BH56" s="71">
        <f t="shared" ca="1" si="28"/>
        <v>0</v>
      </c>
      <c r="BI56" s="71">
        <f t="shared" ca="1" si="28"/>
        <v>0</v>
      </c>
      <c r="BJ56" s="71">
        <f t="shared" ca="1" si="28"/>
        <v>3827543.0500000007</v>
      </c>
      <c r="BK56" s="71">
        <f t="shared" ca="1" si="28"/>
        <v>3827543.0500000007</v>
      </c>
      <c r="BL56" s="71">
        <f t="shared" ca="1" si="26"/>
        <v>-6252263.0399999991</v>
      </c>
      <c r="BM56" s="71">
        <f t="shared" ca="1" si="26"/>
        <v>10079806.09</v>
      </c>
      <c r="BN56" s="71">
        <f t="shared" ca="1" si="26"/>
        <v>0</v>
      </c>
      <c r="BO56" s="71">
        <f t="shared" ca="1" si="26"/>
        <v>0</v>
      </c>
      <c r="BP56" s="71">
        <f t="shared" ca="1" si="26"/>
        <v>0</v>
      </c>
      <c r="BQ56" s="71">
        <f t="shared" ca="1" si="26"/>
        <v>-228.74</v>
      </c>
      <c r="BR56" s="71">
        <f t="shared" ca="1" si="26"/>
        <v>-228.74</v>
      </c>
      <c r="BS56" s="71">
        <f t="shared" ca="1" si="26"/>
        <v>0</v>
      </c>
      <c r="BT56" s="71">
        <f t="shared" ca="1" si="26"/>
        <v>0</v>
      </c>
      <c r="BU56" s="71">
        <f t="shared" ca="1" si="26"/>
        <v>-791889.83000000019</v>
      </c>
      <c r="BV56" s="71">
        <f t="shared" ca="1" si="26"/>
        <v>-16492.900000000001</v>
      </c>
      <c r="BW56" s="71">
        <f t="shared" ca="1" si="26"/>
        <v>-695381.03</v>
      </c>
      <c r="BX56" s="71">
        <f t="shared" ca="1" si="26"/>
        <v>-30627.38</v>
      </c>
      <c r="BY56" s="71">
        <f t="shared" ca="1" si="26"/>
        <v>0</v>
      </c>
      <c r="BZ56" s="71">
        <f t="shared" ca="1" si="26"/>
        <v>-10536.43</v>
      </c>
      <c r="CA56" s="71">
        <f t="shared" ca="1" si="26"/>
        <v>-38611.300000000003</v>
      </c>
      <c r="CB56" s="71">
        <f t="shared" ca="1" si="29"/>
        <v>0</v>
      </c>
      <c r="CC56" s="71">
        <f t="shared" ca="1" si="29"/>
        <v>-240.79</v>
      </c>
      <c r="CD56" s="71">
        <f t="shared" ca="1" si="29"/>
        <v>-556383.85</v>
      </c>
      <c r="CE56" s="71">
        <f t="shared" ca="1" si="29"/>
        <v>0</v>
      </c>
      <c r="CF56" s="71">
        <f t="shared" ca="1" si="29"/>
        <v>0</v>
      </c>
      <c r="CG56" s="71">
        <f t="shared" ca="1" si="29"/>
        <v>0</v>
      </c>
      <c r="CH56" s="71">
        <f t="shared" ca="1" si="29"/>
        <v>0</v>
      </c>
      <c r="CI56" s="71">
        <f t="shared" ca="1" si="29"/>
        <v>-556383.85</v>
      </c>
      <c r="CJ56" s="71">
        <f t="shared" ca="1" si="29"/>
        <v>0</v>
      </c>
      <c r="CK56" s="71">
        <f t="shared" ca="1" si="29"/>
        <v>0</v>
      </c>
      <c r="CL56" s="71">
        <f t="shared" ca="1" si="29"/>
        <v>0</v>
      </c>
      <c r="CM56" s="71">
        <f t="shared" ca="1" si="29"/>
        <v>0</v>
      </c>
      <c r="CN56" s="71">
        <f t="shared" ca="1" si="29"/>
        <v>0</v>
      </c>
      <c r="CO56" s="71">
        <f t="shared" ca="1" si="29"/>
        <v>0</v>
      </c>
      <c r="CP56" s="71">
        <f t="shared" ca="1" si="29"/>
        <v>0</v>
      </c>
      <c r="CQ56" s="71">
        <f t="shared" ca="1" si="29"/>
        <v>0</v>
      </c>
      <c r="CR56" s="71">
        <f t="shared" ca="1" si="30"/>
        <v>0</v>
      </c>
      <c r="CS56" s="71">
        <f t="shared" ca="1" si="30"/>
        <v>0</v>
      </c>
      <c r="CT56" s="71">
        <f t="shared" ca="1" si="30"/>
        <v>0</v>
      </c>
      <c r="CU56" s="71">
        <f t="shared" ca="1" si="6"/>
        <v>26376868.390000001</v>
      </c>
    </row>
    <row r="57" spans="1:99" ht="12.75" customHeight="1">
      <c r="A57" s="54" t="s">
        <v>101</v>
      </c>
      <c r="B57" s="69">
        <v>2006</v>
      </c>
      <c r="C57" s="70" t="s">
        <v>378</v>
      </c>
      <c r="D57" s="71">
        <f t="shared" ca="1" si="27"/>
        <v>529881937.65999997</v>
      </c>
      <c r="E57" s="71">
        <f t="shared" ca="1" si="27"/>
        <v>437066824.90999997</v>
      </c>
      <c r="F57" s="71">
        <f t="shared" ca="1" si="27"/>
        <v>478561464.63</v>
      </c>
      <c r="G57" s="71">
        <f t="shared" ca="1" si="27"/>
        <v>-41494639.719999999</v>
      </c>
      <c r="H57" s="71">
        <f t="shared" ca="1" si="27"/>
        <v>-61345693.780000016</v>
      </c>
      <c r="I57" s="71">
        <f t="shared" ca="1" si="27"/>
        <v>-22246372.140000015</v>
      </c>
      <c r="J57" s="71">
        <f t="shared" ca="1" si="27"/>
        <v>-167646070.78</v>
      </c>
      <c r="K57" s="71">
        <f t="shared" ca="1" si="27"/>
        <v>145399698.63999999</v>
      </c>
      <c r="L57" s="71">
        <f t="shared" ca="1" si="27"/>
        <v>-39099321.640000001</v>
      </c>
      <c r="M57" s="71">
        <f t="shared" ca="1" si="27"/>
        <v>9093733.5199999996</v>
      </c>
      <c r="N57" s="71">
        <f t="shared" ca="1" si="27"/>
        <v>-48193055.159999996</v>
      </c>
      <c r="O57" s="71">
        <f t="shared" ca="1" si="27"/>
        <v>0</v>
      </c>
      <c r="P57" s="71">
        <f t="shared" ca="1" si="27"/>
        <v>0</v>
      </c>
      <c r="Q57" s="71">
        <f t="shared" ca="1" si="27"/>
        <v>0</v>
      </c>
      <c r="R57" s="71">
        <f t="shared" ca="1" si="27"/>
        <v>0</v>
      </c>
      <c r="S57" s="71">
        <f t="shared" ca="1" si="27"/>
        <v>0</v>
      </c>
      <c r="T57" s="71">
        <f t="shared" ca="1" si="24"/>
        <v>0</v>
      </c>
      <c r="U57" s="71">
        <f t="shared" ca="1" si="24"/>
        <v>0</v>
      </c>
      <c r="V57" s="71">
        <f t="shared" ca="1" si="24"/>
        <v>142777659.62</v>
      </c>
      <c r="W57" s="71">
        <f t="shared" ca="1" si="24"/>
        <v>1113350.6499999999</v>
      </c>
      <c r="X57" s="71">
        <f t="shared" ca="1" si="24"/>
        <v>0</v>
      </c>
      <c r="Y57" s="71">
        <f t="shared" ca="1" si="24"/>
        <v>738345.44</v>
      </c>
      <c r="Z57" s="71">
        <f t="shared" ca="1" si="24"/>
        <v>140889480.50999999</v>
      </c>
      <c r="AA57" s="71">
        <f t="shared" ca="1" si="24"/>
        <v>0</v>
      </c>
      <c r="AB57" s="71">
        <f t="shared" ca="1" si="24"/>
        <v>0</v>
      </c>
      <c r="AC57" s="71">
        <f t="shared" ca="1" si="24"/>
        <v>0</v>
      </c>
      <c r="AD57" s="71">
        <f t="shared" ca="1" si="24"/>
        <v>0</v>
      </c>
      <c r="AE57" s="71">
        <f t="shared" ca="1" si="24"/>
        <v>36483.019999999997</v>
      </c>
      <c r="AF57" s="71">
        <f t="shared" ca="1" si="24"/>
        <v>-79044.39</v>
      </c>
      <c r="AG57" s="71">
        <f t="shared" ca="1" si="24"/>
        <v>11462191.300000001</v>
      </c>
      <c r="AH57" s="71">
        <f t="shared" ca="1" si="25"/>
        <v>11462191.300000001</v>
      </c>
      <c r="AI57" s="71">
        <f t="shared" ca="1" si="25"/>
        <v>0</v>
      </c>
      <c r="AJ57" s="71">
        <f t="shared" ca="1" si="25"/>
        <v>0</v>
      </c>
      <c r="AK57" s="71">
        <f t="shared" ca="1" si="25"/>
        <v>0</v>
      </c>
      <c r="AL57" s="71">
        <f t="shared" ca="1" si="25"/>
        <v>0</v>
      </c>
      <c r="AM57" s="71">
        <f t="shared" ca="1" si="25"/>
        <v>0</v>
      </c>
      <c r="AN57" s="71">
        <f t="shared" ca="1" si="25"/>
        <v>-803795678.88000011</v>
      </c>
      <c r="AO57" s="71">
        <f t="shared" ca="1" si="25"/>
        <v>-113274613.94</v>
      </c>
      <c r="AP57" s="71">
        <f t="shared" ca="1" si="25"/>
        <v>-156149668.5</v>
      </c>
      <c r="AQ57" s="71">
        <f t="shared" ca="1" si="25"/>
        <v>42875054.560000002</v>
      </c>
      <c r="AR57" s="71">
        <f t="shared" ca="1" si="25"/>
        <v>-7369618.0699999966</v>
      </c>
      <c r="AS57" s="71">
        <f t="shared" ca="1" si="25"/>
        <v>-6561496.3599999994</v>
      </c>
      <c r="AT57" s="71">
        <f t="shared" ca="1" si="25"/>
        <v>-115552364.39</v>
      </c>
      <c r="AU57" s="71">
        <f t="shared" ca="1" si="25"/>
        <v>-94954575</v>
      </c>
      <c r="AV57" s="71">
        <f t="shared" ca="1" si="25"/>
        <v>-20597789.390000001</v>
      </c>
      <c r="AW57" s="71">
        <f t="shared" ca="1" si="25"/>
        <v>0</v>
      </c>
      <c r="AX57" s="71">
        <f t="shared" ca="1" si="28"/>
        <v>0</v>
      </c>
      <c r="AY57" s="71">
        <f t="shared" ca="1" si="28"/>
        <v>108990868.03</v>
      </c>
      <c r="AZ57" s="71">
        <f t="shared" ca="1" si="28"/>
        <v>-808121.70999999717</v>
      </c>
      <c r="BA57" s="71">
        <f t="shared" ca="1" si="28"/>
        <v>19517435.310000002</v>
      </c>
      <c r="BB57" s="71">
        <f t="shared" ca="1" si="28"/>
        <v>15187002.74</v>
      </c>
      <c r="BC57" s="71">
        <f t="shared" ca="1" si="28"/>
        <v>4330432.57</v>
      </c>
      <c r="BD57" s="71">
        <f t="shared" ca="1" si="28"/>
        <v>0</v>
      </c>
      <c r="BE57" s="71">
        <f t="shared" ca="1" si="28"/>
        <v>0</v>
      </c>
      <c r="BF57" s="71">
        <f t="shared" ca="1" si="28"/>
        <v>-20325557.02</v>
      </c>
      <c r="BG57" s="71">
        <f t="shared" ca="1" si="28"/>
        <v>0</v>
      </c>
      <c r="BH57" s="71">
        <f t="shared" ca="1" si="28"/>
        <v>0</v>
      </c>
      <c r="BI57" s="71">
        <f t="shared" ca="1" si="28"/>
        <v>0</v>
      </c>
      <c r="BJ57" s="71">
        <f t="shared" ca="1" si="28"/>
        <v>-210293950.49000007</v>
      </c>
      <c r="BK57" s="71">
        <f t="shared" ca="1" si="28"/>
        <v>-202646681.19000006</v>
      </c>
      <c r="BL57" s="71">
        <f t="shared" ca="1" si="26"/>
        <v>-849725365.17000008</v>
      </c>
      <c r="BM57" s="71">
        <f t="shared" ca="1" si="26"/>
        <v>647078683.98000002</v>
      </c>
      <c r="BN57" s="71">
        <f t="shared" ca="1" si="26"/>
        <v>-7647269.2999999998</v>
      </c>
      <c r="BO57" s="71">
        <f t="shared" ca="1" si="26"/>
        <v>865642.22</v>
      </c>
      <c r="BP57" s="71">
        <f t="shared" ca="1" si="26"/>
        <v>-8512911.5199999996</v>
      </c>
      <c r="BQ57" s="71">
        <f t="shared" ca="1" si="26"/>
        <v>-3906016.2699999986</v>
      </c>
      <c r="BR57" s="71">
        <f t="shared" ca="1" si="26"/>
        <v>-3906016.2699999986</v>
      </c>
      <c r="BS57" s="71">
        <f t="shared" ca="1" si="26"/>
        <v>0</v>
      </c>
      <c r="BT57" s="71">
        <f t="shared" ca="1" si="26"/>
        <v>0</v>
      </c>
      <c r="BU57" s="71">
        <f t="shared" ca="1" si="26"/>
        <v>-468948566.82000005</v>
      </c>
      <c r="BV57" s="71">
        <f t="shared" ca="1" si="26"/>
        <v>-134904460.03</v>
      </c>
      <c r="BW57" s="71">
        <f t="shared" ca="1" si="26"/>
        <v>-203431845.94999999</v>
      </c>
      <c r="BX57" s="71">
        <f t="shared" ca="1" si="26"/>
        <v>-118380714.84</v>
      </c>
      <c r="BY57" s="71">
        <f t="shared" ca="1" si="26"/>
        <v>0</v>
      </c>
      <c r="BZ57" s="71">
        <f t="shared" ca="1" si="26"/>
        <v>-11004654.109999999</v>
      </c>
      <c r="CA57" s="71">
        <f t="shared" ca="1" si="26"/>
        <v>0</v>
      </c>
      <c r="CB57" s="71">
        <f t="shared" ca="1" si="29"/>
        <v>27145267.469999999</v>
      </c>
      <c r="CC57" s="71">
        <f t="shared" ca="1" si="29"/>
        <v>-28372159.359999999</v>
      </c>
      <c r="CD57" s="71">
        <f t="shared" ca="1" si="29"/>
        <v>-2913.29</v>
      </c>
      <c r="CE57" s="71">
        <f t="shared" ca="1" si="29"/>
        <v>0</v>
      </c>
      <c r="CF57" s="71">
        <f t="shared" ca="1" si="29"/>
        <v>0</v>
      </c>
      <c r="CG57" s="71">
        <f t="shared" ca="1" si="29"/>
        <v>0</v>
      </c>
      <c r="CH57" s="71">
        <f t="shared" ca="1" si="29"/>
        <v>-2913.29</v>
      </c>
      <c r="CI57" s="71">
        <f t="shared" ca="1" si="29"/>
        <v>0</v>
      </c>
      <c r="CJ57" s="71">
        <f t="shared" ca="1" si="29"/>
        <v>0</v>
      </c>
      <c r="CK57" s="71">
        <f t="shared" ca="1" si="29"/>
        <v>0</v>
      </c>
      <c r="CL57" s="71">
        <f t="shared" ca="1" si="29"/>
        <v>0</v>
      </c>
      <c r="CM57" s="71">
        <f t="shared" ca="1" si="29"/>
        <v>0</v>
      </c>
      <c r="CN57" s="71">
        <f t="shared" ca="1" si="29"/>
        <v>0</v>
      </c>
      <c r="CO57" s="71">
        <f t="shared" ca="1" si="29"/>
        <v>0</v>
      </c>
      <c r="CP57" s="71">
        <f t="shared" ca="1" si="29"/>
        <v>0</v>
      </c>
      <c r="CQ57" s="71">
        <f t="shared" ca="1" si="29"/>
        <v>0</v>
      </c>
      <c r="CR57" s="71">
        <f t="shared" ca="1" si="30"/>
        <v>0</v>
      </c>
      <c r="CS57" s="71">
        <f t="shared" ca="1" si="30"/>
        <v>0</v>
      </c>
      <c r="CT57" s="71">
        <f t="shared" ca="1" si="30"/>
        <v>0</v>
      </c>
      <c r="CU57" s="71">
        <f t="shared" ca="1" si="6"/>
        <v>-273913741.22000015</v>
      </c>
    </row>
    <row r="58" spans="1:99" ht="12.75" customHeight="1">
      <c r="A58" s="54" t="s">
        <v>103</v>
      </c>
      <c r="B58" s="69">
        <v>2007</v>
      </c>
      <c r="C58" s="70" t="s">
        <v>377</v>
      </c>
      <c r="D58" s="71">
        <f t="shared" ca="1" si="27"/>
        <v>303858690.63999999</v>
      </c>
      <c r="E58" s="71">
        <f t="shared" ca="1" si="27"/>
        <v>242532001.09999999</v>
      </c>
      <c r="F58" s="71">
        <f t="shared" ca="1" si="27"/>
        <v>250604451.13999999</v>
      </c>
      <c r="G58" s="71">
        <f t="shared" ca="1" si="27"/>
        <v>-8072450.04</v>
      </c>
      <c r="H58" s="71">
        <f t="shared" ca="1" si="27"/>
        <v>-19227903.780000001</v>
      </c>
      <c r="I58" s="71">
        <f t="shared" ca="1" si="27"/>
        <v>-19227903.780000001</v>
      </c>
      <c r="J58" s="71">
        <f t="shared" ca="1" si="27"/>
        <v>-37396863.780000001</v>
      </c>
      <c r="K58" s="71">
        <f t="shared" ca="1" si="27"/>
        <v>18168960</v>
      </c>
      <c r="L58" s="71">
        <f t="shared" ca="1" si="27"/>
        <v>0</v>
      </c>
      <c r="M58" s="71">
        <f t="shared" ca="1" si="27"/>
        <v>0</v>
      </c>
      <c r="N58" s="71">
        <f t="shared" ca="1" si="27"/>
        <v>0</v>
      </c>
      <c r="O58" s="71">
        <f t="shared" ca="1" si="27"/>
        <v>0</v>
      </c>
      <c r="P58" s="71">
        <f t="shared" ca="1" si="27"/>
        <v>0</v>
      </c>
      <c r="Q58" s="71">
        <f t="shared" ca="1" si="27"/>
        <v>0</v>
      </c>
      <c r="R58" s="71">
        <f t="shared" ca="1" si="27"/>
        <v>0</v>
      </c>
      <c r="S58" s="71">
        <f t="shared" ca="1" si="27"/>
        <v>0</v>
      </c>
      <c r="T58" s="71">
        <f t="shared" ca="1" si="24"/>
        <v>0</v>
      </c>
      <c r="U58" s="71">
        <f t="shared" ca="1" si="24"/>
        <v>0</v>
      </c>
      <c r="V58" s="71">
        <f t="shared" ca="1" si="24"/>
        <v>79755907.090000004</v>
      </c>
      <c r="W58" s="71">
        <f t="shared" ca="1" si="24"/>
        <v>0</v>
      </c>
      <c r="X58" s="71">
        <f t="shared" ca="1" si="24"/>
        <v>0</v>
      </c>
      <c r="Y58" s="71">
        <f t="shared" ca="1" si="24"/>
        <v>0</v>
      </c>
      <c r="Z58" s="71">
        <f t="shared" ca="1" si="24"/>
        <v>0</v>
      </c>
      <c r="AA58" s="71">
        <f t="shared" ca="1" si="24"/>
        <v>0</v>
      </c>
      <c r="AB58" s="71">
        <f t="shared" ca="1" si="24"/>
        <v>0</v>
      </c>
      <c r="AC58" s="71">
        <f t="shared" ca="1" si="24"/>
        <v>0</v>
      </c>
      <c r="AD58" s="71">
        <f t="shared" ca="1" si="24"/>
        <v>0</v>
      </c>
      <c r="AE58" s="71">
        <f t="shared" ca="1" si="24"/>
        <v>79755907.090000004</v>
      </c>
      <c r="AF58" s="71">
        <f t="shared" ca="1" si="24"/>
        <v>0</v>
      </c>
      <c r="AG58" s="71">
        <f t="shared" ca="1" si="24"/>
        <v>798686.23</v>
      </c>
      <c r="AH58" s="71">
        <f t="shared" ca="1" si="25"/>
        <v>798686.23</v>
      </c>
      <c r="AI58" s="71">
        <f t="shared" ca="1" si="25"/>
        <v>0</v>
      </c>
      <c r="AJ58" s="71">
        <f t="shared" ca="1" si="25"/>
        <v>0</v>
      </c>
      <c r="AK58" s="71">
        <f t="shared" ca="1" si="25"/>
        <v>0</v>
      </c>
      <c r="AL58" s="71">
        <f t="shared" ca="1" si="25"/>
        <v>0</v>
      </c>
      <c r="AM58" s="71">
        <f t="shared" ca="1" si="25"/>
        <v>0</v>
      </c>
      <c r="AN58" s="71">
        <f t="shared" ca="1" si="25"/>
        <v>-246819442.86999995</v>
      </c>
      <c r="AO58" s="71">
        <f t="shared" ca="1" si="25"/>
        <v>-26047487.989999998</v>
      </c>
      <c r="AP58" s="71">
        <f t="shared" ca="1" si="25"/>
        <v>-26603999.309999999</v>
      </c>
      <c r="AQ58" s="71">
        <f t="shared" ca="1" si="25"/>
        <v>556511.31999999995</v>
      </c>
      <c r="AR58" s="71">
        <f t="shared" ca="1" si="25"/>
        <v>-1644789.0799999898</v>
      </c>
      <c r="AS58" s="71">
        <f t="shared" ca="1" si="25"/>
        <v>-1644789.0799999898</v>
      </c>
      <c r="AT58" s="71">
        <f t="shared" ca="1" si="25"/>
        <v>-6465673.5699999901</v>
      </c>
      <c r="AU58" s="71">
        <f t="shared" ca="1" si="25"/>
        <v>-4107271.23999999</v>
      </c>
      <c r="AV58" s="71">
        <f t="shared" ca="1" si="25"/>
        <v>-2358402.33</v>
      </c>
      <c r="AW58" s="71">
        <f t="shared" ca="1" si="25"/>
        <v>0</v>
      </c>
      <c r="AX58" s="71">
        <f t="shared" ca="1" si="28"/>
        <v>0</v>
      </c>
      <c r="AY58" s="71">
        <f t="shared" ca="1" si="28"/>
        <v>4820884.49</v>
      </c>
      <c r="AZ58" s="71">
        <f t="shared" ca="1" si="28"/>
        <v>0</v>
      </c>
      <c r="BA58" s="71">
        <f t="shared" ca="1" si="28"/>
        <v>9604.3499999999894</v>
      </c>
      <c r="BB58" s="71">
        <f t="shared" ca="1" si="28"/>
        <v>9604.3499999999894</v>
      </c>
      <c r="BC58" s="71">
        <f t="shared" ca="1" si="28"/>
        <v>0</v>
      </c>
      <c r="BD58" s="71">
        <f t="shared" ca="1" si="28"/>
        <v>0</v>
      </c>
      <c r="BE58" s="71">
        <f t="shared" ca="1" si="28"/>
        <v>0</v>
      </c>
      <c r="BF58" s="71">
        <f t="shared" ca="1" si="28"/>
        <v>-9604.35</v>
      </c>
      <c r="BG58" s="71">
        <f t="shared" ca="1" si="28"/>
        <v>0</v>
      </c>
      <c r="BH58" s="71">
        <f t="shared" ca="1" si="28"/>
        <v>0</v>
      </c>
      <c r="BI58" s="71">
        <f t="shared" ca="1" si="28"/>
        <v>0</v>
      </c>
      <c r="BJ58" s="71">
        <f t="shared" ca="1" si="28"/>
        <v>-16351896.789999992</v>
      </c>
      <c r="BK58" s="71">
        <f t="shared" ca="1" si="28"/>
        <v>-16351896.789999992</v>
      </c>
      <c r="BL58" s="71">
        <f t="shared" ca="1" si="26"/>
        <v>-120507853.97</v>
      </c>
      <c r="BM58" s="71">
        <f t="shared" ca="1" si="26"/>
        <v>104155957.18000001</v>
      </c>
      <c r="BN58" s="71">
        <f t="shared" ca="1" si="26"/>
        <v>0</v>
      </c>
      <c r="BO58" s="71">
        <f t="shared" ca="1" si="26"/>
        <v>0</v>
      </c>
      <c r="BP58" s="71">
        <f t="shared" ca="1" si="26"/>
        <v>0</v>
      </c>
      <c r="BQ58" s="71">
        <f t="shared" ca="1" si="26"/>
        <v>-3186976.7699999996</v>
      </c>
      <c r="BR58" s="71">
        <f t="shared" ca="1" si="26"/>
        <v>-3186976.7699999996</v>
      </c>
      <c r="BS58" s="71">
        <f t="shared" ca="1" si="26"/>
        <v>0</v>
      </c>
      <c r="BT58" s="71">
        <f t="shared" ca="1" si="26"/>
        <v>0</v>
      </c>
      <c r="BU58" s="71">
        <f t="shared" ca="1" si="26"/>
        <v>-199588292.23999998</v>
      </c>
      <c r="BV58" s="71">
        <f t="shared" ca="1" si="26"/>
        <v>-86647526.649999991</v>
      </c>
      <c r="BW58" s="71">
        <f t="shared" ca="1" si="26"/>
        <v>-45295337.61999999</v>
      </c>
      <c r="BX58" s="71">
        <f t="shared" ca="1" si="26"/>
        <v>-19048935.859999996</v>
      </c>
      <c r="BY58" s="71">
        <f t="shared" ca="1" si="26"/>
        <v>0</v>
      </c>
      <c r="BZ58" s="71">
        <f t="shared" ca="1" si="26"/>
        <v>-2960869.94</v>
      </c>
      <c r="CA58" s="71">
        <f t="shared" ca="1" si="26"/>
        <v>-51170908.900000006</v>
      </c>
      <c r="CB58" s="71">
        <f t="shared" ca="1" si="29"/>
        <v>0</v>
      </c>
      <c r="CC58" s="71">
        <f t="shared" ca="1" si="29"/>
        <v>5535286.7299999911</v>
      </c>
      <c r="CD58" s="71">
        <f t="shared" ca="1" si="29"/>
        <v>0</v>
      </c>
      <c r="CE58" s="71">
        <f t="shared" ca="1" si="29"/>
        <v>0</v>
      </c>
      <c r="CF58" s="71">
        <f t="shared" ca="1" si="29"/>
        <v>0</v>
      </c>
      <c r="CG58" s="71">
        <f t="shared" ca="1" si="29"/>
        <v>0</v>
      </c>
      <c r="CH58" s="71">
        <f t="shared" ca="1" si="29"/>
        <v>0</v>
      </c>
      <c r="CI58" s="71">
        <f t="shared" ca="1" si="29"/>
        <v>0</v>
      </c>
      <c r="CJ58" s="71">
        <f t="shared" ca="1" si="29"/>
        <v>0</v>
      </c>
      <c r="CK58" s="71">
        <f t="shared" ca="1" si="29"/>
        <v>0</v>
      </c>
      <c r="CL58" s="71">
        <f t="shared" ca="1" si="29"/>
        <v>0</v>
      </c>
      <c r="CM58" s="71">
        <f t="shared" ca="1" si="29"/>
        <v>0</v>
      </c>
      <c r="CN58" s="71">
        <f t="shared" ca="1" si="29"/>
        <v>0</v>
      </c>
      <c r="CO58" s="71">
        <f t="shared" ca="1" si="29"/>
        <v>0</v>
      </c>
      <c r="CP58" s="71">
        <f t="shared" ca="1" si="29"/>
        <v>0</v>
      </c>
      <c r="CQ58" s="71">
        <f t="shared" ca="1" si="29"/>
        <v>0</v>
      </c>
      <c r="CR58" s="71">
        <f t="shared" ca="1" si="30"/>
        <v>0</v>
      </c>
      <c r="CS58" s="71">
        <f t="shared" ca="1" si="30"/>
        <v>0</v>
      </c>
      <c r="CT58" s="71">
        <f t="shared" ca="1" si="30"/>
        <v>0</v>
      </c>
      <c r="CU58" s="71">
        <f t="shared" ca="1" si="6"/>
        <v>57039247.770000041</v>
      </c>
    </row>
    <row r="59" spans="1:99" ht="12.75" customHeight="1">
      <c r="A59" s="54" t="s">
        <v>105</v>
      </c>
      <c r="B59" s="69">
        <v>2008</v>
      </c>
      <c r="C59" s="70" t="s">
        <v>377</v>
      </c>
      <c r="D59" s="71">
        <f t="shared" ca="1" si="27"/>
        <v>252269985.20676103</v>
      </c>
      <c r="E59" s="71">
        <f t="shared" ca="1" si="27"/>
        <v>260591791.10000002</v>
      </c>
      <c r="F59" s="71">
        <f t="shared" ca="1" si="27"/>
        <v>260591791.10000002</v>
      </c>
      <c r="G59" s="71">
        <f t="shared" ca="1" si="27"/>
        <v>0</v>
      </c>
      <c r="H59" s="71">
        <f t="shared" ca="1" si="27"/>
        <v>-159738395.10999998</v>
      </c>
      <c r="I59" s="71">
        <f t="shared" ca="1" si="27"/>
        <v>-159724693.26999998</v>
      </c>
      <c r="J59" s="71">
        <f t="shared" ca="1" si="27"/>
        <v>-175890071.13</v>
      </c>
      <c r="K59" s="71">
        <f t="shared" ca="1" si="27"/>
        <v>16165377.859999999</v>
      </c>
      <c r="L59" s="71">
        <f t="shared" ca="1" si="27"/>
        <v>-13701.84</v>
      </c>
      <c r="M59" s="71">
        <f t="shared" ca="1" si="27"/>
        <v>0</v>
      </c>
      <c r="N59" s="71">
        <f t="shared" ca="1" si="27"/>
        <v>-13701.84</v>
      </c>
      <c r="O59" s="71">
        <f t="shared" ca="1" si="27"/>
        <v>0</v>
      </c>
      <c r="P59" s="71">
        <f t="shared" ca="1" si="27"/>
        <v>0</v>
      </c>
      <c r="Q59" s="71">
        <f t="shared" ca="1" si="27"/>
        <v>0</v>
      </c>
      <c r="R59" s="71">
        <f t="shared" ca="1" si="27"/>
        <v>0</v>
      </c>
      <c r="S59" s="71">
        <f t="shared" ca="1" si="27"/>
        <v>0</v>
      </c>
      <c r="T59" s="71">
        <f t="shared" ca="1" si="24"/>
        <v>0</v>
      </c>
      <c r="U59" s="71">
        <f t="shared" ca="1" si="24"/>
        <v>0</v>
      </c>
      <c r="V59" s="71">
        <f t="shared" ca="1" si="24"/>
        <v>151416589.21676099</v>
      </c>
      <c r="W59" s="71">
        <f t="shared" ca="1" si="24"/>
        <v>151690491.973746</v>
      </c>
      <c r="X59" s="71">
        <f t="shared" ca="1" si="24"/>
        <v>0</v>
      </c>
      <c r="Y59" s="71">
        <f t="shared" ca="1" si="24"/>
        <v>-273902.75698500004</v>
      </c>
      <c r="Z59" s="71">
        <f t="shared" ca="1" si="24"/>
        <v>0</v>
      </c>
      <c r="AA59" s="71">
        <f t="shared" ca="1" si="24"/>
        <v>0</v>
      </c>
      <c r="AB59" s="71">
        <f t="shared" ca="1" si="24"/>
        <v>0</v>
      </c>
      <c r="AC59" s="71">
        <f t="shared" ca="1" si="24"/>
        <v>0</v>
      </c>
      <c r="AD59" s="71">
        <f t="shared" ca="1" si="24"/>
        <v>0</v>
      </c>
      <c r="AE59" s="71">
        <f t="shared" ca="1" si="24"/>
        <v>0</v>
      </c>
      <c r="AF59" s="71">
        <f t="shared" ca="1" si="24"/>
        <v>0</v>
      </c>
      <c r="AG59" s="71">
        <f t="shared" ca="1" si="24"/>
        <v>0</v>
      </c>
      <c r="AH59" s="71">
        <f t="shared" ca="1" si="25"/>
        <v>0</v>
      </c>
      <c r="AI59" s="71">
        <f t="shared" ca="1" si="25"/>
        <v>0</v>
      </c>
      <c r="AJ59" s="71">
        <f t="shared" ca="1" si="25"/>
        <v>0</v>
      </c>
      <c r="AK59" s="71">
        <f t="shared" ca="1" si="25"/>
        <v>0</v>
      </c>
      <c r="AL59" s="71">
        <f t="shared" ca="1" si="25"/>
        <v>0</v>
      </c>
      <c r="AM59" s="71">
        <f t="shared" ca="1" si="25"/>
        <v>0</v>
      </c>
      <c r="AN59" s="71">
        <f t="shared" ca="1" si="25"/>
        <v>-402388970.983069</v>
      </c>
      <c r="AO59" s="71">
        <f t="shared" ca="1" si="25"/>
        <v>-8080718.5</v>
      </c>
      <c r="AP59" s="71">
        <f t="shared" ca="1" si="25"/>
        <v>-8080718.5</v>
      </c>
      <c r="AQ59" s="71">
        <f t="shared" ca="1" si="25"/>
        <v>0</v>
      </c>
      <c r="AR59" s="71">
        <f t="shared" ca="1" si="25"/>
        <v>-50264015.210000001</v>
      </c>
      <c r="AS59" s="71">
        <f t="shared" ca="1" si="25"/>
        <v>-50264015.210000001</v>
      </c>
      <c r="AT59" s="71">
        <f t="shared" ca="1" si="25"/>
        <v>-50622246.270000003</v>
      </c>
      <c r="AU59" s="71">
        <f t="shared" ca="1" si="25"/>
        <v>-3000000</v>
      </c>
      <c r="AV59" s="71">
        <f t="shared" ca="1" si="25"/>
        <v>-47622246.270000003</v>
      </c>
      <c r="AW59" s="71">
        <f t="shared" ca="1" si="25"/>
        <v>0</v>
      </c>
      <c r="AX59" s="71">
        <f t="shared" ca="1" si="28"/>
        <v>0</v>
      </c>
      <c r="AY59" s="71">
        <f t="shared" ca="1" si="28"/>
        <v>358231.06</v>
      </c>
      <c r="AZ59" s="71">
        <f t="shared" ca="1" si="28"/>
        <v>0</v>
      </c>
      <c r="BA59" s="71">
        <f t="shared" ca="1" si="28"/>
        <v>0</v>
      </c>
      <c r="BB59" s="71">
        <f t="shared" ca="1" si="28"/>
        <v>0</v>
      </c>
      <c r="BC59" s="71">
        <f t="shared" ca="1" si="28"/>
        <v>0</v>
      </c>
      <c r="BD59" s="71">
        <f t="shared" ca="1" si="28"/>
        <v>0</v>
      </c>
      <c r="BE59" s="71">
        <f t="shared" ca="1" si="28"/>
        <v>0</v>
      </c>
      <c r="BF59" s="71">
        <f t="shared" ca="1" si="28"/>
        <v>0</v>
      </c>
      <c r="BG59" s="71">
        <f t="shared" ca="1" si="28"/>
        <v>0</v>
      </c>
      <c r="BH59" s="71">
        <f t="shared" ca="1" si="28"/>
        <v>0</v>
      </c>
      <c r="BI59" s="71">
        <f t="shared" ca="1" si="28"/>
        <v>0</v>
      </c>
      <c r="BJ59" s="71">
        <f t="shared" ca="1" si="28"/>
        <v>-627431.81999999995</v>
      </c>
      <c r="BK59" s="71">
        <f t="shared" ca="1" si="28"/>
        <v>-627431.81999999995</v>
      </c>
      <c r="BL59" s="71">
        <f t="shared" ca="1" si="26"/>
        <v>-627431.81999999995</v>
      </c>
      <c r="BM59" s="71">
        <f t="shared" ca="1" si="26"/>
        <v>0</v>
      </c>
      <c r="BN59" s="71">
        <f t="shared" ca="1" si="26"/>
        <v>0</v>
      </c>
      <c r="BO59" s="71">
        <f t="shared" ca="1" si="26"/>
        <v>0</v>
      </c>
      <c r="BP59" s="71">
        <f t="shared" ca="1" si="26"/>
        <v>0</v>
      </c>
      <c r="BQ59" s="71">
        <f t="shared" ca="1" si="26"/>
        <v>-3157757.5</v>
      </c>
      <c r="BR59" s="71">
        <f t="shared" ca="1" si="26"/>
        <v>-3157757.5</v>
      </c>
      <c r="BS59" s="71">
        <f t="shared" ca="1" si="26"/>
        <v>0</v>
      </c>
      <c r="BT59" s="71">
        <f t="shared" ca="1" si="26"/>
        <v>0</v>
      </c>
      <c r="BU59" s="71">
        <f t="shared" ca="1" si="26"/>
        <v>-188842458.73630801</v>
      </c>
      <c r="BV59" s="71">
        <f t="shared" ca="1" si="26"/>
        <v>-6767190.5599999996</v>
      </c>
      <c r="BW59" s="71">
        <f t="shared" ca="1" si="26"/>
        <v>-46049967.164109997</v>
      </c>
      <c r="BX59" s="71">
        <f t="shared" ca="1" si="26"/>
        <v>-21733982.118719</v>
      </c>
      <c r="BY59" s="71">
        <f t="shared" ca="1" si="26"/>
        <v>0</v>
      </c>
      <c r="BZ59" s="71">
        <f t="shared" ca="1" si="26"/>
        <v>0</v>
      </c>
      <c r="CA59" s="71">
        <f t="shared" ca="1" si="26"/>
        <v>-113776611.84347899</v>
      </c>
      <c r="CB59" s="71">
        <f t="shared" ca="1" si="29"/>
        <v>0</v>
      </c>
      <c r="CC59" s="71">
        <f t="shared" ca="1" si="29"/>
        <v>-514707.05</v>
      </c>
      <c r="CD59" s="71">
        <f t="shared" ca="1" si="29"/>
        <v>0</v>
      </c>
      <c r="CE59" s="71">
        <f t="shared" ca="1" si="29"/>
        <v>0</v>
      </c>
      <c r="CF59" s="71">
        <f t="shared" ca="1" si="29"/>
        <v>0</v>
      </c>
      <c r="CG59" s="71">
        <f t="shared" ca="1" si="29"/>
        <v>0</v>
      </c>
      <c r="CH59" s="71">
        <f t="shared" ca="1" si="29"/>
        <v>0</v>
      </c>
      <c r="CI59" s="71">
        <f t="shared" ca="1" si="29"/>
        <v>0</v>
      </c>
      <c r="CJ59" s="71">
        <f t="shared" ca="1" si="29"/>
        <v>0</v>
      </c>
      <c r="CK59" s="71">
        <f t="shared" ca="1" si="29"/>
        <v>-151416589.21676099</v>
      </c>
      <c r="CL59" s="71">
        <f t="shared" ca="1" si="29"/>
        <v>-151690491.973746</v>
      </c>
      <c r="CM59" s="71">
        <f t="shared" ca="1" si="29"/>
        <v>0</v>
      </c>
      <c r="CN59" s="71">
        <f t="shared" ca="1" si="29"/>
        <v>273902.75698500004</v>
      </c>
      <c r="CO59" s="71">
        <f t="shared" ca="1" si="29"/>
        <v>0</v>
      </c>
      <c r="CP59" s="71">
        <f t="shared" ca="1" si="29"/>
        <v>0</v>
      </c>
      <c r="CQ59" s="71">
        <f t="shared" ca="1" si="29"/>
        <v>0</v>
      </c>
      <c r="CR59" s="71">
        <f t="shared" ca="1" si="30"/>
        <v>0</v>
      </c>
      <c r="CS59" s="71">
        <f t="shared" ca="1" si="30"/>
        <v>0</v>
      </c>
      <c r="CT59" s="71">
        <f t="shared" ca="1" si="30"/>
        <v>0</v>
      </c>
      <c r="CU59" s="71">
        <f t="shared" ca="1" si="6"/>
        <v>-150118985.77630797</v>
      </c>
    </row>
    <row r="60" spans="1:99" ht="12.75" customHeight="1">
      <c r="A60" s="54" t="s">
        <v>107</v>
      </c>
      <c r="B60" s="69">
        <v>3001</v>
      </c>
      <c r="C60" s="70" t="s">
        <v>378</v>
      </c>
      <c r="D60" s="71">
        <f t="shared" ca="1" si="27"/>
        <v>29576213527.439995</v>
      </c>
      <c r="E60" s="71">
        <f t="shared" ca="1" si="27"/>
        <v>20896779910.569996</v>
      </c>
      <c r="F60" s="71">
        <f t="shared" ca="1" si="27"/>
        <v>21542565551.559998</v>
      </c>
      <c r="G60" s="71">
        <f t="shared" ca="1" si="27"/>
        <v>-645785640.99000001</v>
      </c>
      <c r="H60" s="71">
        <f t="shared" ca="1" si="27"/>
        <v>-1270243.9600000004</v>
      </c>
      <c r="I60" s="71">
        <f t="shared" ca="1" si="27"/>
        <v>-1316116.1400000006</v>
      </c>
      <c r="J60" s="71">
        <f t="shared" ca="1" si="27"/>
        <v>-57741276.270000003</v>
      </c>
      <c r="K60" s="71">
        <f t="shared" ca="1" si="27"/>
        <v>56425160.130000003</v>
      </c>
      <c r="L60" s="71">
        <f t="shared" ca="1" si="27"/>
        <v>45872.180000000051</v>
      </c>
      <c r="M60" s="71">
        <f t="shared" ca="1" si="27"/>
        <v>421708.34</v>
      </c>
      <c r="N60" s="71">
        <f t="shared" ca="1" si="27"/>
        <v>-375836.15999999997</v>
      </c>
      <c r="O60" s="71">
        <f t="shared" ca="1" si="27"/>
        <v>0</v>
      </c>
      <c r="P60" s="71">
        <f t="shared" ca="1" si="27"/>
        <v>0</v>
      </c>
      <c r="Q60" s="71">
        <f t="shared" ca="1" si="27"/>
        <v>0</v>
      </c>
      <c r="R60" s="71">
        <f t="shared" ca="1" si="27"/>
        <v>0</v>
      </c>
      <c r="S60" s="71">
        <f t="shared" ca="1" si="27"/>
        <v>0</v>
      </c>
      <c r="T60" s="71">
        <f t="shared" ca="1" si="24"/>
        <v>0</v>
      </c>
      <c r="U60" s="71">
        <f t="shared" ca="1" si="24"/>
        <v>0</v>
      </c>
      <c r="V60" s="71">
        <f t="shared" ca="1" si="24"/>
        <v>8611880780.5299988</v>
      </c>
      <c r="W60" s="71">
        <f t="shared" ca="1" si="24"/>
        <v>2285874391.1900001</v>
      </c>
      <c r="X60" s="71">
        <f t="shared" ca="1" si="24"/>
        <v>46636231.520000003</v>
      </c>
      <c r="Y60" s="71">
        <f t="shared" ca="1" si="24"/>
        <v>312066460.81</v>
      </c>
      <c r="Z60" s="71">
        <f t="shared" ca="1" si="24"/>
        <v>5966866320.0500002</v>
      </c>
      <c r="AA60" s="71">
        <f t="shared" ca="1" si="24"/>
        <v>0</v>
      </c>
      <c r="AB60" s="71">
        <f t="shared" ca="1" si="24"/>
        <v>0</v>
      </c>
      <c r="AC60" s="71">
        <f t="shared" ca="1" si="24"/>
        <v>0</v>
      </c>
      <c r="AD60" s="71">
        <f t="shared" ca="1" si="24"/>
        <v>437376.96</v>
      </c>
      <c r="AE60" s="71">
        <f t="shared" ca="1" si="24"/>
        <v>0</v>
      </c>
      <c r="AF60" s="71">
        <f t="shared" ca="1" si="24"/>
        <v>0</v>
      </c>
      <c r="AG60" s="71">
        <f t="shared" ca="1" si="24"/>
        <v>68823080.299999997</v>
      </c>
      <c r="AH60" s="71">
        <f t="shared" ca="1" si="25"/>
        <v>68823080.299999997</v>
      </c>
      <c r="AI60" s="71">
        <f t="shared" ca="1" si="25"/>
        <v>0</v>
      </c>
      <c r="AJ60" s="71">
        <f t="shared" ca="1" si="25"/>
        <v>0</v>
      </c>
      <c r="AK60" s="71">
        <f t="shared" ca="1" si="25"/>
        <v>0</v>
      </c>
      <c r="AL60" s="71">
        <f t="shared" ca="1" si="25"/>
        <v>0</v>
      </c>
      <c r="AM60" s="71">
        <f t="shared" ca="1" si="25"/>
        <v>0</v>
      </c>
      <c r="AN60" s="71">
        <f t="shared" ca="1" si="25"/>
        <v>-24937180326.870007</v>
      </c>
      <c r="AO60" s="71">
        <f t="shared" ca="1" si="25"/>
        <v>-4168987487.2600007</v>
      </c>
      <c r="AP60" s="71">
        <f t="shared" ca="1" si="25"/>
        <v>-4444377230.1500006</v>
      </c>
      <c r="AQ60" s="71">
        <f t="shared" ca="1" si="25"/>
        <v>275389742.88999999</v>
      </c>
      <c r="AR60" s="71">
        <f t="shared" ca="1" si="25"/>
        <v>-7625097.5600000322</v>
      </c>
      <c r="AS60" s="71">
        <f t="shared" ca="1" si="25"/>
        <v>45524960.599999964</v>
      </c>
      <c r="AT60" s="71">
        <f t="shared" ca="1" si="25"/>
        <v>-513735001.17000002</v>
      </c>
      <c r="AU60" s="71">
        <f t="shared" ca="1" si="25"/>
        <v>-424315525.43000001</v>
      </c>
      <c r="AV60" s="71">
        <f t="shared" ca="1" si="25"/>
        <v>-89419475.739999995</v>
      </c>
      <c r="AW60" s="71">
        <f t="shared" ca="1" si="25"/>
        <v>0</v>
      </c>
      <c r="AX60" s="71">
        <f t="shared" ca="1" si="28"/>
        <v>0</v>
      </c>
      <c r="AY60" s="71">
        <f t="shared" ca="1" si="28"/>
        <v>559259961.76999998</v>
      </c>
      <c r="AZ60" s="71">
        <f t="shared" ca="1" si="28"/>
        <v>-53150058.159999996</v>
      </c>
      <c r="BA60" s="71">
        <f t="shared" ca="1" si="28"/>
        <v>176410491.74000001</v>
      </c>
      <c r="BB60" s="71">
        <f t="shared" ca="1" si="28"/>
        <v>129803374.12</v>
      </c>
      <c r="BC60" s="71">
        <f t="shared" ca="1" si="28"/>
        <v>46607117.619999997</v>
      </c>
      <c r="BD60" s="71">
        <f t="shared" ca="1" si="28"/>
        <v>0</v>
      </c>
      <c r="BE60" s="71">
        <f t="shared" ca="1" si="28"/>
        <v>0</v>
      </c>
      <c r="BF60" s="71">
        <f t="shared" ca="1" si="28"/>
        <v>-229560549.90000001</v>
      </c>
      <c r="BG60" s="71">
        <f t="shared" ca="1" si="28"/>
        <v>-802445935.37999988</v>
      </c>
      <c r="BH60" s="71">
        <f t="shared" ca="1" si="28"/>
        <v>-802445935.37999988</v>
      </c>
      <c r="BI60" s="71">
        <f t="shared" ca="1" si="28"/>
        <v>0</v>
      </c>
      <c r="BJ60" s="71">
        <f t="shared" ca="1" si="28"/>
        <v>-14658342857.380007</v>
      </c>
      <c r="BK60" s="71">
        <f t="shared" ca="1" si="28"/>
        <v>-14673785946.210007</v>
      </c>
      <c r="BL60" s="71">
        <f t="shared" ca="1" si="26"/>
        <v>-44590175880.700005</v>
      </c>
      <c r="BM60" s="71">
        <f t="shared" ca="1" si="26"/>
        <v>29916389934.489998</v>
      </c>
      <c r="BN60" s="71">
        <f t="shared" ca="1" si="26"/>
        <v>15443088.830000013</v>
      </c>
      <c r="BO60" s="71">
        <f t="shared" ca="1" si="26"/>
        <v>239090803</v>
      </c>
      <c r="BP60" s="71">
        <f t="shared" ca="1" si="26"/>
        <v>-223647714.16999999</v>
      </c>
      <c r="BQ60" s="71">
        <f t="shared" ca="1" si="26"/>
        <v>-14392228</v>
      </c>
      <c r="BR60" s="71">
        <f t="shared" ca="1" si="26"/>
        <v>-14392228</v>
      </c>
      <c r="BS60" s="71">
        <f t="shared" ca="1" si="26"/>
        <v>0</v>
      </c>
      <c r="BT60" s="71">
        <f t="shared" ca="1" si="26"/>
        <v>0</v>
      </c>
      <c r="BU60" s="71">
        <f t="shared" ca="1" si="26"/>
        <v>-5227315545.0099983</v>
      </c>
      <c r="BV60" s="71">
        <f t="shared" ca="1" si="26"/>
        <v>-1288569808.6399999</v>
      </c>
      <c r="BW60" s="71">
        <f t="shared" ca="1" si="26"/>
        <v>-2933355380.0499988</v>
      </c>
      <c r="BX60" s="71">
        <f t="shared" ca="1" si="26"/>
        <v>-815886012</v>
      </c>
      <c r="BY60" s="71">
        <f t="shared" ca="1" si="26"/>
        <v>0</v>
      </c>
      <c r="BZ60" s="71">
        <f t="shared" ca="1" si="26"/>
        <v>0</v>
      </c>
      <c r="CA60" s="71">
        <f t="shared" ca="1" si="26"/>
        <v>-53222819.689999998</v>
      </c>
      <c r="CB60" s="71">
        <f t="shared" ca="1" si="29"/>
        <v>148228259.79000002</v>
      </c>
      <c r="CC60" s="71">
        <f t="shared" ca="1" si="29"/>
        <v>-284509784.42000002</v>
      </c>
      <c r="CD60" s="71">
        <f t="shared" ca="1" si="29"/>
        <v>-58071176.280000001</v>
      </c>
      <c r="CE60" s="71">
        <f t="shared" ca="1" si="29"/>
        <v>-1823941.92</v>
      </c>
      <c r="CF60" s="71">
        <f t="shared" ca="1" si="29"/>
        <v>-784183.01</v>
      </c>
      <c r="CG60" s="71">
        <f t="shared" ca="1" si="29"/>
        <v>0</v>
      </c>
      <c r="CH60" s="71">
        <f t="shared" ca="1" si="29"/>
        <v>-47328866.350000001</v>
      </c>
      <c r="CI60" s="71">
        <f t="shared" ca="1" si="29"/>
        <v>-8134185</v>
      </c>
      <c r="CJ60" s="71">
        <f t="shared" ca="1" si="29"/>
        <v>0</v>
      </c>
      <c r="CK60" s="71">
        <f t="shared" ca="1" si="29"/>
        <v>0</v>
      </c>
      <c r="CL60" s="71">
        <f t="shared" ca="1" si="29"/>
        <v>0</v>
      </c>
      <c r="CM60" s="71">
        <f t="shared" ca="1" si="29"/>
        <v>0</v>
      </c>
      <c r="CN60" s="71">
        <f t="shared" ca="1" si="29"/>
        <v>0</v>
      </c>
      <c r="CO60" s="71">
        <f t="shared" ca="1" si="29"/>
        <v>0</v>
      </c>
      <c r="CP60" s="71">
        <f t="shared" ca="1" si="29"/>
        <v>0</v>
      </c>
      <c r="CQ60" s="71">
        <f t="shared" ca="1" si="29"/>
        <v>0</v>
      </c>
      <c r="CR60" s="71">
        <f t="shared" ca="1" si="30"/>
        <v>0</v>
      </c>
      <c r="CS60" s="71">
        <f t="shared" ca="1" si="30"/>
        <v>0</v>
      </c>
      <c r="CT60" s="71">
        <f t="shared" ca="1" si="30"/>
        <v>0</v>
      </c>
      <c r="CU60" s="71">
        <f t="shared" ca="1" si="6"/>
        <v>4639033200.5699883</v>
      </c>
    </row>
    <row r="61" spans="1:99" ht="12.75" customHeight="1">
      <c r="A61" s="54" t="s">
        <v>109</v>
      </c>
      <c r="B61" s="69">
        <v>3002</v>
      </c>
      <c r="C61" s="70" t="s">
        <v>378</v>
      </c>
      <c r="D61" s="71">
        <f t="shared" ca="1" si="27"/>
        <v>2948978451.1599998</v>
      </c>
      <c r="E61" s="71">
        <f t="shared" ca="1" si="27"/>
        <v>2470394776.9200001</v>
      </c>
      <c r="F61" s="71">
        <f t="shared" ca="1" si="27"/>
        <v>2586041266.3099999</v>
      </c>
      <c r="G61" s="71">
        <f t="shared" ca="1" si="27"/>
        <v>-115646489.39</v>
      </c>
      <c r="H61" s="71">
        <f t="shared" ca="1" si="27"/>
        <v>-144910017.71000001</v>
      </c>
      <c r="I61" s="71">
        <f t="shared" ca="1" si="27"/>
        <v>-142641381.42000002</v>
      </c>
      <c r="J61" s="71">
        <f t="shared" ca="1" si="27"/>
        <v>-228784810.40000001</v>
      </c>
      <c r="K61" s="71">
        <f t="shared" ca="1" si="27"/>
        <v>86143428.980000004</v>
      </c>
      <c r="L61" s="71">
        <f t="shared" ca="1" si="27"/>
        <v>-2268636.29</v>
      </c>
      <c r="M61" s="71">
        <f t="shared" ca="1" si="27"/>
        <v>8072714.46</v>
      </c>
      <c r="N61" s="71">
        <f t="shared" ca="1" si="27"/>
        <v>-10341350.75</v>
      </c>
      <c r="O61" s="71">
        <f t="shared" ca="1" si="27"/>
        <v>0</v>
      </c>
      <c r="P61" s="71">
        <f t="shared" ca="1" si="27"/>
        <v>0</v>
      </c>
      <c r="Q61" s="71">
        <f t="shared" ca="1" si="27"/>
        <v>0</v>
      </c>
      <c r="R61" s="71">
        <f t="shared" ca="1" si="27"/>
        <v>0</v>
      </c>
      <c r="S61" s="71">
        <f t="shared" ca="1" si="27"/>
        <v>0</v>
      </c>
      <c r="T61" s="71">
        <f t="shared" ca="1" si="24"/>
        <v>0</v>
      </c>
      <c r="U61" s="71">
        <f t="shared" ca="1" si="24"/>
        <v>0</v>
      </c>
      <c r="V61" s="71">
        <f t="shared" ca="1" si="24"/>
        <v>615276051.83000004</v>
      </c>
      <c r="W61" s="71">
        <f t="shared" ca="1" si="24"/>
        <v>96888774.700000003</v>
      </c>
      <c r="X61" s="71">
        <f t="shared" ca="1" si="24"/>
        <v>828378.5</v>
      </c>
      <c r="Y61" s="71">
        <f t="shared" ca="1" si="24"/>
        <v>52983799.740000002</v>
      </c>
      <c r="Z61" s="71">
        <f t="shared" ca="1" si="24"/>
        <v>462262619.55000001</v>
      </c>
      <c r="AA61" s="71">
        <f t="shared" ca="1" si="24"/>
        <v>0</v>
      </c>
      <c r="AB61" s="71">
        <f t="shared" ca="1" si="24"/>
        <v>0</v>
      </c>
      <c r="AC61" s="71">
        <f t="shared" ca="1" si="24"/>
        <v>0</v>
      </c>
      <c r="AD61" s="71">
        <f t="shared" ca="1" si="24"/>
        <v>2312479.34</v>
      </c>
      <c r="AE61" s="71">
        <f t="shared" ca="1" si="24"/>
        <v>0</v>
      </c>
      <c r="AF61" s="71">
        <f t="shared" ca="1" si="24"/>
        <v>0</v>
      </c>
      <c r="AG61" s="71">
        <f t="shared" ca="1" si="24"/>
        <v>8217640.1200000001</v>
      </c>
      <c r="AH61" s="71">
        <f t="shared" ca="1" si="25"/>
        <v>8217640.1200000001</v>
      </c>
      <c r="AI61" s="71">
        <f t="shared" ca="1" si="25"/>
        <v>0</v>
      </c>
      <c r="AJ61" s="71">
        <f t="shared" ca="1" si="25"/>
        <v>0</v>
      </c>
      <c r="AK61" s="71">
        <f t="shared" ca="1" si="25"/>
        <v>0</v>
      </c>
      <c r="AL61" s="71">
        <f t="shared" ca="1" si="25"/>
        <v>0</v>
      </c>
      <c r="AM61" s="71">
        <f t="shared" ca="1" si="25"/>
        <v>0</v>
      </c>
      <c r="AN61" s="71">
        <f t="shared" ca="1" si="25"/>
        <v>-2936406169.1945887</v>
      </c>
      <c r="AO61" s="71">
        <f t="shared" ca="1" si="25"/>
        <v>-347718286.09000003</v>
      </c>
      <c r="AP61" s="71">
        <f t="shared" ca="1" si="25"/>
        <v>-364224264.46000004</v>
      </c>
      <c r="AQ61" s="71">
        <f t="shared" ca="1" si="25"/>
        <v>16505978.370000001</v>
      </c>
      <c r="AR61" s="71">
        <f t="shared" ca="1" si="25"/>
        <v>-38456942.290000014</v>
      </c>
      <c r="AS61" s="71">
        <f t="shared" ca="1" si="25"/>
        <v>-66407806.860000014</v>
      </c>
      <c r="AT61" s="71">
        <f t="shared" ca="1" si="25"/>
        <v>-156626317.67000002</v>
      </c>
      <c r="AU61" s="71">
        <f t="shared" ca="1" si="25"/>
        <v>-137291752.93000001</v>
      </c>
      <c r="AV61" s="71">
        <f t="shared" ca="1" si="25"/>
        <v>-19334564.739999998</v>
      </c>
      <c r="AW61" s="71">
        <f t="shared" ca="1" si="25"/>
        <v>0</v>
      </c>
      <c r="AX61" s="71">
        <f t="shared" ca="1" si="28"/>
        <v>0</v>
      </c>
      <c r="AY61" s="71">
        <f t="shared" ca="1" si="28"/>
        <v>90218510.810000002</v>
      </c>
      <c r="AZ61" s="71">
        <f t="shared" ca="1" si="28"/>
        <v>27950864.57</v>
      </c>
      <c r="BA61" s="71">
        <f t="shared" ca="1" si="28"/>
        <v>48049195.979999997</v>
      </c>
      <c r="BB61" s="71">
        <f t="shared" ca="1" si="28"/>
        <v>39694514.149999999</v>
      </c>
      <c r="BC61" s="71">
        <f t="shared" ca="1" si="28"/>
        <v>8354681.8300000001</v>
      </c>
      <c r="BD61" s="71">
        <f t="shared" ca="1" si="28"/>
        <v>0</v>
      </c>
      <c r="BE61" s="71">
        <f t="shared" ca="1" si="28"/>
        <v>0</v>
      </c>
      <c r="BF61" s="71">
        <f t="shared" ca="1" si="28"/>
        <v>-20098331.409999996</v>
      </c>
      <c r="BG61" s="71">
        <f t="shared" ca="1" si="28"/>
        <v>-54743051.010000005</v>
      </c>
      <c r="BH61" s="71">
        <f t="shared" ca="1" si="28"/>
        <v>-54743051.010000005</v>
      </c>
      <c r="BI61" s="71">
        <f t="shared" ca="1" si="28"/>
        <v>0</v>
      </c>
      <c r="BJ61" s="71">
        <f t="shared" ca="1" si="28"/>
        <v>-1539297552.3299999</v>
      </c>
      <c r="BK61" s="71">
        <f t="shared" ca="1" si="28"/>
        <v>-1539297552.3299999</v>
      </c>
      <c r="BL61" s="71">
        <f t="shared" ca="1" si="26"/>
        <v>-4132303627.02</v>
      </c>
      <c r="BM61" s="71">
        <f t="shared" ca="1" si="26"/>
        <v>2593006074.6900001</v>
      </c>
      <c r="BN61" s="71">
        <f t="shared" ca="1" si="26"/>
        <v>0</v>
      </c>
      <c r="BO61" s="71">
        <f t="shared" ca="1" si="26"/>
        <v>0</v>
      </c>
      <c r="BP61" s="71">
        <f t="shared" ca="1" si="26"/>
        <v>0</v>
      </c>
      <c r="BQ61" s="71">
        <f t="shared" ca="1" si="26"/>
        <v>-13250443.810000001</v>
      </c>
      <c r="BR61" s="71">
        <f t="shared" ca="1" si="26"/>
        <v>-13250443.810000001</v>
      </c>
      <c r="BS61" s="71">
        <f t="shared" ca="1" si="26"/>
        <v>0</v>
      </c>
      <c r="BT61" s="71">
        <f t="shared" ca="1" si="26"/>
        <v>0</v>
      </c>
      <c r="BU61" s="71">
        <f t="shared" ca="1" si="26"/>
        <v>-939659261.95458865</v>
      </c>
      <c r="BV61" s="71">
        <f t="shared" ca="1" si="26"/>
        <v>-735781235.61458874</v>
      </c>
      <c r="BW61" s="71">
        <f t="shared" ca="1" si="26"/>
        <v>-121054555.88</v>
      </c>
      <c r="BX61" s="71">
        <f t="shared" ca="1" si="26"/>
        <v>-44129893.219999999</v>
      </c>
      <c r="BY61" s="71">
        <f t="shared" ca="1" si="26"/>
        <v>0</v>
      </c>
      <c r="BZ61" s="71">
        <f t="shared" ca="1" si="26"/>
        <v>-85551084.060000002</v>
      </c>
      <c r="CA61" s="71">
        <f t="shared" ca="1" si="26"/>
        <v>-6632028.8099999996</v>
      </c>
      <c r="CB61" s="71">
        <f t="shared" ca="1" si="29"/>
        <v>57819261.440000005</v>
      </c>
      <c r="CC61" s="71">
        <f t="shared" ca="1" si="29"/>
        <v>-4329725.8099999996</v>
      </c>
      <c r="CD61" s="71">
        <f t="shared" ca="1" si="29"/>
        <v>-3280631.71</v>
      </c>
      <c r="CE61" s="71">
        <f t="shared" ca="1" si="29"/>
        <v>-909901.41</v>
      </c>
      <c r="CF61" s="71">
        <f t="shared" ca="1" si="29"/>
        <v>0</v>
      </c>
      <c r="CG61" s="71">
        <f t="shared" ca="1" si="29"/>
        <v>-140996.20000000001</v>
      </c>
      <c r="CH61" s="71">
        <f t="shared" ca="1" si="29"/>
        <v>-481914.97</v>
      </c>
      <c r="CI61" s="71">
        <f t="shared" ca="1" si="29"/>
        <v>-1747819.1300000001</v>
      </c>
      <c r="CJ61" s="71">
        <f t="shared" ca="1" si="29"/>
        <v>0</v>
      </c>
      <c r="CK61" s="71">
        <f t="shared" ca="1" si="29"/>
        <v>0</v>
      </c>
      <c r="CL61" s="71">
        <f t="shared" ca="1" si="29"/>
        <v>0</v>
      </c>
      <c r="CM61" s="71">
        <f t="shared" ca="1" si="29"/>
        <v>0</v>
      </c>
      <c r="CN61" s="71">
        <f t="shared" ca="1" si="29"/>
        <v>0</v>
      </c>
      <c r="CO61" s="71">
        <f t="shared" ca="1" si="29"/>
        <v>0</v>
      </c>
      <c r="CP61" s="71">
        <f t="shared" ca="1" si="29"/>
        <v>0</v>
      </c>
      <c r="CQ61" s="71">
        <f t="shared" ca="1" si="29"/>
        <v>0</v>
      </c>
      <c r="CR61" s="71">
        <f t="shared" ca="1" si="30"/>
        <v>0</v>
      </c>
      <c r="CS61" s="71">
        <f t="shared" ca="1" si="30"/>
        <v>0</v>
      </c>
      <c r="CT61" s="71">
        <f t="shared" ca="1" si="30"/>
        <v>0</v>
      </c>
      <c r="CU61" s="71">
        <f t="shared" ca="1" si="6"/>
        <v>12572281.965411186</v>
      </c>
    </row>
    <row r="62" spans="1:99" ht="12.75" customHeight="1">
      <c r="A62" s="54" t="s">
        <v>111</v>
      </c>
      <c r="B62" s="69">
        <v>3003</v>
      </c>
      <c r="C62" s="70" t="s">
        <v>378</v>
      </c>
      <c r="D62" s="71">
        <f t="shared" ca="1" si="27"/>
        <v>18526124012.709999</v>
      </c>
      <c r="E62" s="71">
        <f t="shared" ca="1" si="27"/>
        <v>16286928184.019999</v>
      </c>
      <c r="F62" s="71">
        <f t="shared" ca="1" si="27"/>
        <v>17080937499.709999</v>
      </c>
      <c r="G62" s="71">
        <f t="shared" ca="1" si="27"/>
        <v>-794009315.69000006</v>
      </c>
      <c r="H62" s="71">
        <f t="shared" ca="1" si="27"/>
        <v>-169678716.05000004</v>
      </c>
      <c r="I62" s="71">
        <f t="shared" ca="1" si="27"/>
        <v>-161859013.70000005</v>
      </c>
      <c r="J62" s="71">
        <f t="shared" ca="1" si="27"/>
        <v>-1990510889.8</v>
      </c>
      <c r="K62" s="71">
        <f t="shared" ca="1" si="27"/>
        <v>1828651876.0999999</v>
      </c>
      <c r="L62" s="71">
        <f t="shared" ca="1" si="27"/>
        <v>-7819702.3499999996</v>
      </c>
      <c r="M62" s="71">
        <f t="shared" ca="1" si="27"/>
        <v>14122255.560000001</v>
      </c>
      <c r="N62" s="71">
        <f t="shared" ca="1" si="27"/>
        <v>-21941957.91</v>
      </c>
      <c r="O62" s="71">
        <f t="shared" ca="1" si="27"/>
        <v>0</v>
      </c>
      <c r="P62" s="71">
        <f t="shared" ca="1" si="27"/>
        <v>0</v>
      </c>
      <c r="Q62" s="71">
        <f t="shared" ca="1" si="27"/>
        <v>0</v>
      </c>
      <c r="R62" s="71">
        <f t="shared" ca="1" si="27"/>
        <v>0</v>
      </c>
      <c r="S62" s="71">
        <f t="shared" ca="1" si="27"/>
        <v>0</v>
      </c>
      <c r="T62" s="71">
        <f t="shared" ca="1" si="24"/>
        <v>0</v>
      </c>
      <c r="U62" s="71">
        <f t="shared" ca="1" si="24"/>
        <v>0</v>
      </c>
      <c r="V62" s="71">
        <f t="shared" ca="1" si="24"/>
        <v>2394466715.4400001</v>
      </c>
      <c r="W62" s="71">
        <f t="shared" ca="1" si="24"/>
        <v>87759331.019999996</v>
      </c>
      <c r="X62" s="71">
        <f t="shared" ca="1" si="24"/>
        <v>546062.12</v>
      </c>
      <c r="Y62" s="71">
        <f t="shared" ca="1" si="24"/>
        <v>769611713.41000009</v>
      </c>
      <c r="Z62" s="71">
        <f t="shared" ca="1" si="24"/>
        <v>1461647081.8900001</v>
      </c>
      <c r="AA62" s="71">
        <f t="shared" ca="1" si="24"/>
        <v>0</v>
      </c>
      <c r="AB62" s="71">
        <f t="shared" ca="1" si="24"/>
        <v>0</v>
      </c>
      <c r="AC62" s="71">
        <f t="shared" ca="1" si="24"/>
        <v>0</v>
      </c>
      <c r="AD62" s="71">
        <f t="shared" ca="1" si="24"/>
        <v>74902527</v>
      </c>
      <c r="AE62" s="71">
        <f t="shared" ca="1" si="24"/>
        <v>0</v>
      </c>
      <c r="AF62" s="71">
        <f t="shared" ca="1" si="24"/>
        <v>0</v>
      </c>
      <c r="AG62" s="71">
        <f t="shared" ca="1" si="24"/>
        <v>14407829.300000001</v>
      </c>
      <c r="AH62" s="71">
        <f t="shared" ca="1" si="25"/>
        <v>14407829.300000001</v>
      </c>
      <c r="AI62" s="71">
        <f t="shared" ca="1" si="25"/>
        <v>0</v>
      </c>
      <c r="AJ62" s="71">
        <f t="shared" ca="1" si="25"/>
        <v>0</v>
      </c>
      <c r="AK62" s="71">
        <f t="shared" ca="1" si="25"/>
        <v>0</v>
      </c>
      <c r="AL62" s="71">
        <f t="shared" ca="1" si="25"/>
        <v>0</v>
      </c>
      <c r="AM62" s="71">
        <f t="shared" ca="1" si="25"/>
        <v>0</v>
      </c>
      <c r="AN62" s="71">
        <f t="shared" ca="1" si="25"/>
        <v>-16557196973.239998</v>
      </c>
      <c r="AO62" s="71">
        <f t="shared" ca="1" si="25"/>
        <v>-2503532089.9899998</v>
      </c>
      <c r="AP62" s="71">
        <f t="shared" ca="1" si="25"/>
        <v>-2689813337.8699999</v>
      </c>
      <c r="AQ62" s="71">
        <f t="shared" ca="1" si="25"/>
        <v>186281247.88</v>
      </c>
      <c r="AR62" s="71">
        <f t="shared" ca="1" si="25"/>
        <v>-310436475.13999999</v>
      </c>
      <c r="AS62" s="71">
        <f t="shared" ca="1" si="25"/>
        <v>-345908372.05999994</v>
      </c>
      <c r="AT62" s="71">
        <f t="shared" ca="1" si="25"/>
        <v>-1187461744.51</v>
      </c>
      <c r="AU62" s="71">
        <f t="shared" ca="1" si="25"/>
        <v>-981365421.79000008</v>
      </c>
      <c r="AV62" s="71">
        <f t="shared" ca="1" si="25"/>
        <v>-206096322.72</v>
      </c>
      <c r="AW62" s="71">
        <f t="shared" ca="1" si="25"/>
        <v>0</v>
      </c>
      <c r="AX62" s="71">
        <f t="shared" ca="1" si="28"/>
        <v>0</v>
      </c>
      <c r="AY62" s="71">
        <f t="shared" ca="1" si="28"/>
        <v>841553372.45000005</v>
      </c>
      <c r="AZ62" s="71">
        <f t="shared" ca="1" si="28"/>
        <v>35471896.919999957</v>
      </c>
      <c r="BA62" s="71">
        <f t="shared" ca="1" si="28"/>
        <v>275124987.59999996</v>
      </c>
      <c r="BB62" s="71">
        <f t="shared" ca="1" si="28"/>
        <v>241797229.22999999</v>
      </c>
      <c r="BC62" s="71">
        <f t="shared" ca="1" si="28"/>
        <v>33327758.369999997</v>
      </c>
      <c r="BD62" s="71">
        <f t="shared" ca="1" si="28"/>
        <v>0</v>
      </c>
      <c r="BE62" s="71">
        <f t="shared" ca="1" si="28"/>
        <v>0</v>
      </c>
      <c r="BF62" s="71">
        <f t="shared" ca="1" si="28"/>
        <v>-239653090.68000001</v>
      </c>
      <c r="BG62" s="71">
        <f t="shared" ca="1" si="28"/>
        <v>-189043751.88</v>
      </c>
      <c r="BH62" s="71">
        <f t="shared" ca="1" si="28"/>
        <v>-189043751.88</v>
      </c>
      <c r="BI62" s="71">
        <f t="shared" ca="1" si="28"/>
        <v>0</v>
      </c>
      <c r="BJ62" s="71">
        <f t="shared" ca="1" si="28"/>
        <v>-8566645652.9899979</v>
      </c>
      <c r="BK62" s="71">
        <f t="shared" ca="1" si="28"/>
        <v>-8566645652.9899979</v>
      </c>
      <c r="BL62" s="71">
        <f t="shared" ca="1" si="26"/>
        <v>-18572492317.969997</v>
      </c>
      <c r="BM62" s="71">
        <f t="shared" ca="1" si="26"/>
        <v>10005846664.98</v>
      </c>
      <c r="BN62" s="71">
        <f t="shared" ca="1" si="26"/>
        <v>0</v>
      </c>
      <c r="BO62" s="71">
        <f t="shared" ca="1" si="26"/>
        <v>0</v>
      </c>
      <c r="BP62" s="71">
        <f t="shared" ca="1" si="26"/>
        <v>0</v>
      </c>
      <c r="BQ62" s="71">
        <f t="shared" ca="1" si="26"/>
        <v>-80800643.870000005</v>
      </c>
      <c r="BR62" s="71">
        <f t="shared" ca="1" si="26"/>
        <v>-80800643.870000005</v>
      </c>
      <c r="BS62" s="71">
        <f t="shared" ca="1" si="26"/>
        <v>0</v>
      </c>
      <c r="BT62" s="71">
        <f t="shared" ca="1" si="26"/>
        <v>0</v>
      </c>
      <c r="BU62" s="71">
        <f t="shared" ca="1" si="26"/>
        <v>-4903447163.7399998</v>
      </c>
      <c r="BV62" s="71">
        <f t="shared" ca="1" si="26"/>
        <v>-3878755993.6199999</v>
      </c>
      <c r="BW62" s="71">
        <f t="shared" ca="1" si="26"/>
        <v>-929487853.02999997</v>
      </c>
      <c r="BX62" s="71">
        <f t="shared" ca="1" si="26"/>
        <v>-280073898.08999997</v>
      </c>
      <c r="BY62" s="71">
        <f t="shared" ca="1" si="26"/>
        <v>0</v>
      </c>
      <c r="BZ62" s="71">
        <f t="shared" ca="1" si="26"/>
        <v>-174370530.46000001</v>
      </c>
      <c r="CA62" s="71">
        <f t="shared" ca="1" si="26"/>
        <v>-42147869.280000001</v>
      </c>
      <c r="CB62" s="71">
        <f t="shared" ca="1" si="29"/>
        <v>440310835.03999996</v>
      </c>
      <c r="CC62" s="71">
        <f t="shared" ca="1" si="29"/>
        <v>-38921854.299999997</v>
      </c>
      <c r="CD62" s="71">
        <f t="shared" ca="1" si="29"/>
        <v>-3291195.63</v>
      </c>
      <c r="CE62" s="71">
        <f t="shared" ca="1" si="29"/>
        <v>-690715.09</v>
      </c>
      <c r="CF62" s="71">
        <f t="shared" ca="1" si="29"/>
        <v>0</v>
      </c>
      <c r="CG62" s="71">
        <f t="shared" ca="1" si="29"/>
        <v>-78504.5</v>
      </c>
      <c r="CH62" s="71">
        <f t="shared" ca="1" si="29"/>
        <v>-1423861.69</v>
      </c>
      <c r="CI62" s="71">
        <f t="shared" ca="1" si="29"/>
        <v>-1098114.3499999999</v>
      </c>
      <c r="CJ62" s="71">
        <f t="shared" ca="1" si="29"/>
        <v>0</v>
      </c>
      <c r="CK62" s="71">
        <f t="shared" ca="1" si="29"/>
        <v>0</v>
      </c>
      <c r="CL62" s="71">
        <f t="shared" ca="1" si="29"/>
        <v>0</v>
      </c>
      <c r="CM62" s="71">
        <f t="shared" ca="1" si="29"/>
        <v>0</v>
      </c>
      <c r="CN62" s="71">
        <f t="shared" ca="1" si="29"/>
        <v>0</v>
      </c>
      <c r="CO62" s="71">
        <f t="shared" ca="1" si="29"/>
        <v>0</v>
      </c>
      <c r="CP62" s="71">
        <f t="shared" ca="1" si="29"/>
        <v>0</v>
      </c>
      <c r="CQ62" s="71">
        <f t="shared" ca="1" si="29"/>
        <v>0</v>
      </c>
      <c r="CR62" s="71">
        <f t="shared" ca="1" si="30"/>
        <v>0</v>
      </c>
      <c r="CS62" s="71">
        <f t="shared" ca="1" si="30"/>
        <v>0</v>
      </c>
      <c r="CT62" s="71">
        <f t="shared" ca="1" si="30"/>
        <v>0</v>
      </c>
      <c r="CU62" s="71">
        <f t="shared" ca="1" si="6"/>
        <v>1968927039.4700012</v>
      </c>
    </row>
    <row r="63" spans="1:99" ht="12.75" customHeight="1">
      <c r="A63" s="54" t="s">
        <v>113</v>
      </c>
      <c r="B63" s="69">
        <v>3004</v>
      </c>
      <c r="C63" s="70" t="s">
        <v>378</v>
      </c>
      <c r="D63" s="71">
        <f t="shared" ca="1" si="27"/>
        <v>27898227546.639999</v>
      </c>
      <c r="E63" s="71">
        <f t="shared" ca="1" si="27"/>
        <v>19987679685.639999</v>
      </c>
      <c r="F63" s="71">
        <f t="shared" ca="1" si="27"/>
        <v>20673820941.639999</v>
      </c>
      <c r="G63" s="71">
        <f t="shared" ca="1" si="27"/>
        <v>-686141256</v>
      </c>
      <c r="H63" s="71">
        <f t="shared" ca="1" si="27"/>
        <v>-1104315394</v>
      </c>
      <c r="I63" s="71">
        <f t="shared" ca="1" si="27"/>
        <v>-1206618506</v>
      </c>
      <c r="J63" s="71">
        <f t="shared" ca="1" si="27"/>
        <v>-3133771920</v>
      </c>
      <c r="K63" s="71">
        <f t="shared" ca="1" si="27"/>
        <v>1927153414</v>
      </c>
      <c r="L63" s="71">
        <f t="shared" ca="1" si="27"/>
        <v>102303112</v>
      </c>
      <c r="M63" s="71">
        <f t="shared" ca="1" si="27"/>
        <v>219136893</v>
      </c>
      <c r="N63" s="71">
        <f t="shared" ca="1" si="27"/>
        <v>-116833781</v>
      </c>
      <c r="O63" s="71">
        <f t="shared" ca="1" si="27"/>
        <v>0</v>
      </c>
      <c r="P63" s="71">
        <f t="shared" ca="1" si="27"/>
        <v>0</v>
      </c>
      <c r="Q63" s="71">
        <f t="shared" ca="1" si="27"/>
        <v>0</v>
      </c>
      <c r="R63" s="71">
        <f t="shared" ca="1" si="27"/>
        <v>0</v>
      </c>
      <c r="S63" s="71">
        <f t="shared" ca="1" si="27"/>
        <v>0</v>
      </c>
      <c r="T63" s="71">
        <f t="shared" ca="1" si="24"/>
        <v>0</v>
      </c>
      <c r="U63" s="71">
        <f t="shared" ca="1" si="24"/>
        <v>0</v>
      </c>
      <c r="V63" s="71">
        <f t="shared" ca="1" si="24"/>
        <v>8245409455</v>
      </c>
      <c r="W63" s="71">
        <f t="shared" ca="1" si="24"/>
        <v>1596662405</v>
      </c>
      <c r="X63" s="71">
        <f t="shared" ca="1" si="24"/>
        <v>78490826</v>
      </c>
      <c r="Y63" s="71">
        <f t="shared" ca="1" si="24"/>
        <v>802153690</v>
      </c>
      <c r="Z63" s="71">
        <f t="shared" ca="1" si="24"/>
        <v>5768102534</v>
      </c>
      <c r="AA63" s="71">
        <f t="shared" ca="1" si="24"/>
        <v>0</v>
      </c>
      <c r="AB63" s="71">
        <f t="shared" ca="1" si="24"/>
        <v>0</v>
      </c>
      <c r="AC63" s="71">
        <f t="shared" ca="1" si="24"/>
        <v>0</v>
      </c>
      <c r="AD63" s="71">
        <f t="shared" ca="1" si="24"/>
        <v>0</v>
      </c>
      <c r="AE63" s="71">
        <f t="shared" ca="1" si="24"/>
        <v>0</v>
      </c>
      <c r="AF63" s="71">
        <f t="shared" ca="1" si="24"/>
        <v>0</v>
      </c>
      <c r="AG63" s="71">
        <f t="shared" ca="1" si="24"/>
        <v>769453800</v>
      </c>
      <c r="AH63" s="71">
        <f t="shared" ca="1" si="25"/>
        <v>769453800</v>
      </c>
      <c r="AI63" s="71">
        <f t="shared" ca="1" si="25"/>
        <v>0</v>
      </c>
      <c r="AJ63" s="71">
        <f t="shared" ca="1" si="25"/>
        <v>0</v>
      </c>
      <c r="AK63" s="71">
        <f t="shared" ca="1" si="25"/>
        <v>0</v>
      </c>
      <c r="AL63" s="71">
        <f t="shared" ca="1" si="25"/>
        <v>0</v>
      </c>
      <c r="AM63" s="71">
        <f t="shared" ca="1" si="25"/>
        <v>0</v>
      </c>
      <c r="AN63" s="71">
        <f t="shared" ca="1" si="25"/>
        <v>-24985326714.163433</v>
      </c>
      <c r="AO63" s="71">
        <f t="shared" ca="1" si="25"/>
        <v>-4170287058</v>
      </c>
      <c r="AP63" s="71">
        <f t="shared" ca="1" si="25"/>
        <v>-4319591118</v>
      </c>
      <c r="AQ63" s="71">
        <f t="shared" ca="1" si="25"/>
        <v>149304060</v>
      </c>
      <c r="AR63" s="71">
        <f t="shared" ca="1" si="25"/>
        <v>-204582088.60000002</v>
      </c>
      <c r="AS63" s="71">
        <f t="shared" ca="1" si="25"/>
        <v>-357628557.34000003</v>
      </c>
      <c r="AT63" s="71">
        <f t="shared" ca="1" si="25"/>
        <v>-976551262.70000005</v>
      </c>
      <c r="AU63" s="71">
        <f t="shared" ca="1" si="25"/>
        <v>-819090266.70000005</v>
      </c>
      <c r="AV63" s="71">
        <f t="shared" ca="1" si="25"/>
        <v>-157460996</v>
      </c>
      <c r="AW63" s="71">
        <f t="shared" ca="1" si="25"/>
        <v>0</v>
      </c>
      <c r="AX63" s="71">
        <f t="shared" ca="1" si="28"/>
        <v>0</v>
      </c>
      <c r="AY63" s="71">
        <f t="shared" ca="1" si="28"/>
        <v>618922705.36000001</v>
      </c>
      <c r="AZ63" s="71">
        <f t="shared" ca="1" si="28"/>
        <v>153046468.74000001</v>
      </c>
      <c r="BA63" s="71">
        <f t="shared" ca="1" si="28"/>
        <v>252480512.74000001</v>
      </c>
      <c r="BB63" s="71">
        <f t="shared" ca="1" si="28"/>
        <v>217960853.74000001</v>
      </c>
      <c r="BC63" s="71">
        <f t="shared" ca="1" si="28"/>
        <v>34519659</v>
      </c>
      <c r="BD63" s="71">
        <f t="shared" ca="1" si="28"/>
        <v>0</v>
      </c>
      <c r="BE63" s="71">
        <f t="shared" ca="1" si="28"/>
        <v>0</v>
      </c>
      <c r="BF63" s="71">
        <f t="shared" ca="1" si="28"/>
        <v>-99434044</v>
      </c>
      <c r="BG63" s="71">
        <f t="shared" ca="1" si="28"/>
        <v>-344367</v>
      </c>
      <c r="BH63" s="71">
        <f t="shared" ca="1" si="28"/>
        <v>-473474</v>
      </c>
      <c r="BI63" s="71">
        <f t="shared" ca="1" si="28"/>
        <v>129107</v>
      </c>
      <c r="BJ63" s="71">
        <f t="shared" ca="1" si="28"/>
        <v>-14980792592.553436</v>
      </c>
      <c r="BK63" s="71">
        <f t="shared" ca="1" si="28"/>
        <v>-15039010644.553436</v>
      </c>
      <c r="BL63" s="71">
        <f t="shared" ca="1" si="26"/>
        <v>-41449766529.553436</v>
      </c>
      <c r="BM63" s="71">
        <f t="shared" ca="1" si="26"/>
        <v>26410755885</v>
      </c>
      <c r="BN63" s="71">
        <f t="shared" ca="1" si="26"/>
        <v>58218052</v>
      </c>
      <c r="BO63" s="71">
        <f t="shared" ca="1" si="26"/>
        <v>119445176</v>
      </c>
      <c r="BP63" s="71">
        <f t="shared" ca="1" si="26"/>
        <v>-61227124</v>
      </c>
      <c r="BQ63" s="71">
        <f t="shared" ca="1" si="26"/>
        <v>-101415641.00999999</v>
      </c>
      <c r="BR63" s="71">
        <f t="shared" ca="1" si="26"/>
        <v>-101415641.00999999</v>
      </c>
      <c r="BS63" s="71">
        <f t="shared" ca="1" si="26"/>
        <v>0</v>
      </c>
      <c r="BT63" s="71">
        <f t="shared" ca="1" si="26"/>
        <v>0</v>
      </c>
      <c r="BU63" s="71">
        <f t="shared" ca="1" si="26"/>
        <v>-5527904967</v>
      </c>
      <c r="BV63" s="71">
        <f t="shared" ca="1" si="26"/>
        <v>-3868581030</v>
      </c>
      <c r="BW63" s="71">
        <f t="shared" ca="1" si="26"/>
        <v>-1195673660</v>
      </c>
      <c r="BX63" s="71">
        <f t="shared" ca="1" si="26"/>
        <v>-279204594</v>
      </c>
      <c r="BY63" s="71">
        <f t="shared" ca="1" si="26"/>
        <v>0</v>
      </c>
      <c r="BZ63" s="71">
        <f t="shared" ca="1" si="26"/>
        <v>-98581675</v>
      </c>
      <c r="CA63" s="71">
        <f t="shared" ca="1" si="26"/>
        <v>-190129218</v>
      </c>
      <c r="CB63" s="71">
        <f t="shared" ca="1" si="29"/>
        <v>143368403</v>
      </c>
      <c r="CC63" s="71">
        <f t="shared" ca="1" si="29"/>
        <v>-39103193</v>
      </c>
      <c r="CD63" s="71">
        <f t="shared" ca="1" si="29"/>
        <v>0</v>
      </c>
      <c r="CE63" s="71">
        <f t="shared" ca="1" si="29"/>
        <v>0</v>
      </c>
      <c r="CF63" s="71">
        <f t="shared" ca="1" si="29"/>
        <v>0</v>
      </c>
      <c r="CG63" s="71">
        <f t="shared" ca="1" si="29"/>
        <v>0</v>
      </c>
      <c r="CH63" s="71">
        <f t="shared" ca="1" si="29"/>
        <v>0</v>
      </c>
      <c r="CI63" s="71">
        <f t="shared" ca="1" si="29"/>
        <v>0</v>
      </c>
      <c r="CJ63" s="71">
        <f t="shared" ca="1" si="29"/>
        <v>0</v>
      </c>
      <c r="CK63" s="71">
        <f t="shared" ca="1" si="29"/>
        <v>0</v>
      </c>
      <c r="CL63" s="71">
        <f t="shared" ca="1" si="29"/>
        <v>0</v>
      </c>
      <c r="CM63" s="71">
        <f t="shared" ca="1" si="29"/>
        <v>0</v>
      </c>
      <c r="CN63" s="71">
        <f t="shared" ca="1" si="29"/>
        <v>0</v>
      </c>
      <c r="CO63" s="71">
        <f t="shared" ca="1" si="29"/>
        <v>0</v>
      </c>
      <c r="CP63" s="71">
        <f t="shared" ca="1" si="29"/>
        <v>0</v>
      </c>
      <c r="CQ63" s="71">
        <f t="shared" ca="1" si="29"/>
        <v>0</v>
      </c>
      <c r="CR63" s="71">
        <f t="shared" ca="1" si="30"/>
        <v>0</v>
      </c>
      <c r="CS63" s="71">
        <f t="shared" ca="1" si="30"/>
        <v>0</v>
      </c>
      <c r="CT63" s="71">
        <f t="shared" ca="1" si="30"/>
        <v>0</v>
      </c>
      <c r="CU63" s="71">
        <f t="shared" ca="1" si="6"/>
        <v>2912900832.4765663</v>
      </c>
    </row>
    <row r="64" spans="1:99" ht="12.75" customHeight="1">
      <c r="A64" s="54" t="s">
        <v>115</v>
      </c>
      <c r="B64" s="69">
        <v>3005</v>
      </c>
      <c r="C64" s="70" t="s">
        <v>378</v>
      </c>
      <c r="D64" s="71">
        <f t="shared" ca="1" si="27"/>
        <v>1259018691.5599999</v>
      </c>
      <c r="E64" s="71">
        <f t="shared" ca="1" si="27"/>
        <v>1488746604.01</v>
      </c>
      <c r="F64" s="71">
        <f t="shared" ca="1" si="27"/>
        <v>1564885100.9300001</v>
      </c>
      <c r="G64" s="71">
        <f t="shared" ca="1" si="27"/>
        <v>-76138496.920000002</v>
      </c>
      <c r="H64" s="71">
        <f t="shared" ca="1" si="27"/>
        <v>-229727912.45000005</v>
      </c>
      <c r="I64" s="71">
        <f t="shared" ca="1" si="27"/>
        <v>-228771788.95000005</v>
      </c>
      <c r="J64" s="71">
        <f t="shared" ca="1" si="27"/>
        <v>-676642552.08000004</v>
      </c>
      <c r="K64" s="71">
        <f t="shared" ca="1" si="27"/>
        <v>447870763.13</v>
      </c>
      <c r="L64" s="71">
        <f t="shared" ca="1" si="27"/>
        <v>-956123.5</v>
      </c>
      <c r="M64" s="71">
        <f t="shared" ca="1" si="27"/>
        <v>8601570.2200000007</v>
      </c>
      <c r="N64" s="71">
        <f t="shared" ca="1" si="27"/>
        <v>-9557693.7200000007</v>
      </c>
      <c r="O64" s="71">
        <f t="shared" ca="1" si="27"/>
        <v>0</v>
      </c>
      <c r="P64" s="71">
        <f t="shared" ca="1" si="27"/>
        <v>0</v>
      </c>
      <c r="Q64" s="71">
        <f t="shared" ca="1" si="27"/>
        <v>0</v>
      </c>
      <c r="R64" s="71">
        <f t="shared" ca="1" si="27"/>
        <v>0</v>
      </c>
      <c r="S64" s="71">
        <f t="shared" ca="1" si="27"/>
        <v>0</v>
      </c>
      <c r="T64" s="71">
        <f t="shared" ca="1" si="24"/>
        <v>0</v>
      </c>
      <c r="U64" s="71">
        <f t="shared" ca="1" si="24"/>
        <v>0</v>
      </c>
      <c r="V64" s="71">
        <f t="shared" ca="1" si="24"/>
        <v>0</v>
      </c>
      <c r="W64" s="71">
        <f t="shared" ca="1" si="24"/>
        <v>0</v>
      </c>
      <c r="X64" s="71">
        <f t="shared" ca="1" si="24"/>
        <v>0</v>
      </c>
      <c r="Y64" s="71">
        <f t="shared" ca="1" si="24"/>
        <v>0</v>
      </c>
      <c r="Z64" s="71">
        <f t="shared" ca="1" si="24"/>
        <v>0</v>
      </c>
      <c r="AA64" s="71">
        <f t="shared" ca="1" si="24"/>
        <v>0</v>
      </c>
      <c r="AB64" s="71">
        <f t="shared" ca="1" si="24"/>
        <v>0</v>
      </c>
      <c r="AC64" s="71">
        <f t="shared" ca="1" si="24"/>
        <v>0</v>
      </c>
      <c r="AD64" s="71">
        <f t="shared" ca="1" si="24"/>
        <v>0</v>
      </c>
      <c r="AE64" s="71">
        <f t="shared" ca="1" si="24"/>
        <v>0</v>
      </c>
      <c r="AF64" s="71">
        <f t="shared" ca="1" si="24"/>
        <v>0</v>
      </c>
      <c r="AG64" s="71">
        <f t="shared" ca="1" si="24"/>
        <v>0</v>
      </c>
      <c r="AH64" s="71">
        <f t="shared" ca="1" si="25"/>
        <v>0</v>
      </c>
      <c r="AI64" s="71">
        <f t="shared" ca="1" si="25"/>
        <v>0</v>
      </c>
      <c r="AJ64" s="71">
        <f t="shared" ca="1" si="25"/>
        <v>0</v>
      </c>
      <c r="AK64" s="71">
        <f t="shared" ca="1" si="25"/>
        <v>0</v>
      </c>
      <c r="AL64" s="71">
        <f t="shared" ca="1" si="25"/>
        <v>0</v>
      </c>
      <c r="AM64" s="71">
        <f t="shared" ca="1" si="25"/>
        <v>0</v>
      </c>
      <c r="AN64" s="71">
        <f t="shared" ca="1" si="25"/>
        <v>-722908872.47000003</v>
      </c>
      <c r="AO64" s="71">
        <f t="shared" ca="1" si="25"/>
        <v>-263417928.99000001</v>
      </c>
      <c r="AP64" s="71">
        <f t="shared" ca="1" si="25"/>
        <v>-271168541.24000001</v>
      </c>
      <c r="AQ64" s="71">
        <f t="shared" ca="1" si="25"/>
        <v>7750612.25</v>
      </c>
      <c r="AR64" s="71">
        <f t="shared" ca="1" si="25"/>
        <v>-5294862.049999997</v>
      </c>
      <c r="AS64" s="71">
        <f t="shared" ca="1" si="25"/>
        <v>-3307828.9599999972</v>
      </c>
      <c r="AT64" s="71">
        <f t="shared" ca="1" si="25"/>
        <v>-23421046.829999998</v>
      </c>
      <c r="AU64" s="71">
        <f t="shared" ca="1" si="25"/>
        <v>-19199830.109999999</v>
      </c>
      <c r="AV64" s="71">
        <f t="shared" ca="1" si="25"/>
        <v>-13482932.960000001</v>
      </c>
      <c r="AW64" s="71">
        <f t="shared" ca="1" si="25"/>
        <v>0</v>
      </c>
      <c r="AX64" s="71">
        <f t="shared" ca="1" si="28"/>
        <v>9261716.2400000002</v>
      </c>
      <c r="AY64" s="71">
        <f t="shared" ca="1" si="28"/>
        <v>20113217.870000001</v>
      </c>
      <c r="AZ64" s="71">
        <f t="shared" ca="1" si="28"/>
        <v>-1987033.09</v>
      </c>
      <c r="BA64" s="71">
        <f t="shared" ca="1" si="28"/>
        <v>319739.18</v>
      </c>
      <c r="BB64" s="71">
        <f t="shared" ca="1" si="28"/>
        <v>410111.25</v>
      </c>
      <c r="BC64" s="71">
        <f t="shared" ca="1" si="28"/>
        <v>24350.54</v>
      </c>
      <c r="BD64" s="71">
        <f t="shared" ca="1" si="28"/>
        <v>0</v>
      </c>
      <c r="BE64" s="71">
        <f t="shared" ca="1" si="28"/>
        <v>-114722.61</v>
      </c>
      <c r="BF64" s="71">
        <f t="shared" ca="1" si="28"/>
        <v>-2306772.27</v>
      </c>
      <c r="BG64" s="71">
        <f t="shared" ca="1" si="28"/>
        <v>0</v>
      </c>
      <c r="BH64" s="71">
        <f t="shared" ca="1" si="28"/>
        <v>0</v>
      </c>
      <c r="BI64" s="71">
        <f t="shared" ca="1" si="28"/>
        <v>0</v>
      </c>
      <c r="BJ64" s="71">
        <f t="shared" ca="1" si="28"/>
        <v>-10172348.720000003</v>
      </c>
      <c r="BK64" s="71">
        <f t="shared" ca="1" si="28"/>
        <v>-11376711.100000001</v>
      </c>
      <c r="BL64" s="71">
        <f t="shared" ca="1" si="26"/>
        <v>-67057140.390000001</v>
      </c>
      <c r="BM64" s="71">
        <f t="shared" ca="1" si="26"/>
        <v>55680429.289999999</v>
      </c>
      <c r="BN64" s="71">
        <f t="shared" ca="1" si="26"/>
        <v>1204362.3799999999</v>
      </c>
      <c r="BO64" s="71">
        <f t="shared" ca="1" si="26"/>
        <v>2008364.95</v>
      </c>
      <c r="BP64" s="71">
        <f t="shared" ca="1" si="26"/>
        <v>-804002.57</v>
      </c>
      <c r="BQ64" s="71">
        <f t="shared" ca="1" si="26"/>
        <v>-20010450.130000003</v>
      </c>
      <c r="BR64" s="71">
        <f t="shared" ca="1" si="26"/>
        <v>-20010450.130000003</v>
      </c>
      <c r="BS64" s="71">
        <f t="shared" ca="1" si="26"/>
        <v>0</v>
      </c>
      <c r="BT64" s="71">
        <f t="shared" ca="1" si="26"/>
        <v>0</v>
      </c>
      <c r="BU64" s="71">
        <f t="shared" ca="1" si="26"/>
        <v>-424013282.57999998</v>
      </c>
      <c r="BV64" s="71">
        <f t="shared" ca="1" si="26"/>
        <v>-198547244.16</v>
      </c>
      <c r="BW64" s="71">
        <f t="shared" ca="1" si="26"/>
        <v>-156384875.77000001</v>
      </c>
      <c r="BX64" s="71">
        <f t="shared" ca="1" si="26"/>
        <v>-36633811.210000001</v>
      </c>
      <c r="BY64" s="71">
        <f t="shared" ca="1" si="26"/>
        <v>0</v>
      </c>
      <c r="BZ64" s="71">
        <f t="shared" ca="1" si="26"/>
        <v>-18048144.68</v>
      </c>
      <c r="CA64" s="71">
        <f t="shared" ca="1" si="26"/>
        <v>-38080856.810000002</v>
      </c>
      <c r="CB64" s="71">
        <f t="shared" ca="1" si="29"/>
        <v>23878846.25</v>
      </c>
      <c r="CC64" s="71">
        <f t="shared" ca="1" si="29"/>
        <v>-197196.2</v>
      </c>
      <c r="CD64" s="71">
        <f t="shared" ca="1" si="29"/>
        <v>0</v>
      </c>
      <c r="CE64" s="71">
        <f t="shared" ca="1" si="29"/>
        <v>0</v>
      </c>
      <c r="CF64" s="71">
        <f t="shared" ca="1" si="29"/>
        <v>0</v>
      </c>
      <c r="CG64" s="71">
        <f t="shared" ca="1" si="29"/>
        <v>0</v>
      </c>
      <c r="CH64" s="71">
        <f t="shared" ca="1" si="29"/>
        <v>0</v>
      </c>
      <c r="CI64" s="71">
        <f t="shared" ca="1" si="29"/>
        <v>0</v>
      </c>
      <c r="CJ64" s="71">
        <f t="shared" ca="1" si="29"/>
        <v>0</v>
      </c>
      <c r="CK64" s="71">
        <f t="shared" ca="1" si="29"/>
        <v>0</v>
      </c>
      <c r="CL64" s="71">
        <f t="shared" ca="1" si="29"/>
        <v>0</v>
      </c>
      <c r="CM64" s="71">
        <f t="shared" ca="1" si="29"/>
        <v>0</v>
      </c>
      <c r="CN64" s="71">
        <f t="shared" ca="1" si="29"/>
        <v>0</v>
      </c>
      <c r="CO64" s="71">
        <f t="shared" ca="1" si="29"/>
        <v>0</v>
      </c>
      <c r="CP64" s="71">
        <f t="shared" ca="1" si="29"/>
        <v>0</v>
      </c>
      <c r="CQ64" s="71">
        <f t="shared" ca="1" si="29"/>
        <v>0</v>
      </c>
      <c r="CR64" s="71">
        <f t="shared" ca="1" si="30"/>
        <v>0</v>
      </c>
      <c r="CS64" s="71">
        <f t="shared" ca="1" si="30"/>
        <v>0</v>
      </c>
      <c r="CT64" s="71">
        <f t="shared" ca="1" si="30"/>
        <v>0</v>
      </c>
      <c r="CU64" s="71">
        <f t="shared" ca="1" si="6"/>
        <v>536109819.08999991</v>
      </c>
    </row>
    <row r="65" spans="1:99" ht="12.75" customHeight="1">
      <c r="A65" s="54" t="s">
        <v>116</v>
      </c>
      <c r="B65" s="69">
        <v>3006</v>
      </c>
      <c r="C65" s="70" t="s">
        <v>378</v>
      </c>
      <c r="D65" s="71">
        <f t="shared" ca="1" si="27"/>
        <v>28395664838.950001</v>
      </c>
      <c r="E65" s="71">
        <f t="shared" ca="1" si="27"/>
        <v>23441393306.350002</v>
      </c>
      <c r="F65" s="71">
        <f t="shared" ca="1" si="27"/>
        <v>24073963540.560001</v>
      </c>
      <c r="G65" s="71">
        <f t="shared" ca="1" si="27"/>
        <v>-632570234.21000004</v>
      </c>
      <c r="H65" s="71">
        <f t="shared" ca="1" si="27"/>
        <v>-886774891.3499999</v>
      </c>
      <c r="I65" s="71">
        <f t="shared" ca="1" si="27"/>
        <v>-892672095.86999989</v>
      </c>
      <c r="J65" s="71">
        <f t="shared" ca="1" si="27"/>
        <v>-3449816257</v>
      </c>
      <c r="K65" s="71">
        <f t="shared" ca="1" si="27"/>
        <v>2557144161.1300001</v>
      </c>
      <c r="L65" s="71">
        <f t="shared" ca="1" si="27"/>
        <v>5897204.5200000014</v>
      </c>
      <c r="M65" s="71">
        <f t="shared" ca="1" si="27"/>
        <v>19101925.170000002</v>
      </c>
      <c r="N65" s="71">
        <f t="shared" ca="1" si="27"/>
        <v>-13204720.65</v>
      </c>
      <c r="O65" s="71">
        <f t="shared" ca="1" si="27"/>
        <v>0</v>
      </c>
      <c r="P65" s="71">
        <f t="shared" ca="1" si="27"/>
        <v>0</v>
      </c>
      <c r="Q65" s="71">
        <f t="shared" ca="1" si="27"/>
        <v>0</v>
      </c>
      <c r="R65" s="71">
        <f t="shared" ca="1" si="27"/>
        <v>0</v>
      </c>
      <c r="S65" s="71">
        <f t="shared" ca="1" si="27"/>
        <v>0</v>
      </c>
      <c r="T65" s="71">
        <f t="shared" ca="1" si="24"/>
        <v>0</v>
      </c>
      <c r="U65" s="71">
        <f t="shared" ca="1" si="24"/>
        <v>0</v>
      </c>
      <c r="V65" s="71">
        <f t="shared" ca="1" si="24"/>
        <v>5661053931.5299997</v>
      </c>
      <c r="W65" s="71">
        <f t="shared" ca="1" si="24"/>
        <v>282090869.18000001</v>
      </c>
      <c r="X65" s="71">
        <f t="shared" ca="1" si="24"/>
        <v>0</v>
      </c>
      <c r="Y65" s="71">
        <f t="shared" ca="1" si="24"/>
        <v>-23213026.18</v>
      </c>
      <c r="Z65" s="71">
        <f t="shared" ca="1" si="24"/>
        <v>5402176088.5299997</v>
      </c>
      <c r="AA65" s="71">
        <f t="shared" ca="1" si="24"/>
        <v>0</v>
      </c>
      <c r="AB65" s="71">
        <f t="shared" ca="1" si="24"/>
        <v>0</v>
      </c>
      <c r="AC65" s="71">
        <f t="shared" ca="1" si="24"/>
        <v>0</v>
      </c>
      <c r="AD65" s="71">
        <f t="shared" ca="1" si="24"/>
        <v>0</v>
      </c>
      <c r="AE65" s="71">
        <f t="shared" ca="1" si="24"/>
        <v>0</v>
      </c>
      <c r="AF65" s="71">
        <f t="shared" ca="1" si="24"/>
        <v>0</v>
      </c>
      <c r="AG65" s="71">
        <f t="shared" ca="1" si="24"/>
        <v>179992492.41999999</v>
      </c>
      <c r="AH65" s="71">
        <f t="shared" ca="1" si="25"/>
        <v>179992492.41999999</v>
      </c>
      <c r="AI65" s="71">
        <f t="shared" ca="1" si="25"/>
        <v>0</v>
      </c>
      <c r="AJ65" s="71">
        <f t="shared" ca="1" si="25"/>
        <v>0</v>
      </c>
      <c r="AK65" s="71">
        <f t="shared" ca="1" si="25"/>
        <v>0</v>
      </c>
      <c r="AL65" s="71">
        <f t="shared" ca="1" si="25"/>
        <v>0</v>
      </c>
      <c r="AM65" s="71">
        <f t="shared" ca="1" si="25"/>
        <v>0</v>
      </c>
      <c r="AN65" s="71">
        <f t="shared" ca="1" si="25"/>
        <v>-24185501542.539997</v>
      </c>
      <c r="AO65" s="71">
        <f t="shared" ca="1" si="25"/>
        <v>-3156436632.8099999</v>
      </c>
      <c r="AP65" s="71">
        <f t="shared" ca="1" si="25"/>
        <v>-3382539562.5</v>
      </c>
      <c r="AQ65" s="71">
        <f t="shared" ca="1" si="25"/>
        <v>226102929.69</v>
      </c>
      <c r="AR65" s="71">
        <f t="shared" ca="1" si="25"/>
        <v>-212091272.98999995</v>
      </c>
      <c r="AS65" s="71">
        <f t="shared" ca="1" si="25"/>
        <v>-334339285.94999993</v>
      </c>
      <c r="AT65" s="71">
        <f t="shared" ca="1" si="25"/>
        <v>-699432818.91999996</v>
      </c>
      <c r="AU65" s="71">
        <f t="shared" ca="1" si="25"/>
        <v>-615822326.32999992</v>
      </c>
      <c r="AV65" s="71">
        <f t="shared" ca="1" si="25"/>
        <v>-46369280.07</v>
      </c>
      <c r="AW65" s="71">
        <f t="shared" ca="1" si="25"/>
        <v>-37241212.520000003</v>
      </c>
      <c r="AX65" s="71">
        <f t="shared" ca="1" si="28"/>
        <v>0</v>
      </c>
      <c r="AY65" s="71">
        <f t="shared" ca="1" si="28"/>
        <v>365093532.97000003</v>
      </c>
      <c r="AZ65" s="71">
        <f t="shared" ca="1" si="28"/>
        <v>122248012.95999999</v>
      </c>
      <c r="BA65" s="71">
        <f t="shared" ca="1" si="28"/>
        <v>241875686.69</v>
      </c>
      <c r="BB65" s="71">
        <f t="shared" ca="1" si="28"/>
        <v>214924232.94</v>
      </c>
      <c r="BC65" s="71">
        <f t="shared" ca="1" si="28"/>
        <v>26951453.75</v>
      </c>
      <c r="BD65" s="71">
        <f t="shared" ca="1" si="28"/>
        <v>0</v>
      </c>
      <c r="BE65" s="71">
        <f t="shared" ca="1" si="28"/>
        <v>0</v>
      </c>
      <c r="BF65" s="71">
        <f t="shared" ca="1" si="28"/>
        <v>-119627673.73</v>
      </c>
      <c r="BG65" s="71">
        <f t="shared" ca="1" si="28"/>
        <v>0</v>
      </c>
      <c r="BH65" s="71">
        <f t="shared" ca="1" si="28"/>
        <v>0</v>
      </c>
      <c r="BI65" s="71">
        <f t="shared" ca="1" si="28"/>
        <v>0</v>
      </c>
      <c r="BJ65" s="71">
        <f t="shared" ca="1" si="28"/>
        <v>-13988369568.549997</v>
      </c>
      <c r="BK65" s="71">
        <f t="shared" ca="1" si="28"/>
        <v>-13994604202.739998</v>
      </c>
      <c r="BL65" s="71">
        <f t="shared" ca="1" si="26"/>
        <v>-39137792082.089996</v>
      </c>
      <c r="BM65" s="71">
        <f t="shared" ca="1" si="26"/>
        <v>25143187879.349998</v>
      </c>
      <c r="BN65" s="71">
        <f t="shared" ca="1" si="26"/>
        <v>6234634.1900000004</v>
      </c>
      <c r="BO65" s="71">
        <f t="shared" ca="1" si="26"/>
        <v>11117336.560000001</v>
      </c>
      <c r="BP65" s="71">
        <f t="shared" ca="1" si="26"/>
        <v>-4882702.37</v>
      </c>
      <c r="BQ65" s="71">
        <f t="shared" ca="1" si="26"/>
        <v>-83903823.479999989</v>
      </c>
      <c r="BR65" s="71">
        <f t="shared" ca="1" si="26"/>
        <v>-83903823.479999989</v>
      </c>
      <c r="BS65" s="71">
        <f t="shared" ca="1" si="26"/>
        <v>0</v>
      </c>
      <c r="BT65" s="71">
        <f t="shared" ca="1" si="26"/>
        <v>0</v>
      </c>
      <c r="BU65" s="71">
        <f t="shared" ca="1" si="26"/>
        <v>-6742740826.0299997</v>
      </c>
      <c r="BV65" s="71">
        <f t="shared" ca="1" si="26"/>
        <v>-5105585051.8599997</v>
      </c>
      <c r="BW65" s="71">
        <f t="shared" ca="1" si="26"/>
        <v>-1304098519.79</v>
      </c>
      <c r="BX65" s="71">
        <f t="shared" ca="1" si="26"/>
        <v>-241328327.78</v>
      </c>
      <c r="BY65" s="71">
        <f t="shared" ca="1" si="26"/>
        <v>0</v>
      </c>
      <c r="BZ65" s="71">
        <f t="shared" ca="1" si="26"/>
        <v>-71871417.629999995</v>
      </c>
      <c r="CA65" s="71">
        <f t="shared" ca="1" si="26"/>
        <v>-249152035.58000001</v>
      </c>
      <c r="CB65" s="71">
        <f t="shared" ca="1" si="29"/>
        <v>268867815.36000001</v>
      </c>
      <c r="CC65" s="71">
        <f t="shared" ca="1" si="29"/>
        <v>-39573288.75</v>
      </c>
      <c r="CD65" s="71">
        <f t="shared" ca="1" si="29"/>
        <v>-1959418.68</v>
      </c>
      <c r="CE65" s="71">
        <f t="shared" ca="1" si="29"/>
        <v>0</v>
      </c>
      <c r="CF65" s="71">
        <f t="shared" ca="1" si="29"/>
        <v>0</v>
      </c>
      <c r="CG65" s="71">
        <f t="shared" ca="1" si="29"/>
        <v>0</v>
      </c>
      <c r="CH65" s="71">
        <f t="shared" ca="1" si="29"/>
        <v>-1959418.68</v>
      </c>
      <c r="CI65" s="71">
        <f t="shared" ca="1" si="29"/>
        <v>0</v>
      </c>
      <c r="CJ65" s="71">
        <f t="shared" ca="1" si="29"/>
        <v>0</v>
      </c>
      <c r="CK65" s="71">
        <f t="shared" ca="1" si="29"/>
        <v>0</v>
      </c>
      <c r="CL65" s="71">
        <f t="shared" ca="1" si="29"/>
        <v>0</v>
      </c>
      <c r="CM65" s="71">
        <f t="shared" ca="1" si="29"/>
        <v>0</v>
      </c>
      <c r="CN65" s="71">
        <f t="shared" ca="1" si="29"/>
        <v>0</v>
      </c>
      <c r="CO65" s="71">
        <f t="shared" ca="1" si="29"/>
        <v>0</v>
      </c>
      <c r="CP65" s="71">
        <f t="shared" ca="1" si="29"/>
        <v>0</v>
      </c>
      <c r="CQ65" s="71">
        <f t="shared" ca="1" si="29"/>
        <v>0</v>
      </c>
      <c r="CR65" s="71">
        <f t="shared" ca="1" si="30"/>
        <v>0</v>
      </c>
      <c r="CS65" s="71">
        <f t="shared" ca="1" si="30"/>
        <v>0</v>
      </c>
      <c r="CT65" s="71">
        <f t="shared" ca="1" si="30"/>
        <v>0</v>
      </c>
      <c r="CU65" s="71">
        <f t="shared" ca="1" si="6"/>
        <v>4210163296.4100037</v>
      </c>
    </row>
    <row r="66" spans="1:99" ht="12.75" customHeight="1">
      <c r="A66" s="54" t="s">
        <v>117</v>
      </c>
      <c r="B66" s="69">
        <v>3007</v>
      </c>
      <c r="C66" s="70" t="s">
        <v>378</v>
      </c>
      <c r="D66" s="71">
        <f t="shared" ca="1" si="27"/>
        <v>307175589.57999998</v>
      </c>
      <c r="E66" s="71">
        <f t="shared" ca="1" si="27"/>
        <v>168695166.19999999</v>
      </c>
      <c r="F66" s="71">
        <f t="shared" ca="1" si="27"/>
        <v>210525113.59999999</v>
      </c>
      <c r="G66" s="71">
        <f t="shared" ca="1" si="27"/>
        <v>-41829947.399999999</v>
      </c>
      <c r="H66" s="71">
        <f t="shared" ca="1" si="27"/>
        <v>-24270204.18</v>
      </c>
      <c r="I66" s="71">
        <f t="shared" ca="1" si="27"/>
        <v>-30183533.280000001</v>
      </c>
      <c r="J66" s="71">
        <f t="shared" ca="1" si="27"/>
        <v>-41772010.520000003</v>
      </c>
      <c r="K66" s="71">
        <f t="shared" ca="1" si="27"/>
        <v>11588477.24</v>
      </c>
      <c r="L66" s="71">
        <f t="shared" ca="1" si="27"/>
        <v>5913329.1000000015</v>
      </c>
      <c r="M66" s="71">
        <f t="shared" ca="1" si="27"/>
        <v>16701193.720000001</v>
      </c>
      <c r="N66" s="71">
        <f t="shared" ca="1" si="27"/>
        <v>-10787864.619999999</v>
      </c>
      <c r="O66" s="71">
        <f t="shared" ca="1" si="27"/>
        <v>0</v>
      </c>
      <c r="P66" s="71">
        <f t="shared" ca="1" si="27"/>
        <v>0</v>
      </c>
      <c r="Q66" s="71">
        <f t="shared" ca="1" si="27"/>
        <v>0</v>
      </c>
      <c r="R66" s="71">
        <f t="shared" ca="1" si="27"/>
        <v>0</v>
      </c>
      <c r="S66" s="71">
        <f t="shared" ca="1" si="27"/>
        <v>0</v>
      </c>
      <c r="T66" s="71">
        <f t="shared" ca="1" si="24"/>
        <v>0</v>
      </c>
      <c r="U66" s="71">
        <f t="shared" ca="1" si="24"/>
        <v>0</v>
      </c>
      <c r="V66" s="71">
        <f t="shared" ca="1" si="24"/>
        <v>161486088.99000001</v>
      </c>
      <c r="W66" s="71">
        <f t="shared" ca="1" si="24"/>
        <v>46817925.629999995</v>
      </c>
      <c r="X66" s="71">
        <f t="shared" ca="1" si="24"/>
        <v>249140</v>
      </c>
      <c r="Y66" s="71">
        <f t="shared" ca="1" si="24"/>
        <v>4642706.9499999993</v>
      </c>
      <c r="Z66" s="71">
        <f t="shared" ca="1" si="24"/>
        <v>103487842.76000001</v>
      </c>
      <c r="AA66" s="71">
        <f t="shared" ca="1" si="24"/>
        <v>6287720.8399999999</v>
      </c>
      <c r="AB66" s="71">
        <f t="shared" ca="1" si="24"/>
        <v>0</v>
      </c>
      <c r="AC66" s="71">
        <f t="shared" ca="1" si="24"/>
        <v>0</v>
      </c>
      <c r="AD66" s="71">
        <f t="shared" ca="1" si="24"/>
        <v>0</v>
      </c>
      <c r="AE66" s="71">
        <f t="shared" ca="1" si="24"/>
        <v>752.81</v>
      </c>
      <c r="AF66" s="71">
        <f t="shared" ca="1" si="24"/>
        <v>0</v>
      </c>
      <c r="AG66" s="71">
        <f t="shared" ca="1" si="24"/>
        <v>1264538.57</v>
      </c>
      <c r="AH66" s="71">
        <f t="shared" ca="1" si="25"/>
        <v>1264538.57</v>
      </c>
      <c r="AI66" s="71">
        <f t="shared" ca="1" si="25"/>
        <v>0</v>
      </c>
      <c r="AJ66" s="71">
        <f t="shared" ca="1" si="25"/>
        <v>0</v>
      </c>
      <c r="AK66" s="71">
        <f t="shared" ca="1" si="25"/>
        <v>0</v>
      </c>
      <c r="AL66" s="71">
        <f t="shared" ca="1" si="25"/>
        <v>0</v>
      </c>
      <c r="AM66" s="71">
        <f t="shared" ca="1" si="25"/>
        <v>0</v>
      </c>
      <c r="AN66" s="71">
        <f t="shared" ca="1" si="25"/>
        <v>-241000391.76000017</v>
      </c>
      <c r="AO66" s="71">
        <f t="shared" ca="1" si="25"/>
        <v>-78501707.569999993</v>
      </c>
      <c r="AP66" s="71">
        <f t="shared" ca="1" si="25"/>
        <v>-81614684.319999993</v>
      </c>
      <c r="AQ66" s="71">
        <f t="shared" ca="1" si="25"/>
        <v>3112976.75</v>
      </c>
      <c r="AR66" s="71">
        <f t="shared" ca="1" si="25"/>
        <v>-34335658.429999992</v>
      </c>
      <c r="AS66" s="71">
        <f t="shared" ca="1" si="25"/>
        <v>-51294642.199999988</v>
      </c>
      <c r="AT66" s="71">
        <f t="shared" ca="1" si="25"/>
        <v>-75008917.449999988</v>
      </c>
      <c r="AU66" s="71">
        <f t="shared" ca="1" si="25"/>
        <v>-62592482.409999996</v>
      </c>
      <c r="AV66" s="71">
        <f t="shared" ca="1" si="25"/>
        <v>-12416435.039999999</v>
      </c>
      <c r="AW66" s="71">
        <f t="shared" ca="1" si="25"/>
        <v>0</v>
      </c>
      <c r="AX66" s="71">
        <f t="shared" ca="1" si="28"/>
        <v>0</v>
      </c>
      <c r="AY66" s="71">
        <f t="shared" ca="1" si="28"/>
        <v>23714275.25</v>
      </c>
      <c r="AZ66" s="71">
        <f t="shared" ca="1" si="28"/>
        <v>16958983.77</v>
      </c>
      <c r="BA66" s="71">
        <f t="shared" ca="1" si="28"/>
        <v>18574095.739999998</v>
      </c>
      <c r="BB66" s="71">
        <f t="shared" ca="1" si="28"/>
        <v>17232011.539999999</v>
      </c>
      <c r="BC66" s="71">
        <f t="shared" ca="1" si="28"/>
        <v>1342084.2</v>
      </c>
      <c r="BD66" s="71">
        <f t="shared" ca="1" si="28"/>
        <v>0</v>
      </c>
      <c r="BE66" s="71">
        <f t="shared" ca="1" si="28"/>
        <v>0</v>
      </c>
      <c r="BF66" s="71">
        <f t="shared" ca="1" si="28"/>
        <v>-1615111.97</v>
      </c>
      <c r="BG66" s="71">
        <f t="shared" ca="1" si="28"/>
        <v>0</v>
      </c>
      <c r="BH66" s="71">
        <f t="shared" ca="1" si="28"/>
        <v>0</v>
      </c>
      <c r="BI66" s="71">
        <f t="shared" ca="1" si="28"/>
        <v>0</v>
      </c>
      <c r="BJ66" s="71">
        <f t="shared" ca="1" si="28"/>
        <v>-65701084.190000176</v>
      </c>
      <c r="BK66" s="71">
        <f t="shared" ca="1" si="28"/>
        <v>-65701084.190000176</v>
      </c>
      <c r="BL66" s="71">
        <f t="shared" ca="1" si="26"/>
        <v>-622132964.81000006</v>
      </c>
      <c r="BM66" s="71">
        <f t="shared" ca="1" si="26"/>
        <v>556431880.61999989</v>
      </c>
      <c r="BN66" s="71">
        <f t="shared" ca="1" si="26"/>
        <v>0</v>
      </c>
      <c r="BO66" s="71">
        <f t="shared" ca="1" si="26"/>
        <v>0</v>
      </c>
      <c r="BP66" s="71">
        <f t="shared" ca="1" si="26"/>
        <v>0</v>
      </c>
      <c r="BQ66" s="71">
        <f t="shared" ca="1" si="26"/>
        <v>-3308619.1900000004</v>
      </c>
      <c r="BR66" s="71">
        <f t="shared" ca="1" si="26"/>
        <v>-2179422.1</v>
      </c>
      <c r="BS66" s="71">
        <f t="shared" ca="1" si="26"/>
        <v>0</v>
      </c>
      <c r="BT66" s="71">
        <f t="shared" ca="1" si="26"/>
        <v>-1129197.0900000001</v>
      </c>
      <c r="BU66" s="71">
        <f t="shared" ca="1" si="26"/>
        <v>-49694987.339999996</v>
      </c>
      <c r="BV66" s="71">
        <f t="shared" ca="1" si="26"/>
        <v>-29257707.280000001</v>
      </c>
      <c r="BW66" s="71">
        <f t="shared" ca="1" si="26"/>
        <v>-18250648.43</v>
      </c>
      <c r="BX66" s="71">
        <f t="shared" ca="1" si="26"/>
        <v>-5811734.54</v>
      </c>
      <c r="BY66" s="71">
        <f t="shared" ca="1" si="26"/>
        <v>0</v>
      </c>
      <c r="BZ66" s="71">
        <f t="shared" ca="1" si="26"/>
        <v>-45462.19</v>
      </c>
      <c r="CA66" s="71">
        <f t="shared" ca="1" si="26"/>
        <v>-276.94</v>
      </c>
      <c r="CB66" s="71">
        <f t="shared" ca="1" si="29"/>
        <v>10766906.33</v>
      </c>
      <c r="CC66" s="71">
        <f t="shared" ca="1" si="29"/>
        <v>-7096064.29</v>
      </c>
      <c r="CD66" s="71">
        <f t="shared" ca="1" si="29"/>
        <v>-9458335.0399999991</v>
      </c>
      <c r="CE66" s="71">
        <f t="shared" ca="1" si="29"/>
        <v>-390925.69</v>
      </c>
      <c r="CF66" s="71">
        <f t="shared" ca="1" si="29"/>
        <v>0</v>
      </c>
      <c r="CG66" s="71">
        <f t="shared" ca="1" si="29"/>
        <v>0</v>
      </c>
      <c r="CH66" s="71">
        <f t="shared" ca="1" si="29"/>
        <v>-9067966.0399999991</v>
      </c>
      <c r="CI66" s="71">
        <f t="shared" ca="1" si="29"/>
        <v>556.69000000000005</v>
      </c>
      <c r="CJ66" s="71">
        <f t="shared" ca="1" si="29"/>
        <v>0</v>
      </c>
      <c r="CK66" s="71">
        <f t="shared" ca="1" si="29"/>
        <v>0</v>
      </c>
      <c r="CL66" s="71">
        <f t="shared" ca="1" si="29"/>
        <v>0</v>
      </c>
      <c r="CM66" s="71">
        <f t="shared" ca="1" si="29"/>
        <v>0</v>
      </c>
      <c r="CN66" s="71">
        <f t="shared" ca="1" si="29"/>
        <v>0</v>
      </c>
      <c r="CO66" s="71">
        <f t="shared" ca="1" si="29"/>
        <v>0</v>
      </c>
      <c r="CP66" s="71">
        <f t="shared" ca="1" si="29"/>
        <v>0</v>
      </c>
      <c r="CQ66" s="71">
        <f t="shared" ca="1" si="29"/>
        <v>0</v>
      </c>
      <c r="CR66" s="71">
        <f t="shared" ca="1" si="30"/>
        <v>0</v>
      </c>
      <c r="CS66" s="71">
        <f t="shared" ca="1" si="30"/>
        <v>0</v>
      </c>
      <c r="CT66" s="71">
        <f t="shared" ca="1" si="30"/>
        <v>0</v>
      </c>
      <c r="CU66" s="71">
        <f t="shared" ca="1" si="6"/>
        <v>66175197.819999814</v>
      </c>
    </row>
    <row r="67" spans="1:99" ht="12.75" customHeight="1">
      <c r="A67" s="54" t="s">
        <v>118</v>
      </c>
      <c r="B67" s="69">
        <v>3008</v>
      </c>
      <c r="C67" s="70" t="s">
        <v>378</v>
      </c>
      <c r="D67" s="71">
        <f t="shared" ca="1" si="27"/>
        <v>2952852685.0700011</v>
      </c>
      <c r="E67" s="71">
        <f t="shared" ca="1" si="27"/>
        <v>3014339642.5500007</v>
      </c>
      <c r="F67" s="71">
        <f t="shared" ca="1" si="27"/>
        <v>3157379127.3300009</v>
      </c>
      <c r="G67" s="71">
        <f t="shared" ca="1" si="27"/>
        <v>-143039484.78</v>
      </c>
      <c r="H67" s="71">
        <f t="shared" ca="1" si="27"/>
        <v>-61838771.559999689</v>
      </c>
      <c r="I67" s="71">
        <f t="shared" ca="1" si="27"/>
        <v>-61672826.19999969</v>
      </c>
      <c r="J67" s="71">
        <f t="shared" ca="1" si="27"/>
        <v>-614907817.60999966</v>
      </c>
      <c r="K67" s="71">
        <f t="shared" ca="1" si="27"/>
        <v>553234991.40999997</v>
      </c>
      <c r="L67" s="71">
        <f t="shared" ca="1" si="27"/>
        <v>-165945.36000000068</v>
      </c>
      <c r="M67" s="71">
        <f t="shared" ca="1" si="27"/>
        <v>389360.73999999929</v>
      </c>
      <c r="N67" s="71">
        <f t="shared" ca="1" si="27"/>
        <v>-555306.1</v>
      </c>
      <c r="O67" s="71">
        <f t="shared" ca="1" si="27"/>
        <v>0</v>
      </c>
      <c r="P67" s="71">
        <f t="shared" ca="1" si="27"/>
        <v>0</v>
      </c>
      <c r="Q67" s="71">
        <f t="shared" ca="1" si="27"/>
        <v>0</v>
      </c>
      <c r="R67" s="71">
        <f t="shared" ca="1" si="27"/>
        <v>0</v>
      </c>
      <c r="S67" s="71">
        <f t="shared" ca="1" si="27"/>
        <v>0</v>
      </c>
      <c r="T67" s="71">
        <f t="shared" ca="1" si="24"/>
        <v>0</v>
      </c>
      <c r="U67" s="71">
        <f t="shared" ca="1" si="24"/>
        <v>0</v>
      </c>
      <c r="V67" s="71">
        <f t="shared" ca="1" si="24"/>
        <v>351814.08000000007</v>
      </c>
      <c r="W67" s="71">
        <f t="shared" ca="1" si="24"/>
        <v>-2123.2299999999959</v>
      </c>
      <c r="X67" s="71">
        <f t="shared" ca="1" si="24"/>
        <v>0</v>
      </c>
      <c r="Y67" s="71">
        <f t="shared" ca="1" si="24"/>
        <v>50603.320000000065</v>
      </c>
      <c r="Z67" s="71">
        <f t="shared" ca="1" si="24"/>
        <v>303333.99</v>
      </c>
      <c r="AA67" s="71">
        <f t="shared" ca="1" si="24"/>
        <v>0</v>
      </c>
      <c r="AB67" s="71">
        <f t="shared" ca="1" si="24"/>
        <v>0</v>
      </c>
      <c r="AC67" s="71">
        <f t="shared" ca="1" si="24"/>
        <v>0</v>
      </c>
      <c r="AD67" s="71">
        <f t="shared" ca="1" si="24"/>
        <v>0</v>
      </c>
      <c r="AE67" s="71">
        <f t="shared" ca="1" si="24"/>
        <v>0</v>
      </c>
      <c r="AF67" s="71">
        <f t="shared" ca="1" si="24"/>
        <v>0</v>
      </c>
      <c r="AG67" s="71">
        <f t="shared" ca="1" si="24"/>
        <v>0</v>
      </c>
      <c r="AH67" s="71">
        <f t="shared" ca="1" si="25"/>
        <v>0</v>
      </c>
      <c r="AI67" s="71">
        <f t="shared" ca="1" si="25"/>
        <v>0</v>
      </c>
      <c r="AJ67" s="71">
        <f t="shared" ca="1" si="25"/>
        <v>0</v>
      </c>
      <c r="AK67" s="71">
        <f t="shared" ca="1" si="25"/>
        <v>0</v>
      </c>
      <c r="AL67" s="71">
        <f t="shared" ca="1" si="25"/>
        <v>0</v>
      </c>
      <c r="AM67" s="71">
        <f t="shared" ca="1" si="25"/>
        <v>0</v>
      </c>
      <c r="AN67" s="71">
        <f t="shared" ca="1" si="25"/>
        <v>-2827332474.4100013</v>
      </c>
      <c r="AO67" s="71">
        <f t="shared" ca="1" si="25"/>
        <v>-571004460.67999995</v>
      </c>
      <c r="AP67" s="71">
        <f t="shared" ca="1" si="25"/>
        <v>-600086964.46999991</v>
      </c>
      <c r="AQ67" s="71">
        <f t="shared" ca="1" si="25"/>
        <v>29082503.789999999</v>
      </c>
      <c r="AR67" s="71">
        <f t="shared" ca="1" si="25"/>
        <v>-177076734.10000029</v>
      </c>
      <c r="AS67" s="71">
        <f t="shared" ca="1" si="25"/>
        <v>-226190315.97000027</v>
      </c>
      <c r="AT67" s="71">
        <f t="shared" ca="1" si="25"/>
        <v>-465039308.10000026</v>
      </c>
      <c r="AU67" s="71">
        <f t="shared" ca="1" si="25"/>
        <v>-381125573.32000023</v>
      </c>
      <c r="AV67" s="71">
        <f t="shared" ca="1" si="25"/>
        <v>-83913734.780000001</v>
      </c>
      <c r="AW67" s="71">
        <f t="shared" ca="1" si="25"/>
        <v>0</v>
      </c>
      <c r="AX67" s="71">
        <f t="shared" ca="1" si="28"/>
        <v>0</v>
      </c>
      <c r="AY67" s="71">
        <f t="shared" ca="1" si="28"/>
        <v>238848992.13</v>
      </c>
      <c r="AZ67" s="71">
        <f t="shared" ca="1" si="28"/>
        <v>49113581.869999968</v>
      </c>
      <c r="BA67" s="71">
        <f t="shared" ca="1" si="28"/>
        <v>95314947.189999968</v>
      </c>
      <c r="BB67" s="71">
        <f t="shared" ca="1" si="28"/>
        <v>79517887.529999971</v>
      </c>
      <c r="BC67" s="71">
        <f t="shared" ca="1" si="28"/>
        <v>15797059.659999998</v>
      </c>
      <c r="BD67" s="71">
        <f t="shared" ca="1" si="28"/>
        <v>0</v>
      </c>
      <c r="BE67" s="71">
        <f t="shared" ca="1" si="28"/>
        <v>0</v>
      </c>
      <c r="BF67" s="71">
        <f t="shared" ca="1" si="28"/>
        <v>-46201365.32</v>
      </c>
      <c r="BG67" s="71">
        <f t="shared" ca="1" si="28"/>
        <v>0</v>
      </c>
      <c r="BH67" s="71">
        <f t="shared" ca="1" si="28"/>
        <v>0</v>
      </c>
      <c r="BI67" s="71">
        <f t="shared" ca="1" si="28"/>
        <v>0</v>
      </c>
      <c r="BJ67" s="71">
        <f t="shared" ca="1" si="28"/>
        <v>-489996758.74000049</v>
      </c>
      <c r="BK67" s="71">
        <f t="shared" ca="1" si="28"/>
        <v>-490094219.89000046</v>
      </c>
      <c r="BL67" s="71">
        <f t="shared" ca="1" si="26"/>
        <v>-1051281366.8600005</v>
      </c>
      <c r="BM67" s="71">
        <f t="shared" ca="1" si="26"/>
        <v>561187146.97000003</v>
      </c>
      <c r="BN67" s="71">
        <f t="shared" ca="1" si="26"/>
        <v>97461.149999999674</v>
      </c>
      <c r="BO67" s="71">
        <f t="shared" ca="1" si="26"/>
        <v>435694.88999999966</v>
      </c>
      <c r="BP67" s="71">
        <f t="shared" ca="1" si="26"/>
        <v>-338233.74</v>
      </c>
      <c r="BQ67" s="71">
        <f t="shared" ca="1" si="26"/>
        <v>-15499161.49000001</v>
      </c>
      <c r="BR67" s="71">
        <f t="shared" ca="1" si="26"/>
        <v>-15499161.49000001</v>
      </c>
      <c r="BS67" s="71">
        <f t="shared" ca="1" si="26"/>
        <v>0</v>
      </c>
      <c r="BT67" s="71">
        <f t="shared" ca="1" si="26"/>
        <v>0</v>
      </c>
      <c r="BU67" s="71">
        <f t="shared" ca="1" si="26"/>
        <v>-1573721409.3400004</v>
      </c>
      <c r="BV67" s="71">
        <f t="shared" ca="1" si="26"/>
        <v>-1093068844.6300004</v>
      </c>
      <c r="BW67" s="71">
        <f t="shared" ca="1" si="26"/>
        <v>-248878749.8599999</v>
      </c>
      <c r="BX67" s="71">
        <f t="shared" ca="1" si="26"/>
        <v>-49847613.769999921</v>
      </c>
      <c r="BY67" s="71">
        <f t="shared" ca="1" si="26"/>
        <v>0</v>
      </c>
      <c r="BZ67" s="71">
        <f t="shared" ca="1" si="26"/>
        <v>-35801280.110000007</v>
      </c>
      <c r="CA67" s="71">
        <f t="shared" ca="1" si="26"/>
        <v>-155622987.78000021</v>
      </c>
      <c r="CB67" s="71">
        <f t="shared" ca="1" si="29"/>
        <v>9498066.8100000005</v>
      </c>
      <c r="CC67" s="71">
        <f t="shared" ca="1" si="29"/>
        <v>0</v>
      </c>
      <c r="CD67" s="71">
        <f t="shared" ca="1" si="29"/>
        <v>0</v>
      </c>
      <c r="CE67" s="71">
        <f t="shared" ca="1" si="29"/>
        <v>0</v>
      </c>
      <c r="CF67" s="71">
        <f t="shared" ca="1" si="29"/>
        <v>0</v>
      </c>
      <c r="CG67" s="71">
        <f t="shared" ca="1" si="29"/>
        <v>0</v>
      </c>
      <c r="CH67" s="71">
        <f t="shared" ca="1" si="29"/>
        <v>0</v>
      </c>
      <c r="CI67" s="71">
        <f t="shared" ca="1" si="29"/>
        <v>0</v>
      </c>
      <c r="CJ67" s="71">
        <f t="shared" ca="1" si="29"/>
        <v>0</v>
      </c>
      <c r="CK67" s="71">
        <f t="shared" ca="1" si="29"/>
        <v>-33950.06</v>
      </c>
      <c r="CL67" s="71">
        <f t="shared" ca="1" si="29"/>
        <v>204.88999999999987</v>
      </c>
      <c r="CM67" s="71">
        <f t="shared" ca="1" si="29"/>
        <v>0</v>
      </c>
      <c r="CN67" s="71">
        <f t="shared" ca="1" si="29"/>
        <v>-4883.2199999999993</v>
      </c>
      <c r="CO67" s="71">
        <f t="shared" ca="1" si="29"/>
        <v>-29271.729999999996</v>
      </c>
      <c r="CP67" s="71">
        <f t="shared" ca="1" si="29"/>
        <v>0</v>
      </c>
      <c r="CQ67" s="71">
        <f t="shared" ca="1" si="29"/>
        <v>0</v>
      </c>
      <c r="CR67" s="71">
        <f t="shared" ca="1" si="30"/>
        <v>0</v>
      </c>
      <c r="CS67" s="71">
        <f t="shared" ca="1" si="30"/>
        <v>0</v>
      </c>
      <c r="CT67" s="71">
        <f t="shared" ca="1" si="30"/>
        <v>0</v>
      </c>
      <c r="CU67" s="71">
        <f t="shared" ca="1" si="6"/>
        <v>125520210.65999985</v>
      </c>
    </row>
    <row r="68" spans="1:99" ht="12.75" customHeight="1">
      <c r="A68" s="54" t="s">
        <v>119</v>
      </c>
      <c r="B68" s="69">
        <v>3009</v>
      </c>
      <c r="C68" s="70" t="s">
        <v>378</v>
      </c>
      <c r="D68" s="71">
        <f t="shared" ca="1" si="27"/>
        <v>15545434033.860609</v>
      </c>
      <c r="E68" s="71">
        <f t="shared" ca="1" si="27"/>
        <v>14260111606.134842</v>
      </c>
      <c r="F68" s="71">
        <f t="shared" ca="1" si="27"/>
        <v>14626443632.13213</v>
      </c>
      <c r="G68" s="71">
        <f t="shared" ca="1" si="27"/>
        <v>-366332025.99728841</v>
      </c>
      <c r="H68" s="71">
        <f t="shared" ca="1" si="27"/>
        <v>-704100603.45000017</v>
      </c>
      <c r="I68" s="71">
        <f t="shared" ca="1" si="27"/>
        <v>-768704595.36000013</v>
      </c>
      <c r="J68" s="71">
        <f t="shared" ca="1" si="27"/>
        <v>-2364059157.3600001</v>
      </c>
      <c r="K68" s="71">
        <f t="shared" ca="1" si="27"/>
        <v>1595354562</v>
      </c>
      <c r="L68" s="71">
        <f t="shared" ca="1" si="27"/>
        <v>64603991.909999996</v>
      </c>
      <c r="M68" s="71">
        <f t="shared" ca="1" si="27"/>
        <v>212108561.91</v>
      </c>
      <c r="N68" s="71">
        <f t="shared" ca="1" si="27"/>
        <v>-147504570</v>
      </c>
      <c r="O68" s="71">
        <f t="shared" ca="1" si="27"/>
        <v>0</v>
      </c>
      <c r="P68" s="71">
        <f t="shared" ca="1" si="27"/>
        <v>0</v>
      </c>
      <c r="Q68" s="71">
        <f t="shared" ca="1" si="27"/>
        <v>0</v>
      </c>
      <c r="R68" s="71">
        <f t="shared" ca="1" si="27"/>
        <v>0</v>
      </c>
      <c r="S68" s="71">
        <f t="shared" ca="1" si="27"/>
        <v>0</v>
      </c>
      <c r="T68" s="71">
        <f t="shared" ca="1" si="24"/>
        <v>0</v>
      </c>
      <c r="U68" s="71">
        <f t="shared" ca="1" si="24"/>
        <v>0</v>
      </c>
      <c r="V68" s="71">
        <f t="shared" ca="1" si="24"/>
        <v>1989423031.1757679</v>
      </c>
      <c r="W68" s="71">
        <f t="shared" ca="1" si="24"/>
        <v>1035335531.0219016</v>
      </c>
      <c r="X68" s="71">
        <f t="shared" ca="1" si="24"/>
        <v>117660716.81705222</v>
      </c>
      <c r="Y68" s="71">
        <f t="shared" ca="1" si="24"/>
        <v>216883752.76612687</v>
      </c>
      <c r="Z68" s="71">
        <f t="shared" ca="1" si="24"/>
        <v>619543030.57068729</v>
      </c>
      <c r="AA68" s="71">
        <f t="shared" ca="1" si="24"/>
        <v>0</v>
      </c>
      <c r="AB68" s="71">
        <f t="shared" ca="1" si="24"/>
        <v>0</v>
      </c>
      <c r="AC68" s="71">
        <f t="shared" ca="1" si="24"/>
        <v>0</v>
      </c>
      <c r="AD68" s="71">
        <f t="shared" ca="1" si="24"/>
        <v>0</v>
      </c>
      <c r="AE68" s="71">
        <f t="shared" ca="1" si="24"/>
        <v>0</v>
      </c>
      <c r="AF68" s="71">
        <f t="shared" ca="1" si="24"/>
        <v>0</v>
      </c>
      <c r="AG68" s="71">
        <f t="shared" ca="1" si="24"/>
        <v>4.7730281949043274E-9</v>
      </c>
      <c r="AH68" s="71">
        <f t="shared" ca="1" si="25"/>
        <v>4.7730281949043274E-9</v>
      </c>
      <c r="AI68" s="71">
        <f t="shared" ca="1" si="25"/>
        <v>0</v>
      </c>
      <c r="AJ68" s="71">
        <f t="shared" ca="1" si="25"/>
        <v>0</v>
      </c>
      <c r="AK68" s="71">
        <f t="shared" ca="1" si="25"/>
        <v>0</v>
      </c>
      <c r="AL68" s="71">
        <f t="shared" ca="1" si="25"/>
        <v>0</v>
      </c>
      <c r="AM68" s="71">
        <f t="shared" ca="1" si="25"/>
        <v>0</v>
      </c>
      <c r="AN68" s="71">
        <f t="shared" ca="1" si="25"/>
        <v>-11258482419.380489</v>
      </c>
      <c r="AO68" s="71">
        <f t="shared" ca="1" si="25"/>
        <v>-2058896494.3870685</v>
      </c>
      <c r="AP68" s="71">
        <f t="shared" ca="1" si="25"/>
        <v>-2163982370.8899999</v>
      </c>
      <c r="AQ68" s="71">
        <f t="shared" ca="1" si="25"/>
        <v>105085876.50293131</v>
      </c>
      <c r="AR68" s="71">
        <f t="shared" ca="1" si="25"/>
        <v>-80695589.035301343</v>
      </c>
      <c r="AS68" s="71">
        <f t="shared" ca="1" si="25"/>
        <v>-131519724.49149001</v>
      </c>
      <c r="AT68" s="71">
        <f t="shared" ca="1" si="25"/>
        <v>-392324871.30500001</v>
      </c>
      <c r="AU68" s="71">
        <f t="shared" ca="1" si="25"/>
        <v>-348384008.38499999</v>
      </c>
      <c r="AV68" s="71">
        <f t="shared" ca="1" si="25"/>
        <v>-43940862.920000002</v>
      </c>
      <c r="AW68" s="71">
        <f t="shared" ca="1" si="25"/>
        <v>0</v>
      </c>
      <c r="AX68" s="71">
        <f t="shared" ca="1" si="28"/>
        <v>0</v>
      </c>
      <c r="AY68" s="71">
        <f t="shared" ca="1" si="28"/>
        <v>260805146.81351</v>
      </c>
      <c r="AZ68" s="71">
        <f t="shared" ca="1" si="28"/>
        <v>50824135.456188664</v>
      </c>
      <c r="BA68" s="71">
        <f t="shared" ca="1" si="28"/>
        <v>144588601.45249206</v>
      </c>
      <c r="BB68" s="71">
        <f t="shared" ca="1" si="28"/>
        <v>123208999.00249207</v>
      </c>
      <c r="BC68" s="71">
        <f t="shared" ca="1" si="28"/>
        <v>21379602.449999999</v>
      </c>
      <c r="BD68" s="71">
        <f t="shared" ca="1" si="28"/>
        <v>0</v>
      </c>
      <c r="BE68" s="71">
        <f t="shared" ca="1" si="28"/>
        <v>0</v>
      </c>
      <c r="BF68" s="71">
        <f t="shared" ca="1" si="28"/>
        <v>-93764465.996303394</v>
      </c>
      <c r="BG68" s="71">
        <f t="shared" ca="1" si="28"/>
        <v>0</v>
      </c>
      <c r="BH68" s="71">
        <f t="shared" ca="1" si="28"/>
        <v>0</v>
      </c>
      <c r="BI68" s="71">
        <f t="shared" ca="1" si="28"/>
        <v>0</v>
      </c>
      <c r="BJ68" s="71">
        <f t="shared" ca="1" si="28"/>
        <v>-3970195362.6399994</v>
      </c>
      <c r="BK68" s="71">
        <f t="shared" ca="1" si="28"/>
        <v>-3970195362.6399994</v>
      </c>
      <c r="BL68" s="71">
        <f t="shared" ca="1" si="26"/>
        <v>-7306846722.6399994</v>
      </c>
      <c r="BM68" s="71">
        <f t="shared" ca="1" si="26"/>
        <v>3336651360</v>
      </c>
      <c r="BN68" s="71">
        <f t="shared" ca="1" si="26"/>
        <v>0</v>
      </c>
      <c r="BO68" s="71">
        <f t="shared" ca="1" si="26"/>
        <v>0</v>
      </c>
      <c r="BP68" s="71">
        <f t="shared" ca="1" si="26"/>
        <v>0</v>
      </c>
      <c r="BQ68" s="71">
        <f t="shared" ca="1" si="26"/>
        <v>-58081847.939999998</v>
      </c>
      <c r="BR68" s="71">
        <f t="shared" ca="1" si="26"/>
        <v>-56733747.839999996</v>
      </c>
      <c r="BS68" s="71">
        <f t="shared" ca="1" si="26"/>
        <v>0</v>
      </c>
      <c r="BT68" s="71">
        <f t="shared" ca="1" si="26"/>
        <v>-1348100.1000000003</v>
      </c>
      <c r="BU68" s="71">
        <f t="shared" ca="1" si="26"/>
        <v>-5090613125.3781214</v>
      </c>
      <c r="BV68" s="71">
        <f t="shared" ca="1" si="26"/>
        <v>-3953453850.2578411</v>
      </c>
      <c r="BW68" s="71">
        <f t="shared" ca="1" si="26"/>
        <v>-1022122145.7585484</v>
      </c>
      <c r="BX68" s="71">
        <f t="shared" ca="1" si="26"/>
        <v>-133356809.19129714</v>
      </c>
      <c r="BY68" s="71">
        <f t="shared" ca="1" si="26"/>
        <v>0</v>
      </c>
      <c r="BZ68" s="71">
        <f t="shared" ca="1" si="26"/>
        <v>-38042675.980822884</v>
      </c>
      <c r="CA68" s="71">
        <f t="shared" ca="1" si="26"/>
        <v>-31713224.058686584</v>
      </c>
      <c r="CB68" s="71">
        <f t="shared" ca="1" si="29"/>
        <v>162097269.699588</v>
      </c>
      <c r="CC68" s="71">
        <f t="shared" ca="1" si="29"/>
        <v>-74021689.830512688</v>
      </c>
      <c r="CD68" s="71">
        <f t="shared" ca="1" si="29"/>
        <v>0</v>
      </c>
      <c r="CE68" s="71">
        <f t="shared" ca="1" si="29"/>
        <v>0</v>
      </c>
      <c r="CF68" s="71">
        <f t="shared" ca="1" si="29"/>
        <v>0</v>
      </c>
      <c r="CG68" s="71">
        <f t="shared" ca="1" si="29"/>
        <v>0</v>
      </c>
      <c r="CH68" s="71">
        <f t="shared" ca="1" si="29"/>
        <v>0</v>
      </c>
      <c r="CI68" s="71">
        <f t="shared" ca="1" si="29"/>
        <v>0</v>
      </c>
      <c r="CJ68" s="71">
        <f t="shared" ca="1" si="29"/>
        <v>0</v>
      </c>
      <c r="CK68" s="71">
        <f t="shared" ca="1" si="29"/>
        <v>0</v>
      </c>
      <c r="CL68" s="71">
        <f t="shared" ca="1" si="29"/>
        <v>0</v>
      </c>
      <c r="CM68" s="71">
        <f t="shared" ca="1" si="29"/>
        <v>0</v>
      </c>
      <c r="CN68" s="71">
        <f t="shared" ca="1" si="29"/>
        <v>0</v>
      </c>
      <c r="CO68" s="71">
        <f t="shared" ca="1" si="29"/>
        <v>0</v>
      </c>
      <c r="CP68" s="71">
        <f t="shared" ca="1" si="29"/>
        <v>0</v>
      </c>
      <c r="CQ68" s="71">
        <f t="shared" ca="1" si="29"/>
        <v>0</v>
      </c>
      <c r="CR68" s="71">
        <f t="shared" ca="1" si="30"/>
        <v>0</v>
      </c>
      <c r="CS68" s="71">
        <f t="shared" ca="1" si="30"/>
        <v>0</v>
      </c>
      <c r="CT68" s="71">
        <f t="shared" ca="1" si="30"/>
        <v>0</v>
      </c>
      <c r="CU68" s="71">
        <f t="shared" ca="1" si="6"/>
        <v>4286951614.4801197</v>
      </c>
    </row>
    <row r="69" spans="1:99" ht="12.75" customHeight="1">
      <c r="A69" s="54" t="s">
        <v>120</v>
      </c>
      <c r="B69" s="69">
        <v>3011</v>
      </c>
      <c r="C69" s="70" t="s">
        <v>378</v>
      </c>
      <c r="D69" s="71">
        <f t="shared" ca="1" si="27"/>
        <v>4013089761.0700002</v>
      </c>
      <c r="E69" s="71">
        <f t="shared" ca="1" si="27"/>
        <v>4187581495.0500002</v>
      </c>
      <c r="F69" s="71">
        <f t="shared" ca="1" si="27"/>
        <v>4321202118.3000002</v>
      </c>
      <c r="G69" s="71">
        <f t="shared" ca="1" si="27"/>
        <v>-133620623.25</v>
      </c>
      <c r="H69" s="71">
        <f t="shared" ca="1" si="27"/>
        <v>-232611837.53999996</v>
      </c>
      <c r="I69" s="71">
        <f t="shared" ca="1" si="27"/>
        <v>-272227829.95999998</v>
      </c>
      <c r="J69" s="71">
        <f t="shared" ca="1" si="27"/>
        <v>-744910133.87</v>
      </c>
      <c r="K69" s="71">
        <f t="shared" ca="1" si="27"/>
        <v>472682303.91000003</v>
      </c>
      <c r="L69" s="71">
        <f t="shared" ca="1" si="27"/>
        <v>39615992.420000002</v>
      </c>
      <c r="M69" s="71">
        <f t="shared" ca="1" si="27"/>
        <v>65978906.200000003</v>
      </c>
      <c r="N69" s="71">
        <f t="shared" ca="1" si="27"/>
        <v>-26362913.780000001</v>
      </c>
      <c r="O69" s="71">
        <f t="shared" ca="1" si="27"/>
        <v>0</v>
      </c>
      <c r="P69" s="71">
        <f t="shared" ca="1" si="27"/>
        <v>0</v>
      </c>
      <c r="Q69" s="71">
        <f t="shared" ca="1" si="27"/>
        <v>0</v>
      </c>
      <c r="R69" s="71">
        <f t="shared" ca="1" si="27"/>
        <v>0</v>
      </c>
      <c r="S69" s="71">
        <f t="shared" ca="1" si="27"/>
        <v>0</v>
      </c>
      <c r="T69" s="71">
        <f t="shared" ca="1" si="24"/>
        <v>0</v>
      </c>
      <c r="U69" s="71">
        <f t="shared" ca="1" si="24"/>
        <v>0</v>
      </c>
      <c r="V69" s="71">
        <f t="shared" ca="1" si="24"/>
        <v>47713132.919999972</v>
      </c>
      <c r="W69" s="71">
        <f t="shared" ca="1" si="24"/>
        <v>65170171.369999997</v>
      </c>
      <c r="X69" s="71">
        <f t="shared" ca="1" si="24"/>
        <v>0</v>
      </c>
      <c r="Y69" s="71">
        <f t="shared" ca="1" si="24"/>
        <v>36344973.589999996</v>
      </c>
      <c r="Z69" s="71">
        <f t="shared" ca="1" si="24"/>
        <v>-53802012.040000021</v>
      </c>
      <c r="AA69" s="71">
        <f t="shared" ca="1" si="24"/>
        <v>0</v>
      </c>
      <c r="AB69" s="71">
        <f t="shared" ca="1" si="24"/>
        <v>0</v>
      </c>
      <c r="AC69" s="71">
        <f t="shared" ca="1" si="24"/>
        <v>0</v>
      </c>
      <c r="AD69" s="71">
        <f t="shared" ca="1" si="24"/>
        <v>0</v>
      </c>
      <c r="AE69" s="71">
        <f t="shared" ca="1" si="24"/>
        <v>0</v>
      </c>
      <c r="AF69" s="71">
        <f t="shared" ca="1" si="24"/>
        <v>0</v>
      </c>
      <c r="AG69" s="71">
        <f t="shared" ca="1" si="24"/>
        <v>10406970.639999999</v>
      </c>
      <c r="AH69" s="71">
        <f t="shared" ca="1" si="25"/>
        <v>10406970.639999999</v>
      </c>
      <c r="AI69" s="71">
        <f t="shared" ca="1" si="25"/>
        <v>0</v>
      </c>
      <c r="AJ69" s="71">
        <f t="shared" ca="1" si="25"/>
        <v>0</v>
      </c>
      <c r="AK69" s="71">
        <f t="shared" ca="1" si="25"/>
        <v>0</v>
      </c>
      <c r="AL69" s="71">
        <f t="shared" ca="1" si="25"/>
        <v>0</v>
      </c>
      <c r="AM69" s="71">
        <f t="shared" ca="1" si="25"/>
        <v>0</v>
      </c>
      <c r="AN69" s="71">
        <f t="shared" ca="1" si="25"/>
        <v>-3676480552.9400001</v>
      </c>
      <c r="AO69" s="71">
        <f t="shared" ca="1" si="25"/>
        <v>-492938996.66000003</v>
      </c>
      <c r="AP69" s="71">
        <f t="shared" ca="1" si="25"/>
        <v>-510310083.42000002</v>
      </c>
      <c r="AQ69" s="71">
        <f t="shared" ca="1" si="25"/>
        <v>17371086.760000002</v>
      </c>
      <c r="AR69" s="71">
        <f t="shared" ca="1" si="25"/>
        <v>-24310980.750000004</v>
      </c>
      <c r="AS69" s="71">
        <f t="shared" ca="1" si="25"/>
        <v>-28643316.810000002</v>
      </c>
      <c r="AT69" s="71">
        <f t="shared" ca="1" si="25"/>
        <v>-123051028.54000001</v>
      </c>
      <c r="AU69" s="71">
        <f t="shared" ca="1" si="25"/>
        <v>-113844367.40000001</v>
      </c>
      <c r="AV69" s="71">
        <f t="shared" ca="1" si="25"/>
        <v>-9206661.1400000006</v>
      </c>
      <c r="AW69" s="71">
        <f t="shared" ca="1" si="25"/>
        <v>0</v>
      </c>
      <c r="AX69" s="71">
        <f t="shared" ca="1" si="28"/>
        <v>0</v>
      </c>
      <c r="AY69" s="71">
        <f t="shared" ca="1" si="28"/>
        <v>94407711.730000004</v>
      </c>
      <c r="AZ69" s="71">
        <f t="shared" ca="1" si="28"/>
        <v>4332336.0599999987</v>
      </c>
      <c r="BA69" s="71">
        <f t="shared" ca="1" si="28"/>
        <v>30646463.09</v>
      </c>
      <c r="BB69" s="71">
        <f t="shared" ca="1" si="28"/>
        <v>26342518.77</v>
      </c>
      <c r="BC69" s="71">
        <f t="shared" ca="1" si="28"/>
        <v>4303944.3199999994</v>
      </c>
      <c r="BD69" s="71">
        <f t="shared" ca="1" si="28"/>
        <v>0</v>
      </c>
      <c r="BE69" s="71">
        <f t="shared" ca="1" si="28"/>
        <v>0</v>
      </c>
      <c r="BF69" s="71">
        <f t="shared" ca="1" si="28"/>
        <v>-26314127.030000001</v>
      </c>
      <c r="BG69" s="71">
        <f t="shared" ca="1" si="28"/>
        <v>15828710.999999998</v>
      </c>
      <c r="BH69" s="71">
        <f t="shared" ca="1" si="28"/>
        <v>15828710.999999998</v>
      </c>
      <c r="BI69" s="71">
        <f t="shared" ca="1" si="28"/>
        <v>0</v>
      </c>
      <c r="BJ69" s="71">
        <f t="shared" ca="1" si="28"/>
        <v>-590475978.32999992</v>
      </c>
      <c r="BK69" s="71">
        <f t="shared" ca="1" si="28"/>
        <v>-590475978.32999992</v>
      </c>
      <c r="BL69" s="71">
        <f t="shared" ca="1" si="26"/>
        <v>-1076709315.22</v>
      </c>
      <c r="BM69" s="71">
        <f t="shared" ca="1" si="26"/>
        <v>486233336.89000005</v>
      </c>
      <c r="BN69" s="71">
        <f t="shared" ca="1" si="26"/>
        <v>0</v>
      </c>
      <c r="BO69" s="71">
        <f t="shared" ca="1" si="26"/>
        <v>0</v>
      </c>
      <c r="BP69" s="71">
        <f t="shared" ca="1" si="26"/>
        <v>0</v>
      </c>
      <c r="BQ69" s="71">
        <f t="shared" ca="1" si="26"/>
        <v>-19713161.450000003</v>
      </c>
      <c r="BR69" s="71">
        <f t="shared" ca="1" si="26"/>
        <v>-19713161.450000003</v>
      </c>
      <c r="BS69" s="71">
        <f t="shared" ca="1" si="26"/>
        <v>0</v>
      </c>
      <c r="BT69" s="71">
        <f t="shared" ca="1" si="26"/>
        <v>0</v>
      </c>
      <c r="BU69" s="71">
        <f t="shared" ca="1" si="26"/>
        <v>-2573114733.73</v>
      </c>
      <c r="BV69" s="71">
        <f t="shared" ca="1" si="26"/>
        <v>-2151215253.46</v>
      </c>
      <c r="BW69" s="71">
        <f t="shared" ca="1" si="26"/>
        <v>-190827057.10999995</v>
      </c>
      <c r="BX69" s="71">
        <f t="shared" ca="1" si="26"/>
        <v>-106648915.26999998</v>
      </c>
      <c r="BY69" s="71">
        <f t="shared" ca="1" si="26"/>
        <v>0</v>
      </c>
      <c r="BZ69" s="71">
        <f t="shared" ca="1" si="26"/>
        <v>-25195163.719999999</v>
      </c>
      <c r="CA69" s="71">
        <f t="shared" ca="1" si="26"/>
        <v>-3571170.17</v>
      </c>
      <c r="CB69" s="71">
        <f t="shared" ca="1" si="29"/>
        <v>28211464.360000003</v>
      </c>
      <c r="CC69" s="71">
        <f t="shared" ca="1" si="29"/>
        <v>-123868638.36</v>
      </c>
      <c r="CD69" s="71">
        <f t="shared" ca="1" si="29"/>
        <v>8244586.9800000004</v>
      </c>
      <c r="CE69" s="71">
        <f t="shared" ca="1" si="29"/>
        <v>0</v>
      </c>
      <c r="CF69" s="71">
        <f t="shared" ca="1" si="29"/>
        <v>8244586.9800000004</v>
      </c>
      <c r="CG69" s="71">
        <f t="shared" ca="1" si="29"/>
        <v>0</v>
      </c>
      <c r="CH69" s="71">
        <f t="shared" ca="1" si="29"/>
        <v>0</v>
      </c>
      <c r="CI69" s="71">
        <f t="shared" ca="1" si="29"/>
        <v>0</v>
      </c>
      <c r="CJ69" s="71">
        <f t="shared" ca="1" si="29"/>
        <v>0</v>
      </c>
      <c r="CK69" s="71">
        <f t="shared" ca="1" si="29"/>
        <v>0</v>
      </c>
      <c r="CL69" s="71">
        <f t="shared" ca="1" si="29"/>
        <v>0</v>
      </c>
      <c r="CM69" s="71">
        <f t="shared" ca="1" si="29"/>
        <v>0</v>
      </c>
      <c r="CN69" s="71">
        <f t="shared" ca="1" si="29"/>
        <v>0</v>
      </c>
      <c r="CO69" s="71">
        <f t="shared" ca="1" si="29"/>
        <v>0</v>
      </c>
      <c r="CP69" s="71">
        <f t="shared" ca="1" si="29"/>
        <v>0</v>
      </c>
      <c r="CQ69" s="71">
        <f t="shared" ca="1" si="29"/>
        <v>0</v>
      </c>
      <c r="CR69" s="71">
        <f t="shared" ca="1" si="30"/>
        <v>0</v>
      </c>
      <c r="CS69" s="71">
        <f t="shared" ca="1" si="30"/>
        <v>0</v>
      </c>
      <c r="CT69" s="71">
        <f t="shared" ca="1" si="30"/>
        <v>0</v>
      </c>
      <c r="CU69" s="71">
        <f t="shared" ca="1" si="6"/>
        <v>336609208.13000011</v>
      </c>
    </row>
    <row r="70" spans="1:99" ht="12.75" customHeight="1">
      <c r="A70" s="54" t="s">
        <v>121</v>
      </c>
      <c r="B70" s="69">
        <v>3012</v>
      </c>
      <c r="C70" s="70" t="s">
        <v>378</v>
      </c>
      <c r="D70" s="71">
        <f t="shared" ca="1" si="27"/>
        <v>20559185786.390003</v>
      </c>
      <c r="E70" s="71">
        <f t="shared" ca="1" si="27"/>
        <v>17671871370.870003</v>
      </c>
      <c r="F70" s="71">
        <f t="shared" ca="1" si="27"/>
        <v>20003806424.490002</v>
      </c>
      <c r="G70" s="71">
        <f t="shared" ca="1" si="27"/>
        <v>-2331935053.6199999</v>
      </c>
      <c r="H70" s="71">
        <f t="shared" ca="1" si="27"/>
        <v>-249743033.18999982</v>
      </c>
      <c r="I70" s="71">
        <f t="shared" ca="1" si="27"/>
        <v>-490016589.8499999</v>
      </c>
      <c r="J70" s="71">
        <f t="shared" ca="1" si="27"/>
        <v>-2676319459.4200001</v>
      </c>
      <c r="K70" s="71">
        <f t="shared" ca="1" si="27"/>
        <v>2186302869.5700002</v>
      </c>
      <c r="L70" s="71">
        <f t="shared" ca="1" si="27"/>
        <v>240273556.66000009</v>
      </c>
      <c r="M70" s="71">
        <f t="shared" ca="1" si="27"/>
        <v>1147031851.6400001</v>
      </c>
      <c r="N70" s="71">
        <f t="shared" ca="1" si="27"/>
        <v>-906758294.98000002</v>
      </c>
      <c r="O70" s="71">
        <f t="shared" ca="1" si="27"/>
        <v>0</v>
      </c>
      <c r="P70" s="71">
        <f t="shared" ca="1" si="27"/>
        <v>0</v>
      </c>
      <c r="Q70" s="71">
        <f t="shared" ca="1" si="27"/>
        <v>0</v>
      </c>
      <c r="R70" s="71">
        <f t="shared" ca="1" si="27"/>
        <v>0</v>
      </c>
      <c r="S70" s="71">
        <f t="shared" ref="S70:AH82" ca="1" si="31">INDIRECT("'"&amp;VLOOKUP($A$2,$GC$1:$GD$19,2,0)&amp;"'!"&amp;ADDRESS(IFERROR(MATCH($B70,INDIRECT("'"&amp;VLOOKUP($A$2,$GC$1:$GD$19,2,0)&amp;"'!B:B"),0),MATCH($A$82,INDIRECT("'"&amp;VLOOKUP($A$2,$GC$1:$GD$19,2,0)&amp;"'!A:A"),0)),MATCH(S$5,INDIRECT("'"&amp;VLOOKUP($A$2,$GC$1:$GD$19,2,0)&amp;"'!5:5"),0)))</f>
        <v>0</v>
      </c>
      <c r="T70" s="71">
        <f t="shared" ca="1" si="31"/>
        <v>0</v>
      </c>
      <c r="U70" s="71">
        <f t="shared" ca="1" si="31"/>
        <v>0</v>
      </c>
      <c r="V70" s="71">
        <f t="shared" ca="1" si="31"/>
        <v>3136976656.48</v>
      </c>
      <c r="W70" s="71">
        <f t="shared" ca="1" si="31"/>
        <v>1421605750.1300001</v>
      </c>
      <c r="X70" s="71">
        <f t="shared" ca="1" si="31"/>
        <v>0</v>
      </c>
      <c r="Y70" s="71">
        <f t="shared" ca="1" si="31"/>
        <v>592154895.66999996</v>
      </c>
      <c r="Z70" s="71">
        <f t="shared" ca="1" si="31"/>
        <v>1123216010.6799998</v>
      </c>
      <c r="AA70" s="71">
        <f t="shared" ca="1" si="31"/>
        <v>0</v>
      </c>
      <c r="AB70" s="71">
        <f t="shared" ca="1" si="31"/>
        <v>0</v>
      </c>
      <c r="AC70" s="71">
        <f t="shared" ca="1" si="31"/>
        <v>0</v>
      </c>
      <c r="AD70" s="71">
        <f t="shared" ca="1" si="31"/>
        <v>0</v>
      </c>
      <c r="AE70" s="71">
        <f t="shared" ca="1" si="31"/>
        <v>0</v>
      </c>
      <c r="AF70" s="71">
        <f t="shared" ca="1" si="31"/>
        <v>0</v>
      </c>
      <c r="AG70" s="71">
        <f t="shared" ca="1" si="31"/>
        <v>80792.23</v>
      </c>
      <c r="AH70" s="71">
        <f t="shared" ca="1" si="31"/>
        <v>80792.23</v>
      </c>
      <c r="AI70" s="71">
        <f t="shared" ref="AI70:AX82" ca="1" si="32">INDIRECT("'"&amp;VLOOKUP($A$2,$GC$1:$GD$19,2,0)&amp;"'!"&amp;ADDRESS(IFERROR(MATCH($B70,INDIRECT("'"&amp;VLOOKUP($A$2,$GC$1:$GD$19,2,0)&amp;"'!B:B"),0),MATCH($A$82,INDIRECT("'"&amp;VLOOKUP($A$2,$GC$1:$GD$19,2,0)&amp;"'!A:A"),0)),MATCH(AI$5,INDIRECT("'"&amp;VLOOKUP($A$2,$GC$1:$GD$19,2,0)&amp;"'!5:5"),0)))</f>
        <v>0</v>
      </c>
      <c r="AJ70" s="71">
        <f t="shared" ca="1" si="32"/>
        <v>0</v>
      </c>
      <c r="AK70" s="71">
        <f t="shared" ca="1" si="32"/>
        <v>0</v>
      </c>
      <c r="AL70" s="71">
        <f t="shared" ca="1" si="32"/>
        <v>0</v>
      </c>
      <c r="AM70" s="71">
        <f t="shared" ca="1" si="32"/>
        <v>0</v>
      </c>
      <c r="AN70" s="71">
        <f t="shared" ca="1" si="32"/>
        <v>-13787652950.059999</v>
      </c>
      <c r="AO70" s="71">
        <f t="shared" ca="1" si="32"/>
        <v>-2625028703.0599999</v>
      </c>
      <c r="AP70" s="71">
        <f t="shared" ca="1" si="32"/>
        <v>-3030763676.5</v>
      </c>
      <c r="AQ70" s="71">
        <f t="shared" ca="1" si="32"/>
        <v>405734973.44</v>
      </c>
      <c r="AR70" s="71">
        <f t="shared" ca="1" si="32"/>
        <v>-161689731.79999995</v>
      </c>
      <c r="AS70" s="71">
        <f t="shared" ca="1" si="32"/>
        <v>-336514474.17999995</v>
      </c>
      <c r="AT70" s="71">
        <f t="shared" ca="1" si="32"/>
        <v>-984128191.94999993</v>
      </c>
      <c r="AU70" s="71">
        <f t="shared" ca="1" si="32"/>
        <v>-752221158.90999997</v>
      </c>
      <c r="AV70" s="71">
        <f t="shared" ca="1" si="32"/>
        <v>-231907033.03999999</v>
      </c>
      <c r="AW70" s="71">
        <f t="shared" ca="1" si="32"/>
        <v>0</v>
      </c>
      <c r="AX70" s="71">
        <f t="shared" ca="1" si="32"/>
        <v>0</v>
      </c>
      <c r="AY70" s="71">
        <f t="shared" ca="1" si="28"/>
        <v>647613717.76999998</v>
      </c>
      <c r="AZ70" s="71">
        <f t="shared" ca="1" si="28"/>
        <v>174824742.38</v>
      </c>
      <c r="BA70" s="71">
        <f t="shared" ca="1" si="28"/>
        <v>485310449.25</v>
      </c>
      <c r="BB70" s="71">
        <f t="shared" ca="1" si="28"/>
        <v>378483779.05000001</v>
      </c>
      <c r="BC70" s="71">
        <f t="shared" ca="1" si="28"/>
        <v>106826670.2</v>
      </c>
      <c r="BD70" s="71">
        <f t="shared" ca="1" si="28"/>
        <v>0</v>
      </c>
      <c r="BE70" s="71">
        <f t="shared" ca="1" si="28"/>
        <v>0</v>
      </c>
      <c r="BF70" s="71">
        <f t="shared" ca="1" si="28"/>
        <v>-310485706.87</v>
      </c>
      <c r="BG70" s="71">
        <f t="shared" ca="1" si="28"/>
        <v>-1626339.01</v>
      </c>
      <c r="BH70" s="71">
        <f t="shared" ca="1" si="28"/>
        <v>-1626339.01</v>
      </c>
      <c r="BI70" s="71">
        <f t="shared" ca="1" si="28"/>
        <v>0</v>
      </c>
      <c r="BJ70" s="71">
        <f t="shared" ca="1" si="28"/>
        <v>-7421217319.749999</v>
      </c>
      <c r="BK70" s="71">
        <f t="shared" ca="1" si="28"/>
        <v>-7421217319.749999</v>
      </c>
      <c r="BL70" s="71">
        <f t="shared" ca="1" si="28"/>
        <v>-13480777959.389999</v>
      </c>
      <c r="BM70" s="71">
        <f t="shared" ca="1" si="28"/>
        <v>6059560639.6400003</v>
      </c>
      <c r="BN70" s="71">
        <f t="shared" ref="BN70:CC82" ca="1" si="33">INDIRECT("'"&amp;VLOOKUP($A$2,$GC$1:$GD$19,2,0)&amp;"'!"&amp;ADDRESS(IFERROR(MATCH($B70,INDIRECT("'"&amp;VLOOKUP($A$2,$GC$1:$GD$19,2,0)&amp;"'!B:B"),0),MATCH($A$82,INDIRECT("'"&amp;VLOOKUP($A$2,$GC$1:$GD$19,2,0)&amp;"'!A:A"),0)),MATCH(BN$5,INDIRECT("'"&amp;VLOOKUP($A$2,$GC$1:$GD$19,2,0)&amp;"'!5:5"),0)))</f>
        <v>0</v>
      </c>
      <c r="BO70" s="71">
        <f t="shared" ca="1" si="33"/>
        <v>0</v>
      </c>
      <c r="BP70" s="71">
        <f t="shared" ca="1" si="33"/>
        <v>0</v>
      </c>
      <c r="BQ70" s="71">
        <f t="shared" ca="1" si="33"/>
        <v>-50910364.509999998</v>
      </c>
      <c r="BR70" s="71">
        <f t="shared" ca="1" si="33"/>
        <v>-50910364.509999998</v>
      </c>
      <c r="BS70" s="71">
        <f t="shared" ca="1" si="33"/>
        <v>0</v>
      </c>
      <c r="BT70" s="71">
        <f t="shared" ca="1" si="33"/>
        <v>0</v>
      </c>
      <c r="BU70" s="71">
        <f t="shared" ca="1" si="33"/>
        <v>-3527180491.9300008</v>
      </c>
      <c r="BV70" s="71">
        <f t="shared" ca="1" si="33"/>
        <v>-4307844219.8600006</v>
      </c>
      <c r="BW70" s="71">
        <f t="shared" ca="1" si="33"/>
        <v>-323375187.69</v>
      </c>
      <c r="BX70" s="71">
        <f t="shared" ca="1" si="33"/>
        <v>-181636410.68000001</v>
      </c>
      <c r="BY70" s="71">
        <f t="shared" ca="1" si="33"/>
        <v>0</v>
      </c>
      <c r="BZ70" s="71">
        <f t="shared" ca="1" si="33"/>
        <v>0</v>
      </c>
      <c r="CA70" s="71">
        <f t="shared" ca="1" si="33"/>
        <v>0</v>
      </c>
      <c r="CB70" s="71">
        <f t="shared" ca="1" si="33"/>
        <v>1304411467.8599999</v>
      </c>
      <c r="CC70" s="71">
        <f t="shared" ca="1" si="33"/>
        <v>-18736141.559999999</v>
      </c>
      <c r="CD70" s="71">
        <f t="shared" ca="1" si="29"/>
        <v>0</v>
      </c>
      <c r="CE70" s="71">
        <f t="shared" ca="1" si="29"/>
        <v>0</v>
      </c>
      <c r="CF70" s="71">
        <f t="shared" ca="1" si="29"/>
        <v>0</v>
      </c>
      <c r="CG70" s="71">
        <f t="shared" ca="1" si="29"/>
        <v>0</v>
      </c>
      <c r="CH70" s="71">
        <f t="shared" ca="1" si="29"/>
        <v>0</v>
      </c>
      <c r="CI70" s="71">
        <f t="shared" ca="1" si="29"/>
        <v>0</v>
      </c>
      <c r="CJ70" s="71">
        <f t="shared" ca="1" si="29"/>
        <v>0</v>
      </c>
      <c r="CK70" s="71">
        <f t="shared" ca="1" si="29"/>
        <v>0</v>
      </c>
      <c r="CL70" s="71">
        <f t="shared" ca="1" si="29"/>
        <v>0</v>
      </c>
      <c r="CM70" s="71">
        <f t="shared" ca="1" si="29"/>
        <v>0</v>
      </c>
      <c r="CN70" s="71">
        <f t="shared" ca="1" si="29"/>
        <v>0</v>
      </c>
      <c r="CO70" s="71">
        <f t="shared" ca="1" si="29"/>
        <v>0</v>
      </c>
      <c r="CP70" s="71">
        <f t="shared" ca="1" si="29"/>
        <v>0</v>
      </c>
      <c r="CQ70" s="71">
        <f t="shared" ca="1" si="29"/>
        <v>0</v>
      </c>
      <c r="CR70" s="71">
        <f t="shared" ca="1" si="30"/>
        <v>0</v>
      </c>
      <c r="CS70" s="71">
        <f t="shared" ca="1" si="30"/>
        <v>0</v>
      </c>
      <c r="CT70" s="71">
        <f t="shared" ca="1" si="30"/>
        <v>0</v>
      </c>
      <c r="CU70" s="71">
        <f t="shared" ca="1" si="6"/>
        <v>6771532836.3300037</v>
      </c>
    </row>
    <row r="71" spans="1:99" ht="12.75" customHeight="1">
      <c r="A71" s="54" t="s">
        <v>122</v>
      </c>
      <c r="B71" s="69">
        <v>3016</v>
      </c>
      <c r="C71" s="70" t="s">
        <v>378</v>
      </c>
      <c r="D71" s="71">
        <f t="shared" ref="D71:S82" ca="1" si="34">INDIRECT("'"&amp;VLOOKUP($A$2,$GC$1:$GD$19,2,0)&amp;"'!"&amp;ADDRESS(IFERROR(MATCH($B71,INDIRECT("'"&amp;VLOOKUP($A$2,$GC$1:$GD$19,2,0)&amp;"'!B:B"),0),MATCH($A$82,INDIRECT("'"&amp;VLOOKUP($A$2,$GC$1:$GD$19,2,0)&amp;"'!A:A"),0)),MATCH(D$5,INDIRECT("'"&amp;VLOOKUP($A$2,$GC$1:$GD$19,2,0)&amp;"'!5:5"),0)))</f>
        <v>915024348.3499999</v>
      </c>
      <c r="E71" s="71">
        <f t="shared" ca="1" si="34"/>
        <v>947367781.92999995</v>
      </c>
      <c r="F71" s="71">
        <f t="shared" ca="1" si="34"/>
        <v>993026965.38</v>
      </c>
      <c r="G71" s="71">
        <f t="shared" ca="1" si="34"/>
        <v>-45659183.450000003</v>
      </c>
      <c r="H71" s="71">
        <f t="shared" ca="1" si="34"/>
        <v>-32343433.580000002</v>
      </c>
      <c r="I71" s="71">
        <f t="shared" ca="1" si="34"/>
        <v>-36215535.170000002</v>
      </c>
      <c r="J71" s="71">
        <f t="shared" ca="1" si="34"/>
        <v>-44085295.82</v>
      </c>
      <c r="K71" s="71">
        <f t="shared" ca="1" si="34"/>
        <v>7869760.6500000004</v>
      </c>
      <c r="L71" s="71">
        <f t="shared" ca="1" si="34"/>
        <v>3872101.59</v>
      </c>
      <c r="M71" s="71">
        <f t="shared" ca="1" si="34"/>
        <v>4810139.59</v>
      </c>
      <c r="N71" s="71">
        <f t="shared" ca="1" si="34"/>
        <v>-938038</v>
      </c>
      <c r="O71" s="71">
        <f t="shared" ca="1" si="34"/>
        <v>0</v>
      </c>
      <c r="P71" s="71">
        <f t="shared" ca="1" si="34"/>
        <v>0</v>
      </c>
      <c r="Q71" s="71">
        <f t="shared" ca="1" si="34"/>
        <v>0</v>
      </c>
      <c r="R71" s="71">
        <f t="shared" ca="1" si="34"/>
        <v>0</v>
      </c>
      <c r="S71" s="71">
        <f t="shared" ca="1" si="34"/>
        <v>0</v>
      </c>
      <c r="T71" s="71">
        <f t="shared" ca="1" si="31"/>
        <v>0</v>
      </c>
      <c r="U71" s="71">
        <f t="shared" ca="1" si="31"/>
        <v>0</v>
      </c>
      <c r="V71" s="71">
        <f t="shared" ca="1" si="31"/>
        <v>0</v>
      </c>
      <c r="W71" s="71">
        <f t="shared" ca="1" si="31"/>
        <v>0</v>
      </c>
      <c r="X71" s="71">
        <f t="shared" ca="1" si="31"/>
        <v>0</v>
      </c>
      <c r="Y71" s="71">
        <f t="shared" ca="1" si="31"/>
        <v>0</v>
      </c>
      <c r="Z71" s="71">
        <f t="shared" ca="1" si="31"/>
        <v>0</v>
      </c>
      <c r="AA71" s="71">
        <f t="shared" ca="1" si="31"/>
        <v>0</v>
      </c>
      <c r="AB71" s="71">
        <f t="shared" ca="1" si="31"/>
        <v>0</v>
      </c>
      <c r="AC71" s="71">
        <f t="shared" ca="1" si="31"/>
        <v>0</v>
      </c>
      <c r="AD71" s="71">
        <f t="shared" ca="1" si="31"/>
        <v>0</v>
      </c>
      <c r="AE71" s="71">
        <f t="shared" ca="1" si="31"/>
        <v>0</v>
      </c>
      <c r="AF71" s="71">
        <f t="shared" ca="1" si="31"/>
        <v>0</v>
      </c>
      <c r="AG71" s="71">
        <f t="shared" ca="1" si="31"/>
        <v>0</v>
      </c>
      <c r="AH71" s="71">
        <f t="shared" ca="1" si="31"/>
        <v>0</v>
      </c>
      <c r="AI71" s="71">
        <f t="shared" ca="1" si="32"/>
        <v>0</v>
      </c>
      <c r="AJ71" s="71">
        <f t="shared" ca="1" si="32"/>
        <v>0</v>
      </c>
      <c r="AK71" s="71">
        <f t="shared" ca="1" si="32"/>
        <v>0</v>
      </c>
      <c r="AL71" s="71">
        <f t="shared" ca="1" si="32"/>
        <v>0</v>
      </c>
      <c r="AM71" s="71">
        <f t="shared" ca="1" si="32"/>
        <v>0</v>
      </c>
      <c r="AN71" s="71">
        <f t="shared" ca="1" si="32"/>
        <v>-661841325.85954154</v>
      </c>
      <c r="AO71" s="71">
        <f t="shared" ca="1" si="32"/>
        <v>-58594170.259999998</v>
      </c>
      <c r="AP71" s="71">
        <f t="shared" ca="1" si="32"/>
        <v>-64044997.359999999</v>
      </c>
      <c r="AQ71" s="71">
        <f t="shared" ca="1" si="32"/>
        <v>5450827.0999999996</v>
      </c>
      <c r="AR71" s="71">
        <f t="shared" ca="1" si="32"/>
        <v>-15335612.59</v>
      </c>
      <c r="AS71" s="71">
        <f t="shared" ca="1" si="32"/>
        <v>-20393116.859999999</v>
      </c>
      <c r="AT71" s="71">
        <f t="shared" ca="1" si="32"/>
        <v>-57529108.269999996</v>
      </c>
      <c r="AU71" s="71">
        <f t="shared" ca="1" si="32"/>
        <v>-35392987.68</v>
      </c>
      <c r="AV71" s="71">
        <f t="shared" ca="1" si="32"/>
        <v>-22136120.59</v>
      </c>
      <c r="AW71" s="71">
        <f t="shared" ca="1" si="32"/>
        <v>0</v>
      </c>
      <c r="AX71" s="71">
        <f t="shared" ca="1" si="32"/>
        <v>0</v>
      </c>
      <c r="AY71" s="71">
        <f t="shared" ref="AY71:BN82" ca="1" si="35">INDIRECT("'"&amp;VLOOKUP($A$2,$GC$1:$GD$19,2,0)&amp;"'!"&amp;ADDRESS(IFERROR(MATCH($B71,INDIRECT("'"&amp;VLOOKUP($A$2,$GC$1:$GD$19,2,0)&amp;"'!B:B"),0),MATCH($A$82,INDIRECT("'"&amp;VLOOKUP($A$2,$GC$1:$GD$19,2,0)&amp;"'!A:A"),0)),MATCH(AY$5,INDIRECT("'"&amp;VLOOKUP($A$2,$GC$1:$GD$19,2,0)&amp;"'!5:5"),0)))</f>
        <v>37135991.409999996</v>
      </c>
      <c r="AZ71" s="71">
        <f t="shared" ca="1" si="35"/>
        <v>5057504.2699999996</v>
      </c>
      <c r="BA71" s="71">
        <f t="shared" ca="1" si="35"/>
        <v>15933711.27</v>
      </c>
      <c r="BB71" s="71">
        <f t="shared" ca="1" si="35"/>
        <v>10729125.879999999</v>
      </c>
      <c r="BC71" s="71">
        <f t="shared" ca="1" si="35"/>
        <v>5204585.3899999997</v>
      </c>
      <c r="BD71" s="71">
        <f t="shared" ca="1" si="35"/>
        <v>0</v>
      </c>
      <c r="BE71" s="71">
        <f t="shared" ca="1" si="35"/>
        <v>0</v>
      </c>
      <c r="BF71" s="71">
        <f t="shared" ca="1" si="35"/>
        <v>-10876207</v>
      </c>
      <c r="BG71" s="71">
        <f t="shared" ca="1" si="35"/>
        <v>0</v>
      </c>
      <c r="BH71" s="71">
        <f t="shared" ca="1" si="35"/>
        <v>0</v>
      </c>
      <c r="BI71" s="71">
        <f t="shared" ca="1" si="35"/>
        <v>0</v>
      </c>
      <c r="BJ71" s="71">
        <f t="shared" ca="1" si="35"/>
        <v>-86164011.85999994</v>
      </c>
      <c r="BK71" s="71">
        <f t="shared" ca="1" si="35"/>
        <v>-90088314.599999934</v>
      </c>
      <c r="BL71" s="71">
        <f t="shared" ca="1" si="35"/>
        <v>-301558875.97999996</v>
      </c>
      <c r="BM71" s="71">
        <f t="shared" ca="1" si="35"/>
        <v>211470561.38000003</v>
      </c>
      <c r="BN71" s="71">
        <f t="shared" ca="1" si="35"/>
        <v>3924302.74</v>
      </c>
      <c r="BO71" s="71">
        <f t="shared" ca="1" si="33"/>
        <v>12777658.65</v>
      </c>
      <c r="BP71" s="71">
        <f t="shared" ca="1" si="33"/>
        <v>-8853355.9100000001</v>
      </c>
      <c r="BQ71" s="71">
        <f t="shared" ca="1" si="33"/>
        <v>-11092056.779999999</v>
      </c>
      <c r="BR71" s="71">
        <f t="shared" ca="1" si="33"/>
        <v>-11092056.779999999</v>
      </c>
      <c r="BS71" s="71">
        <f t="shared" ca="1" si="33"/>
        <v>0</v>
      </c>
      <c r="BT71" s="71">
        <f t="shared" ca="1" si="33"/>
        <v>0</v>
      </c>
      <c r="BU71" s="71">
        <f t="shared" ca="1" si="33"/>
        <v>-490655474.36954165</v>
      </c>
      <c r="BV71" s="71">
        <f t="shared" ca="1" si="33"/>
        <v>-392993094.67954159</v>
      </c>
      <c r="BW71" s="71">
        <f t="shared" ca="1" si="33"/>
        <v>-42627484.600000001</v>
      </c>
      <c r="BX71" s="71">
        <f t="shared" ca="1" si="33"/>
        <v>-6734163.8600000003</v>
      </c>
      <c r="BY71" s="71">
        <f t="shared" ca="1" si="33"/>
        <v>0</v>
      </c>
      <c r="BZ71" s="71">
        <f t="shared" ca="1" si="33"/>
        <v>-40342283.990000002</v>
      </c>
      <c r="CA71" s="71">
        <f t="shared" ca="1" si="33"/>
        <v>-12623598.18</v>
      </c>
      <c r="CB71" s="71">
        <f t="shared" ca="1" si="33"/>
        <v>5866187.5999999996</v>
      </c>
      <c r="CC71" s="71">
        <f t="shared" ca="1" si="33"/>
        <v>-1201036.6599999999</v>
      </c>
      <c r="CD71" s="71">
        <f t="shared" ref="CD71:CS82" ca="1" si="36">INDIRECT("'"&amp;VLOOKUP($A$2,$GC$1:$GD$19,2,0)&amp;"'!"&amp;ADDRESS(IFERROR(MATCH($B71,INDIRECT("'"&amp;VLOOKUP($A$2,$GC$1:$GD$19,2,0)&amp;"'!B:B"),0),MATCH($A$82,INDIRECT("'"&amp;VLOOKUP($A$2,$GC$1:$GD$19,2,0)&amp;"'!A:A"),0)),MATCH(CD$5,INDIRECT("'"&amp;VLOOKUP($A$2,$GC$1:$GD$19,2,0)&amp;"'!5:5"),0)))</f>
        <v>0</v>
      </c>
      <c r="CE71" s="71">
        <f t="shared" ca="1" si="36"/>
        <v>0</v>
      </c>
      <c r="CF71" s="71">
        <f t="shared" ca="1" si="36"/>
        <v>0</v>
      </c>
      <c r="CG71" s="71">
        <f t="shared" ca="1" si="36"/>
        <v>0</v>
      </c>
      <c r="CH71" s="71">
        <f t="shared" ca="1" si="36"/>
        <v>0</v>
      </c>
      <c r="CI71" s="71">
        <f t="shared" ca="1" si="36"/>
        <v>0</v>
      </c>
      <c r="CJ71" s="71">
        <f t="shared" ca="1" si="36"/>
        <v>0</v>
      </c>
      <c r="CK71" s="71">
        <f t="shared" ca="1" si="36"/>
        <v>0</v>
      </c>
      <c r="CL71" s="71">
        <f t="shared" ca="1" si="36"/>
        <v>0</v>
      </c>
      <c r="CM71" s="71">
        <f t="shared" ca="1" si="36"/>
        <v>0</v>
      </c>
      <c r="CN71" s="71">
        <f t="shared" ca="1" si="36"/>
        <v>0</v>
      </c>
      <c r="CO71" s="71">
        <f t="shared" ca="1" si="36"/>
        <v>0</v>
      </c>
      <c r="CP71" s="71">
        <f t="shared" ca="1" si="36"/>
        <v>0</v>
      </c>
      <c r="CQ71" s="71">
        <f t="shared" ca="1" si="36"/>
        <v>0</v>
      </c>
      <c r="CR71" s="71">
        <f t="shared" ca="1" si="36"/>
        <v>0</v>
      </c>
      <c r="CS71" s="71">
        <f t="shared" ca="1" si="36"/>
        <v>0</v>
      </c>
      <c r="CT71" s="71">
        <f t="shared" ref="CT71:DH82" ca="1" si="37">INDIRECT("'"&amp;VLOOKUP($A$2,$GC$1:$GD$19,2,0)&amp;"'!"&amp;ADDRESS(IFERROR(MATCH($B71,INDIRECT("'"&amp;VLOOKUP($A$2,$GC$1:$GD$19,2,0)&amp;"'!B:B"),0),MATCH($A$82,INDIRECT("'"&amp;VLOOKUP($A$2,$GC$1:$GD$19,2,0)&amp;"'!A:A"),0)),MATCH(CT$5,INDIRECT("'"&amp;VLOOKUP($A$2,$GC$1:$GD$19,2,0)&amp;"'!5:5"),0)))</f>
        <v>0</v>
      </c>
      <c r="CU71" s="71">
        <f t="shared" ref="CU71:CU82" ca="1" si="38">INDIRECT("'"&amp;VLOOKUP($A$2,$GC$1:$GD$19,2,0)&amp;"'!"&amp;ADDRESS(IFERROR(MATCH($B71,INDIRECT("'"&amp;VLOOKUP($A$2,$GC$1:$GD$19,2,0)&amp;"'!B:B"),0),MATCH($A$82,INDIRECT("'"&amp;VLOOKUP($A$2,$GC$1:$GD$19,2,0)&amp;"'!A:A"),0)),MATCH(CU$6,INDIRECT("'"&amp;VLOOKUP($A$2,$GC$1:$GD$19,2,0)&amp;"'!6:6"),0)))</f>
        <v>253183022.49045837</v>
      </c>
    </row>
    <row r="72" spans="1:99" ht="12.75" customHeight="1">
      <c r="A72" s="54" t="s">
        <v>123</v>
      </c>
      <c r="B72" s="69">
        <v>3017</v>
      </c>
      <c r="C72" s="70" t="s">
        <v>378</v>
      </c>
      <c r="D72" s="71">
        <f t="shared" ca="1" si="34"/>
        <v>13973080446.189995</v>
      </c>
      <c r="E72" s="71">
        <f t="shared" ca="1" si="34"/>
        <v>13162210357.639996</v>
      </c>
      <c r="F72" s="71">
        <f t="shared" ca="1" si="34"/>
        <v>14373335206.689997</v>
      </c>
      <c r="G72" s="71">
        <f t="shared" ca="1" si="34"/>
        <v>-1211124849.0500002</v>
      </c>
      <c r="H72" s="71">
        <f t="shared" ca="1" si="34"/>
        <v>-638832246.24000013</v>
      </c>
      <c r="I72" s="71">
        <f t="shared" ca="1" si="34"/>
        <v>-740834840.1500001</v>
      </c>
      <c r="J72" s="71">
        <f t="shared" ca="1" si="34"/>
        <v>-2916775721.3400002</v>
      </c>
      <c r="K72" s="71">
        <f t="shared" ca="1" si="34"/>
        <v>2175940881.1900001</v>
      </c>
      <c r="L72" s="71">
        <f t="shared" ca="1" si="34"/>
        <v>102002593.91</v>
      </c>
      <c r="M72" s="71">
        <f t="shared" ca="1" si="34"/>
        <v>176804757.78</v>
      </c>
      <c r="N72" s="71">
        <f t="shared" ca="1" si="34"/>
        <v>-74802163.870000005</v>
      </c>
      <c r="O72" s="71">
        <f t="shared" ca="1" si="34"/>
        <v>0</v>
      </c>
      <c r="P72" s="71">
        <f t="shared" ca="1" si="34"/>
        <v>0</v>
      </c>
      <c r="Q72" s="71">
        <f t="shared" ca="1" si="34"/>
        <v>0</v>
      </c>
      <c r="R72" s="71">
        <f t="shared" ca="1" si="34"/>
        <v>0</v>
      </c>
      <c r="S72" s="71">
        <f t="shared" ca="1" si="34"/>
        <v>0</v>
      </c>
      <c r="T72" s="71">
        <f t="shared" ca="1" si="31"/>
        <v>0</v>
      </c>
      <c r="U72" s="71">
        <f t="shared" ca="1" si="31"/>
        <v>0</v>
      </c>
      <c r="V72" s="71">
        <f t="shared" ca="1" si="31"/>
        <v>1449702334.79</v>
      </c>
      <c r="W72" s="71">
        <f t="shared" ca="1" si="31"/>
        <v>0</v>
      </c>
      <c r="X72" s="71">
        <f t="shared" ca="1" si="31"/>
        <v>0</v>
      </c>
      <c r="Y72" s="71">
        <f t="shared" ca="1" si="31"/>
        <v>1449702334.79</v>
      </c>
      <c r="Z72" s="71">
        <f t="shared" ca="1" si="31"/>
        <v>0</v>
      </c>
      <c r="AA72" s="71">
        <f t="shared" ca="1" si="31"/>
        <v>0</v>
      </c>
      <c r="AB72" s="71">
        <f t="shared" ca="1" si="31"/>
        <v>0</v>
      </c>
      <c r="AC72" s="71">
        <f t="shared" ca="1" si="31"/>
        <v>0</v>
      </c>
      <c r="AD72" s="71">
        <f t="shared" ca="1" si="31"/>
        <v>0</v>
      </c>
      <c r="AE72" s="71">
        <f t="shared" ca="1" si="31"/>
        <v>0</v>
      </c>
      <c r="AF72" s="71">
        <f t="shared" ca="1" si="31"/>
        <v>0</v>
      </c>
      <c r="AG72" s="71">
        <f t="shared" ca="1" si="31"/>
        <v>0</v>
      </c>
      <c r="AH72" s="71">
        <f t="shared" ca="1" si="31"/>
        <v>0</v>
      </c>
      <c r="AI72" s="71">
        <f t="shared" ca="1" si="32"/>
        <v>0</v>
      </c>
      <c r="AJ72" s="71">
        <f t="shared" ca="1" si="32"/>
        <v>0</v>
      </c>
      <c r="AK72" s="71">
        <f t="shared" ca="1" si="32"/>
        <v>0</v>
      </c>
      <c r="AL72" s="71">
        <f t="shared" ca="1" si="32"/>
        <v>0</v>
      </c>
      <c r="AM72" s="71">
        <f t="shared" ca="1" si="32"/>
        <v>0</v>
      </c>
      <c r="AN72" s="71">
        <f t="shared" ca="1" si="32"/>
        <v>-10079987203.769997</v>
      </c>
      <c r="AO72" s="71">
        <f t="shared" ca="1" si="32"/>
        <v>-3365271701.1799998</v>
      </c>
      <c r="AP72" s="71">
        <f t="shared" ca="1" si="32"/>
        <v>-3643144232.4099998</v>
      </c>
      <c r="AQ72" s="71">
        <f t="shared" ca="1" si="32"/>
        <v>277872531.23000002</v>
      </c>
      <c r="AR72" s="71">
        <f t="shared" ca="1" si="32"/>
        <v>-83727620.279999971</v>
      </c>
      <c r="AS72" s="71">
        <f t="shared" ca="1" si="32"/>
        <v>-197635122.92999995</v>
      </c>
      <c r="AT72" s="71">
        <f t="shared" ca="1" si="32"/>
        <v>-579789554.27999997</v>
      </c>
      <c r="AU72" s="71">
        <f t="shared" ca="1" si="32"/>
        <v>-695890249.8499999</v>
      </c>
      <c r="AV72" s="71">
        <f t="shared" ca="1" si="32"/>
        <v>116100695.56999999</v>
      </c>
      <c r="AW72" s="71">
        <f t="shared" ca="1" si="32"/>
        <v>0</v>
      </c>
      <c r="AX72" s="71">
        <f t="shared" ca="1" si="32"/>
        <v>0</v>
      </c>
      <c r="AY72" s="71">
        <f t="shared" ca="1" si="35"/>
        <v>382154431.35000002</v>
      </c>
      <c r="AZ72" s="71">
        <f t="shared" ca="1" si="35"/>
        <v>113907502.64999998</v>
      </c>
      <c r="BA72" s="71">
        <f t="shared" ca="1" si="35"/>
        <v>267699752.05999997</v>
      </c>
      <c r="BB72" s="71">
        <f t="shared" ca="1" si="35"/>
        <v>252095499.93999997</v>
      </c>
      <c r="BC72" s="71">
        <f t="shared" ca="1" si="35"/>
        <v>15604252.119999999</v>
      </c>
      <c r="BD72" s="71">
        <f t="shared" ca="1" si="35"/>
        <v>0</v>
      </c>
      <c r="BE72" s="71">
        <f t="shared" ca="1" si="35"/>
        <v>0</v>
      </c>
      <c r="BF72" s="71">
        <f t="shared" ca="1" si="35"/>
        <v>-153792249.41</v>
      </c>
      <c r="BG72" s="71">
        <f t="shared" ca="1" si="35"/>
        <v>-146693.14000000001</v>
      </c>
      <c r="BH72" s="71">
        <f t="shared" ca="1" si="35"/>
        <v>-198730.92</v>
      </c>
      <c r="BI72" s="71">
        <f t="shared" ca="1" si="35"/>
        <v>52037.78</v>
      </c>
      <c r="BJ72" s="71">
        <f t="shared" ca="1" si="35"/>
        <v>-1022366216.84</v>
      </c>
      <c r="BK72" s="71">
        <f t="shared" ca="1" si="35"/>
        <v>-1083520097.47</v>
      </c>
      <c r="BL72" s="71">
        <f t="shared" ca="1" si="35"/>
        <v>-2011536007.5599999</v>
      </c>
      <c r="BM72" s="71">
        <f t="shared" ca="1" si="35"/>
        <v>928015910.08999991</v>
      </c>
      <c r="BN72" s="71">
        <f t="shared" ca="1" si="35"/>
        <v>61153880.629999995</v>
      </c>
      <c r="BO72" s="71">
        <f t="shared" ca="1" si="33"/>
        <v>145311149.25999999</v>
      </c>
      <c r="BP72" s="71">
        <f t="shared" ca="1" si="33"/>
        <v>-84157268.629999995</v>
      </c>
      <c r="BQ72" s="71">
        <f t="shared" ca="1" si="33"/>
        <v>-79077286.650000006</v>
      </c>
      <c r="BR72" s="71">
        <f t="shared" ca="1" si="33"/>
        <v>-79077286.650000006</v>
      </c>
      <c r="BS72" s="71">
        <f t="shared" ca="1" si="33"/>
        <v>0</v>
      </c>
      <c r="BT72" s="71">
        <f t="shared" ca="1" si="33"/>
        <v>0</v>
      </c>
      <c r="BU72" s="71">
        <f t="shared" ca="1" si="33"/>
        <v>-5529227430.4499989</v>
      </c>
      <c r="BV72" s="71">
        <f t="shared" ca="1" si="33"/>
        <v>-4977927004.0499992</v>
      </c>
      <c r="BW72" s="71">
        <f t="shared" ca="1" si="33"/>
        <v>-614448982.15999997</v>
      </c>
      <c r="BX72" s="71">
        <f t="shared" ca="1" si="33"/>
        <v>-146962636.65999997</v>
      </c>
      <c r="BY72" s="71">
        <f t="shared" ca="1" si="33"/>
        <v>0</v>
      </c>
      <c r="BZ72" s="71">
        <f t="shared" ca="1" si="33"/>
        <v>-74502878.459999993</v>
      </c>
      <c r="CA72" s="71">
        <f t="shared" ca="1" si="33"/>
        <v>-168167346.70000002</v>
      </c>
      <c r="CB72" s="71">
        <f t="shared" ca="1" si="33"/>
        <v>435980458.28999996</v>
      </c>
      <c r="CC72" s="71">
        <f t="shared" ca="1" si="33"/>
        <v>16800959.289999992</v>
      </c>
      <c r="CD72" s="71">
        <f t="shared" ca="1" si="36"/>
        <v>-170255.23</v>
      </c>
      <c r="CE72" s="71">
        <f t="shared" ca="1" si="36"/>
        <v>-170255.23</v>
      </c>
      <c r="CF72" s="71">
        <f t="shared" ca="1" si="36"/>
        <v>0</v>
      </c>
      <c r="CG72" s="71">
        <f t="shared" ca="1" si="36"/>
        <v>0</v>
      </c>
      <c r="CH72" s="71">
        <f t="shared" ca="1" si="36"/>
        <v>0</v>
      </c>
      <c r="CI72" s="71">
        <f t="shared" ca="1" si="36"/>
        <v>0</v>
      </c>
      <c r="CJ72" s="71">
        <f t="shared" ca="1" si="36"/>
        <v>0</v>
      </c>
      <c r="CK72" s="71">
        <f t="shared" ca="1" si="36"/>
        <v>0</v>
      </c>
      <c r="CL72" s="71">
        <f t="shared" ca="1" si="36"/>
        <v>0</v>
      </c>
      <c r="CM72" s="71">
        <f t="shared" ca="1" si="36"/>
        <v>0</v>
      </c>
      <c r="CN72" s="71">
        <f t="shared" ca="1" si="36"/>
        <v>0</v>
      </c>
      <c r="CO72" s="71">
        <f t="shared" ca="1" si="36"/>
        <v>0</v>
      </c>
      <c r="CP72" s="71">
        <f t="shared" ca="1" si="36"/>
        <v>0</v>
      </c>
      <c r="CQ72" s="71">
        <f t="shared" ca="1" si="36"/>
        <v>0</v>
      </c>
      <c r="CR72" s="71">
        <f t="shared" ca="1" si="36"/>
        <v>0</v>
      </c>
      <c r="CS72" s="71">
        <f t="shared" ca="1" si="36"/>
        <v>0</v>
      </c>
      <c r="CT72" s="71">
        <f t="shared" ca="1" si="37"/>
        <v>0</v>
      </c>
      <c r="CU72" s="71">
        <f t="shared" ca="1" si="38"/>
        <v>3893093242.4199982</v>
      </c>
    </row>
    <row r="73" spans="1:99" ht="12.75" customHeight="1">
      <c r="A73" s="54" t="s">
        <v>124</v>
      </c>
      <c r="B73" s="69">
        <v>3018</v>
      </c>
      <c r="C73" s="70" t="s">
        <v>378</v>
      </c>
      <c r="D73" s="71">
        <f t="shared" ca="1" si="34"/>
        <v>27048237035.889999</v>
      </c>
      <c r="E73" s="71">
        <f t="shared" ca="1" si="34"/>
        <v>29234647774.23</v>
      </c>
      <c r="F73" s="71">
        <f t="shared" ca="1" si="34"/>
        <v>29340585986.880001</v>
      </c>
      <c r="G73" s="71">
        <f t="shared" ca="1" si="34"/>
        <v>-105938212.65000001</v>
      </c>
      <c r="H73" s="71">
        <f t="shared" ca="1" si="34"/>
        <v>-2477603250.6300001</v>
      </c>
      <c r="I73" s="71">
        <f t="shared" ca="1" si="34"/>
        <v>-2477603250.6300001</v>
      </c>
      <c r="J73" s="71">
        <f t="shared" ca="1" si="34"/>
        <v>-7823324815.5</v>
      </c>
      <c r="K73" s="71">
        <f t="shared" ca="1" si="34"/>
        <v>5345721564.8699999</v>
      </c>
      <c r="L73" s="71">
        <f t="shared" ca="1" si="34"/>
        <v>0</v>
      </c>
      <c r="M73" s="71">
        <f t="shared" ca="1" si="34"/>
        <v>0</v>
      </c>
      <c r="N73" s="71">
        <f t="shared" ca="1" si="34"/>
        <v>0</v>
      </c>
      <c r="O73" s="71">
        <f t="shared" ca="1" si="34"/>
        <v>0</v>
      </c>
      <c r="P73" s="71">
        <f t="shared" ca="1" si="34"/>
        <v>0</v>
      </c>
      <c r="Q73" s="71">
        <f t="shared" ca="1" si="34"/>
        <v>0</v>
      </c>
      <c r="R73" s="71">
        <f t="shared" ca="1" si="34"/>
        <v>0</v>
      </c>
      <c r="S73" s="71">
        <f t="shared" ca="1" si="34"/>
        <v>0</v>
      </c>
      <c r="T73" s="71">
        <f t="shared" ca="1" si="31"/>
        <v>0</v>
      </c>
      <c r="U73" s="71">
        <f t="shared" ca="1" si="31"/>
        <v>0</v>
      </c>
      <c r="V73" s="71">
        <f t="shared" ca="1" si="31"/>
        <v>189939942.72</v>
      </c>
      <c r="W73" s="71">
        <f t="shared" ca="1" si="31"/>
        <v>172763124.31</v>
      </c>
      <c r="X73" s="71">
        <f t="shared" ca="1" si="31"/>
        <v>0</v>
      </c>
      <c r="Y73" s="71">
        <f t="shared" ca="1" si="31"/>
        <v>0</v>
      </c>
      <c r="Z73" s="71">
        <f t="shared" ca="1" si="31"/>
        <v>17176818.41</v>
      </c>
      <c r="AA73" s="71">
        <f t="shared" ca="1" si="31"/>
        <v>0</v>
      </c>
      <c r="AB73" s="71">
        <f t="shared" ca="1" si="31"/>
        <v>0</v>
      </c>
      <c r="AC73" s="71">
        <f t="shared" ca="1" si="31"/>
        <v>0</v>
      </c>
      <c r="AD73" s="71">
        <f t="shared" ca="1" si="31"/>
        <v>0</v>
      </c>
      <c r="AE73" s="71">
        <f t="shared" ca="1" si="31"/>
        <v>0</v>
      </c>
      <c r="AF73" s="71">
        <f t="shared" ca="1" si="31"/>
        <v>0</v>
      </c>
      <c r="AG73" s="71">
        <f t="shared" ca="1" si="31"/>
        <v>101252569.57000001</v>
      </c>
      <c r="AH73" s="71">
        <f t="shared" ca="1" si="31"/>
        <v>101252569.57000001</v>
      </c>
      <c r="AI73" s="71">
        <f t="shared" ca="1" si="32"/>
        <v>0</v>
      </c>
      <c r="AJ73" s="71">
        <f t="shared" ca="1" si="32"/>
        <v>0</v>
      </c>
      <c r="AK73" s="71">
        <f t="shared" ca="1" si="32"/>
        <v>0</v>
      </c>
      <c r="AL73" s="71">
        <f t="shared" ca="1" si="32"/>
        <v>0</v>
      </c>
      <c r="AM73" s="71">
        <f t="shared" ca="1" si="32"/>
        <v>0</v>
      </c>
      <c r="AN73" s="71">
        <f t="shared" ca="1" si="32"/>
        <v>-19668072787.150002</v>
      </c>
      <c r="AO73" s="71">
        <f t="shared" ca="1" si="32"/>
        <v>-3282573104.1600003</v>
      </c>
      <c r="AP73" s="71">
        <f t="shared" ca="1" si="32"/>
        <v>-3285253194.6400003</v>
      </c>
      <c r="AQ73" s="71">
        <f t="shared" ca="1" si="32"/>
        <v>2680090.48</v>
      </c>
      <c r="AR73" s="71">
        <f t="shared" ca="1" si="32"/>
        <v>-594533169.50999999</v>
      </c>
      <c r="AS73" s="71">
        <f t="shared" ca="1" si="32"/>
        <v>-595264732.25999999</v>
      </c>
      <c r="AT73" s="71">
        <f t="shared" ca="1" si="32"/>
        <v>-2519878697.9499998</v>
      </c>
      <c r="AU73" s="71">
        <f t="shared" ca="1" si="32"/>
        <v>-2149727397.75</v>
      </c>
      <c r="AV73" s="71">
        <f t="shared" ca="1" si="32"/>
        <v>-370151300.19999999</v>
      </c>
      <c r="AW73" s="71">
        <f t="shared" ca="1" si="32"/>
        <v>0</v>
      </c>
      <c r="AX73" s="71">
        <f t="shared" ca="1" si="32"/>
        <v>0</v>
      </c>
      <c r="AY73" s="71">
        <f t="shared" ca="1" si="35"/>
        <v>1924613965.6899998</v>
      </c>
      <c r="AZ73" s="71">
        <f t="shared" ca="1" si="35"/>
        <v>731562.75000000745</v>
      </c>
      <c r="BA73" s="71">
        <f t="shared" ca="1" si="35"/>
        <v>39422274.289999999</v>
      </c>
      <c r="BB73" s="71">
        <f t="shared" ca="1" si="35"/>
        <v>34715208.359999999</v>
      </c>
      <c r="BC73" s="71">
        <f t="shared" ca="1" si="35"/>
        <v>4707065.93</v>
      </c>
      <c r="BD73" s="71">
        <f t="shared" ca="1" si="35"/>
        <v>0</v>
      </c>
      <c r="BE73" s="71">
        <f t="shared" ca="1" si="35"/>
        <v>0</v>
      </c>
      <c r="BF73" s="71">
        <f t="shared" ca="1" si="35"/>
        <v>-38690711.539999992</v>
      </c>
      <c r="BG73" s="71">
        <f t="shared" ca="1" si="35"/>
        <v>-102207631.66000001</v>
      </c>
      <c r="BH73" s="71">
        <f t="shared" ca="1" si="35"/>
        <v>-102241682.66000001</v>
      </c>
      <c r="BI73" s="71">
        <f t="shared" ca="1" si="35"/>
        <v>34051</v>
      </c>
      <c r="BJ73" s="71">
        <f t="shared" ca="1" si="35"/>
        <v>-4185557432.8199997</v>
      </c>
      <c r="BK73" s="71">
        <f t="shared" ca="1" si="35"/>
        <v>-4185557432.8199997</v>
      </c>
      <c r="BL73" s="71">
        <f t="shared" ca="1" si="35"/>
        <v>-6634665062.6999998</v>
      </c>
      <c r="BM73" s="71">
        <f t="shared" ca="1" si="35"/>
        <v>2449107629.8800001</v>
      </c>
      <c r="BN73" s="71">
        <f t="shared" ca="1" si="35"/>
        <v>0</v>
      </c>
      <c r="BO73" s="71">
        <f t="shared" ca="1" si="33"/>
        <v>0</v>
      </c>
      <c r="BP73" s="71">
        <f t="shared" ca="1" si="33"/>
        <v>0</v>
      </c>
      <c r="BQ73" s="71">
        <f t="shared" ca="1" si="33"/>
        <v>-246389425.85000005</v>
      </c>
      <c r="BR73" s="71">
        <f t="shared" ca="1" si="33"/>
        <v>-246389425.85000005</v>
      </c>
      <c r="BS73" s="71">
        <f t="shared" ca="1" si="33"/>
        <v>0</v>
      </c>
      <c r="BT73" s="71">
        <f t="shared" ca="1" si="33"/>
        <v>0</v>
      </c>
      <c r="BU73" s="71">
        <f t="shared" ca="1" si="33"/>
        <v>-11103137334.450001</v>
      </c>
      <c r="BV73" s="71">
        <f t="shared" ca="1" si="33"/>
        <v>-8645236093.710001</v>
      </c>
      <c r="BW73" s="71">
        <f t="shared" ca="1" si="33"/>
        <v>-1524322420.2800002</v>
      </c>
      <c r="BX73" s="71">
        <f t="shared" ca="1" si="33"/>
        <v>-202477575.88999996</v>
      </c>
      <c r="BY73" s="71">
        <f t="shared" ca="1" si="33"/>
        <v>0</v>
      </c>
      <c r="BZ73" s="71">
        <f t="shared" ca="1" si="33"/>
        <v>-466190861.45999998</v>
      </c>
      <c r="CA73" s="71">
        <f t="shared" ca="1" si="33"/>
        <v>-215833321.94999999</v>
      </c>
      <c r="CB73" s="71">
        <f t="shared" ca="1" si="33"/>
        <v>0</v>
      </c>
      <c r="CC73" s="71">
        <f t="shared" ca="1" si="33"/>
        <v>-49077061.159999996</v>
      </c>
      <c r="CD73" s="71">
        <f t="shared" ca="1" si="36"/>
        <v>-7794303.4500000002</v>
      </c>
      <c r="CE73" s="71">
        <f t="shared" ca="1" si="36"/>
        <v>0</v>
      </c>
      <c r="CF73" s="71">
        <f t="shared" ca="1" si="36"/>
        <v>-6828652.3100000005</v>
      </c>
      <c r="CG73" s="71">
        <f t="shared" ca="1" si="36"/>
        <v>0</v>
      </c>
      <c r="CH73" s="71">
        <f t="shared" ca="1" si="36"/>
        <v>-965651.14</v>
      </c>
      <c r="CI73" s="71">
        <f t="shared" ca="1" si="36"/>
        <v>0</v>
      </c>
      <c r="CJ73" s="71">
        <f t="shared" ca="1" si="36"/>
        <v>0</v>
      </c>
      <c r="CK73" s="71">
        <f t="shared" ca="1" si="36"/>
        <v>-145880385.25</v>
      </c>
      <c r="CL73" s="71">
        <f t="shared" ca="1" si="36"/>
        <v>-145880385.25</v>
      </c>
      <c r="CM73" s="71">
        <f t="shared" ca="1" si="36"/>
        <v>0</v>
      </c>
      <c r="CN73" s="71">
        <f t="shared" ca="1" si="36"/>
        <v>0</v>
      </c>
      <c r="CO73" s="71">
        <f t="shared" ca="1" si="36"/>
        <v>0</v>
      </c>
      <c r="CP73" s="71">
        <f t="shared" ca="1" si="36"/>
        <v>0</v>
      </c>
      <c r="CQ73" s="71">
        <f t="shared" ca="1" si="36"/>
        <v>0</v>
      </c>
      <c r="CR73" s="71">
        <f t="shared" ca="1" si="36"/>
        <v>0</v>
      </c>
      <c r="CS73" s="71">
        <f t="shared" ca="1" si="36"/>
        <v>0</v>
      </c>
      <c r="CT73" s="71">
        <f t="shared" ca="1" si="37"/>
        <v>0</v>
      </c>
      <c r="CU73" s="71">
        <f t="shared" ca="1" si="38"/>
        <v>7380164248.7399979</v>
      </c>
    </row>
    <row r="74" spans="1:99" ht="12.75" customHeight="1">
      <c r="A74" s="54" t="s">
        <v>125</v>
      </c>
      <c r="B74" s="69">
        <v>4002</v>
      </c>
      <c r="C74" s="70" t="s">
        <v>379</v>
      </c>
      <c r="D74" s="71">
        <f t="shared" ca="1" si="34"/>
        <v>152850596.89000002</v>
      </c>
      <c r="E74" s="71">
        <f t="shared" ca="1" si="34"/>
        <v>125489936.34</v>
      </c>
      <c r="F74" s="71">
        <f t="shared" ca="1" si="34"/>
        <v>158130849.03</v>
      </c>
      <c r="G74" s="71">
        <f t="shared" ca="1" si="34"/>
        <v>-32640912.690000001</v>
      </c>
      <c r="H74" s="71">
        <f t="shared" ca="1" si="34"/>
        <v>-21672579.669999994</v>
      </c>
      <c r="I74" s="71">
        <f t="shared" ca="1" si="34"/>
        <v>-28471053.479999997</v>
      </c>
      <c r="J74" s="71">
        <f t="shared" ca="1" si="34"/>
        <v>-84626627.239999995</v>
      </c>
      <c r="K74" s="71">
        <f t="shared" ca="1" si="34"/>
        <v>56155573.759999998</v>
      </c>
      <c r="L74" s="71">
        <f t="shared" ca="1" si="34"/>
        <v>6798473.8100000005</v>
      </c>
      <c r="M74" s="71">
        <f t="shared" ca="1" si="34"/>
        <v>16903371.030000001</v>
      </c>
      <c r="N74" s="71">
        <f t="shared" ca="1" si="34"/>
        <v>-10104897.220000001</v>
      </c>
      <c r="O74" s="71">
        <f t="shared" ca="1" si="34"/>
        <v>0</v>
      </c>
      <c r="P74" s="71">
        <f t="shared" ca="1" si="34"/>
        <v>0</v>
      </c>
      <c r="Q74" s="71">
        <f t="shared" ca="1" si="34"/>
        <v>0</v>
      </c>
      <c r="R74" s="71">
        <f t="shared" ca="1" si="34"/>
        <v>0</v>
      </c>
      <c r="S74" s="71">
        <f t="shared" ca="1" si="34"/>
        <v>0</v>
      </c>
      <c r="T74" s="71">
        <f t="shared" ca="1" si="31"/>
        <v>0</v>
      </c>
      <c r="U74" s="71">
        <f t="shared" ca="1" si="31"/>
        <v>0</v>
      </c>
      <c r="V74" s="71">
        <f t="shared" ca="1" si="31"/>
        <v>46198356.18</v>
      </c>
      <c r="W74" s="71">
        <f t="shared" ca="1" si="31"/>
        <v>46198356.18</v>
      </c>
      <c r="X74" s="71">
        <f t="shared" ca="1" si="31"/>
        <v>0</v>
      </c>
      <c r="Y74" s="71">
        <f t="shared" ca="1" si="31"/>
        <v>0</v>
      </c>
      <c r="Z74" s="71">
        <f t="shared" ca="1" si="31"/>
        <v>0</v>
      </c>
      <c r="AA74" s="71">
        <f t="shared" ca="1" si="31"/>
        <v>0</v>
      </c>
      <c r="AB74" s="71">
        <f t="shared" ca="1" si="31"/>
        <v>0</v>
      </c>
      <c r="AC74" s="71">
        <f t="shared" ca="1" si="31"/>
        <v>0</v>
      </c>
      <c r="AD74" s="71">
        <f t="shared" ca="1" si="31"/>
        <v>0</v>
      </c>
      <c r="AE74" s="71">
        <f t="shared" ca="1" si="31"/>
        <v>0</v>
      </c>
      <c r="AF74" s="71">
        <f t="shared" ca="1" si="31"/>
        <v>0</v>
      </c>
      <c r="AG74" s="71">
        <f t="shared" ca="1" si="31"/>
        <v>2834884.0399999996</v>
      </c>
      <c r="AH74" s="71">
        <f t="shared" ca="1" si="31"/>
        <v>2705156.01</v>
      </c>
      <c r="AI74" s="71">
        <f t="shared" ca="1" si="32"/>
        <v>129728.03</v>
      </c>
      <c r="AJ74" s="71">
        <f t="shared" ca="1" si="32"/>
        <v>0</v>
      </c>
      <c r="AK74" s="71">
        <f t="shared" ca="1" si="32"/>
        <v>0</v>
      </c>
      <c r="AL74" s="71">
        <f t="shared" ca="1" si="32"/>
        <v>0</v>
      </c>
      <c r="AM74" s="71">
        <f t="shared" ca="1" si="32"/>
        <v>0</v>
      </c>
      <c r="AN74" s="71">
        <f t="shared" ca="1" si="32"/>
        <v>-108200825.21000001</v>
      </c>
      <c r="AO74" s="71">
        <f t="shared" ca="1" si="32"/>
        <v>-18939033.739999998</v>
      </c>
      <c r="AP74" s="71">
        <f t="shared" ca="1" si="32"/>
        <v>-21785796.469999999</v>
      </c>
      <c r="AQ74" s="71">
        <f t="shared" ca="1" si="32"/>
        <v>2846762.73</v>
      </c>
      <c r="AR74" s="71">
        <f t="shared" ca="1" si="32"/>
        <v>-24243702.590000007</v>
      </c>
      <c r="AS74" s="71">
        <f t="shared" ca="1" si="32"/>
        <v>-40302710.460000008</v>
      </c>
      <c r="AT74" s="71">
        <f t="shared" ca="1" si="32"/>
        <v>-66725535.430000007</v>
      </c>
      <c r="AU74" s="71">
        <f t="shared" ca="1" si="32"/>
        <v>-74014776.510000005</v>
      </c>
      <c r="AV74" s="71">
        <f t="shared" ca="1" si="32"/>
        <v>7289241.0800000001</v>
      </c>
      <c r="AW74" s="71">
        <f t="shared" ca="1" si="32"/>
        <v>0</v>
      </c>
      <c r="AX74" s="71">
        <f t="shared" ca="1" si="32"/>
        <v>0</v>
      </c>
      <c r="AY74" s="71">
        <f t="shared" ca="1" si="35"/>
        <v>26422824.969999999</v>
      </c>
      <c r="AZ74" s="71">
        <f t="shared" ca="1" si="35"/>
        <v>16059007.870000001</v>
      </c>
      <c r="BA74" s="71">
        <f t="shared" ca="1" si="35"/>
        <v>22917378.59</v>
      </c>
      <c r="BB74" s="71">
        <f t="shared" ca="1" si="35"/>
        <v>27061280.969999999</v>
      </c>
      <c r="BC74" s="71">
        <f t="shared" ca="1" si="35"/>
        <v>-4143902.38</v>
      </c>
      <c r="BD74" s="71">
        <f t="shared" ca="1" si="35"/>
        <v>0</v>
      </c>
      <c r="BE74" s="71">
        <f t="shared" ca="1" si="35"/>
        <v>0</v>
      </c>
      <c r="BF74" s="71">
        <f t="shared" ca="1" si="35"/>
        <v>-6858370.7199999997</v>
      </c>
      <c r="BG74" s="71">
        <f t="shared" ca="1" si="35"/>
        <v>0</v>
      </c>
      <c r="BH74" s="71">
        <f t="shared" ca="1" si="35"/>
        <v>0</v>
      </c>
      <c r="BI74" s="71">
        <f t="shared" ca="1" si="35"/>
        <v>0</v>
      </c>
      <c r="BJ74" s="71">
        <f t="shared" ca="1" si="35"/>
        <v>0</v>
      </c>
      <c r="BK74" s="71">
        <f t="shared" ca="1" si="35"/>
        <v>0</v>
      </c>
      <c r="BL74" s="71">
        <f t="shared" ca="1" si="35"/>
        <v>0</v>
      </c>
      <c r="BM74" s="71">
        <f t="shared" ca="1" si="35"/>
        <v>0</v>
      </c>
      <c r="BN74" s="71">
        <f t="shared" ca="1" si="35"/>
        <v>0</v>
      </c>
      <c r="BO74" s="71">
        <f t="shared" ca="1" si="33"/>
        <v>0</v>
      </c>
      <c r="BP74" s="71">
        <f t="shared" ca="1" si="33"/>
        <v>0</v>
      </c>
      <c r="BQ74" s="71">
        <f t="shared" ca="1" si="33"/>
        <v>-1631782.35</v>
      </c>
      <c r="BR74" s="71">
        <f t="shared" ca="1" si="33"/>
        <v>-1631782.35</v>
      </c>
      <c r="BS74" s="71">
        <f t="shared" ca="1" si="33"/>
        <v>0</v>
      </c>
      <c r="BT74" s="71">
        <f t="shared" ca="1" si="33"/>
        <v>0</v>
      </c>
      <c r="BU74" s="71">
        <f t="shared" ca="1" si="33"/>
        <v>-63386306.530000001</v>
      </c>
      <c r="BV74" s="71">
        <f t="shared" ca="1" si="33"/>
        <v>-60796735.979999997</v>
      </c>
      <c r="BW74" s="71">
        <f t="shared" ca="1" si="33"/>
        <v>-5158763.4400000004</v>
      </c>
      <c r="BX74" s="71">
        <f t="shared" ca="1" si="33"/>
        <v>-1201736.4099999999</v>
      </c>
      <c r="BY74" s="71">
        <f t="shared" ca="1" si="33"/>
        <v>0</v>
      </c>
      <c r="BZ74" s="71">
        <f t="shared" ca="1" si="33"/>
        <v>0</v>
      </c>
      <c r="CA74" s="71">
        <f t="shared" ca="1" si="33"/>
        <v>-306051.7</v>
      </c>
      <c r="CB74" s="71">
        <f t="shared" ca="1" si="33"/>
        <v>4890500.09</v>
      </c>
      <c r="CC74" s="71">
        <f t="shared" ca="1" si="33"/>
        <v>-813519.09</v>
      </c>
      <c r="CD74" s="71">
        <f t="shared" ca="1" si="36"/>
        <v>0</v>
      </c>
      <c r="CE74" s="71">
        <f t="shared" ca="1" si="36"/>
        <v>0</v>
      </c>
      <c r="CF74" s="71">
        <f t="shared" ca="1" si="36"/>
        <v>0</v>
      </c>
      <c r="CG74" s="71">
        <f t="shared" ca="1" si="36"/>
        <v>0</v>
      </c>
      <c r="CH74" s="71">
        <f t="shared" ca="1" si="36"/>
        <v>0</v>
      </c>
      <c r="CI74" s="71">
        <f t="shared" ca="1" si="36"/>
        <v>0</v>
      </c>
      <c r="CJ74" s="71">
        <f t="shared" ca="1" si="36"/>
        <v>0</v>
      </c>
      <c r="CK74" s="71">
        <f t="shared" ca="1" si="36"/>
        <v>0</v>
      </c>
      <c r="CL74" s="71">
        <f t="shared" ca="1" si="36"/>
        <v>0</v>
      </c>
      <c r="CM74" s="71">
        <f t="shared" ca="1" si="36"/>
        <v>0</v>
      </c>
      <c r="CN74" s="71">
        <f t="shared" ca="1" si="36"/>
        <v>0</v>
      </c>
      <c r="CO74" s="71">
        <f t="shared" ca="1" si="36"/>
        <v>0</v>
      </c>
      <c r="CP74" s="71">
        <f t="shared" ca="1" si="36"/>
        <v>0</v>
      </c>
      <c r="CQ74" s="71">
        <f t="shared" ca="1" si="36"/>
        <v>0</v>
      </c>
      <c r="CR74" s="71">
        <f t="shared" ca="1" si="36"/>
        <v>0</v>
      </c>
      <c r="CS74" s="71">
        <f t="shared" ca="1" si="36"/>
        <v>0</v>
      </c>
      <c r="CT74" s="71">
        <f t="shared" ca="1" si="37"/>
        <v>0</v>
      </c>
      <c r="CU74" s="71">
        <f t="shared" ca="1" si="38"/>
        <v>44649771.680000007</v>
      </c>
    </row>
    <row r="75" spans="1:99" ht="12.75" customHeight="1">
      <c r="A75" s="55" t="s">
        <v>126</v>
      </c>
      <c r="B75" s="72">
        <v>4003</v>
      </c>
      <c r="C75" s="70" t="s">
        <v>379</v>
      </c>
      <c r="D75" s="71">
        <f t="shared" ca="1" si="34"/>
        <v>0</v>
      </c>
      <c r="E75" s="71">
        <f t="shared" ca="1" si="34"/>
        <v>0</v>
      </c>
      <c r="F75" s="71">
        <f t="shared" ca="1" si="34"/>
        <v>0</v>
      </c>
      <c r="G75" s="71">
        <f t="shared" ca="1" si="34"/>
        <v>0</v>
      </c>
      <c r="H75" s="71">
        <f t="shared" ca="1" si="34"/>
        <v>0</v>
      </c>
      <c r="I75" s="71">
        <f t="shared" ca="1" si="34"/>
        <v>0</v>
      </c>
      <c r="J75" s="71">
        <f t="shared" ca="1" si="34"/>
        <v>0</v>
      </c>
      <c r="K75" s="71">
        <f t="shared" ca="1" si="34"/>
        <v>0</v>
      </c>
      <c r="L75" s="71">
        <f t="shared" ca="1" si="34"/>
        <v>0</v>
      </c>
      <c r="M75" s="71">
        <f t="shared" ca="1" si="34"/>
        <v>0</v>
      </c>
      <c r="N75" s="71">
        <f t="shared" ca="1" si="34"/>
        <v>0</v>
      </c>
      <c r="O75" s="71">
        <f t="shared" ca="1" si="34"/>
        <v>0</v>
      </c>
      <c r="P75" s="71">
        <f t="shared" ca="1" si="34"/>
        <v>0</v>
      </c>
      <c r="Q75" s="71">
        <f t="shared" ca="1" si="34"/>
        <v>0</v>
      </c>
      <c r="R75" s="71">
        <f t="shared" ca="1" si="34"/>
        <v>0</v>
      </c>
      <c r="S75" s="71">
        <f t="shared" ca="1" si="34"/>
        <v>0</v>
      </c>
      <c r="T75" s="71">
        <f t="shared" ca="1" si="31"/>
        <v>0</v>
      </c>
      <c r="U75" s="71">
        <f t="shared" ca="1" si="31"/>
        <v>0</v>
      </c>
      <c r="V75" s="71">
        <f t="shared" ca="1" si="31"/>
        <v>0</v>
      </c>
      <c r="W75" s="71">
        <f t="shared" ca="1" si="31"/>
        <v>0</v>
      </c>
      <c r="X75" s="71">
        <f t="shared" ca="1" si="31"/>
        <v>0</v>
      </c>
      <c r="Y75" s="71">
        <f t="shared" ca="1" si="31"/>
        <v>0</v>
      </c>
      <c r="Z75" s="71">
        <f t="shared" ca="1" si="31"/>
        <v>0</v>
      </c>
      <c r="AA75" s="71">
        <f t="shared" ca="1" si="31"/>
        <v>0</v>
      </c>
      <c r="AB75" s="71">
        <f t="shared" ca="1" si="31"/>
        <v>0</v>
      </c>
      <c r="AC75" s="71">
        <f t="shared" ca="1" si="31"/>
        <v>0</v>
      </c>
      <c r="AD75" s="71">
        <f t="shared" ca="1" si="31"/>
        <v>0</v>
      </c>
      <c r="AE75" s="71">
        <f t="shared" ca="1" si="31"/>
        <v>0</v>
      </c>
      <c r="AF75" s="71">
        <f t="shared" ca="1" si="31"/>
        <v>0</v>
      </c>
      <c r="AG75" s="71">
        <f t="shared" ca="1" si="31"/>
        <v>0</v>
      </c>
      <c r="AH75" s="71">
        <f t="shared" ca="1" si="31"/>
        <v>0</v>
      </c>
      <c r="AI75" s="71">
        <f t="shared" ca="1" si="32"/>
        <v>0</v>
      </c>
      <c r="AJ75" s="71">
        <f t="shared" ca="1" si="32"/>
        <v>0</v>
      </c>
      <c r="AK75" s="71">
        <f t="shared" ca="1" si="32"/>
        <v>0</v>
      </c>
      <c r="AL75" s="71">
        <f t="shared" ca="1" si="32"/>
        <v>0</v>
      </c>
      <c r="AM75" s="71">
        <f t="shared" ca="1" si="32"/>
        <v>0</v>
      </c>
      <c r="AN75" s="71">
        <f t="shared" ca="1" si="32"/>
        <v>0</v>
      </c>
      <c r="AO75" s="71">
        <f t="shared" ca="1" si="32"/>
        <v>0</v>
      </c>
      <c r="AP75" s="71">
        <f t="shared" ca="1" si="32"/>
        <v>0</v>
      </c>
      <c r="AQ75" s="71">
        <f t="shared" ca="1" si="32"/>
        <v>0</v>
      </c>
      <c r="AR75" s="71">
        <f t="shared" ca="1" si="32"/>
        <v>0</v>
      </c>
      <c r="AS75" s="71">
        <f t="shared" ca="1" si="32"/>
        <v>0</v>
      </c>
      <c r="AT75" s="71">
        <f t="shared" ca="1" si="32"/>
        <v>0</v>
      </c>
      <c r="AU75" s="71">
        <f t="shared" ca="1" si="32"/>
        <v>0</v>
      </c>
      <c r="AV75" s="71">
        <f t="shared" ca="1" si="32"/>
        <v>0</v>
      </c>
      <c r="AW75" s="71">
        <f t="shared" ca="1" si="32"/>
        <v>0</v>
      </c>
      <c r="AX75" s="71">
        <f t="shared" ca="1" si="32"/>
        <v>0</v>
      </c>
      <c r="AY75" s="71">
        <f t="shared" ca="1" si="35"/>
        <v>0</v>
      </c>
      <c r="AZ75" s="71">
        <f t="shared" ca="1" si="35"/>
        <v>0</v>
      </c>
      <c r="BA75" s="71">
        <f t="shared" ca="1" si="35"/>
        <v>0</v>
      </c>
      <c r="BB75" s="71">
        <f t="shared" ca="1" si="35"/>
        <v>0</v>
      </c>
      <c r="BC75" s="71">
        <f t="shared" ca="1" si="35"/>
        <v>0</v>
      </c>
      <c r="BD75" s="71">
        <f t="shared" ca="1" si="35"/>
        <v>0</v>
      </c>
      <c r="BE75" s="71">
        <f t="shared" ca="1" si="35"/>
        <v>0</v>
      </c>
      <c r="BF75" s="71">
        <f t="shared" ca="1" si="35"/>
        <v>0</v>
      </c>
      <c r="BG75" s="71">
        <f t="shared" ca="1" si="35"/>
        <v>0</v>
      </c>
      <c r="BH75" s="71">
        <f t="shared" ca="1" si="35"/>
        <v>0</v>
      </c>
      <c r="BI75" s="71">
        <f t="shared" ca="1" si="35"/>
        <v>0</v>
      </c>
      <c r="BJ75" s="71">
        <f t="shared" ca="1" si="35"/>
        <v>0</v>
      </c>
      <c r="BK75" s="71">
        <f t="shared" ca="1" si="35"/>
        <v>0</v>
      </c>
      <c r="BL75" s="71">
        <f t="shared" ca="1" si="35"/>
        <v>0</v>
      </c>
      <c r="BM75" s="71">
        <f t="shared" ca="1" si="35"/>
        <v>0</v>
      </c>
      <c r="BN75" s="71">
        <f t="shared" ca="1" si="35"/>
        <v>0</v>
      </c>
      <c r="BO75" s="71">
        <f t="shared" ca="1" si="33"/>
        <v>0</v>
      </c>
      <c r="BP75" s="71">
        <f t="shared" ca="1" si="33"/>
        <v>0</v>
      </c>
      <c r="BQ75" s="71">
        <f t="shared" ca="1" si="33"/>
        <v>0</v>
      </c>
      <c r="BR75" s="71">
        <f t="shared" ca="1" si="33"/>
        <v>0</v>
      </c>
      <c r="BS75" s="71">
        <f t="shared" ca="1" si="33"/>
        <v>0</v>
      </c>
      <c r="BT75" s="71">
        <f t="shared" ca="1" si="33"/>
        <v>0</v>
      </c>
      <c r="BU75" s="71">
        <f t="shared" ca="1" si="33"/>
        <v>0</v>
      </c>
      <c r="BV75" s="71">
        <f t="shared" ca="1" si="33"/>
        <v>0</v>
      </c>
      <c r="BW75" s="71">
        <f t="shared" ca="1" si="33"/>
        <v>0</v>
      </c>
      <c r="BX75" s="71">
        <f t="shared" ca="1" si="33"/>
        <v>0</v>
      </c>
      <c r="BY75" s="71">
        <f t="shared" ca="1" si="33"/>
        <v>0</v>
      </c>
      <c r="BZ75" s="71">
        <f t="shared" ca="1" si="33"/>
        <v>0</v>
      </c>
      <c r="CA75" s="71">
        <f t="shared" ca="1" si="33"/>
        <v>0</v>
      </c>
      <c r="CB75" s="71">
        <f t="shared" ca="1" si="33"/>
        <v>0</v>
      </c>
      <c r="CC75" s="71">
        <f t="shared" ca="1" si="33"/>
        <v>0</v>
      </c>
      <c r="CD75" s="71">
        <f t="shared" ca="1" si="36"/>
        <v>0</v>
      </c>
      <c r="CE75" s="71">
        <f t="shared" ca="1" si="36"/>
        <v>0</v>
      </c>
      <c r="CF75" s="71">
        <f t="shared" ca="1" si="36"/>
        <v>0</v>
      </c>
      <c r="CG75" s="71">
        <f t="shared" ca="1" si="36"/>
        <v>0</v>
      </c>
      <c r="CH75" s="71">
        <f t="shared" ca="1" si="36"/>
        <v>0</v>
      </c>
      <c r="CI75" s="71">
        <f t="shared" ca="1" si="36"/>
        <v>0</v>
      </c>
      <c r="CJ75" s="71">
        <f t="shared" ca="1" si="36"/>
        <v>0</v>
      </c>
      <c r="CK75" s="71">
        <f t="shared" ca="1" si="36"/>
        <v>0</v>
      </c>
      <c r="CL75" s="71">
        <f t="shared" ca="1" si="36"/>
        <v>0</v>
      </c>
      <c r="CM75" s="71">
        <f t="shared" ca="1" si="36"/>
        <v>0</v>
      </c>
      <c r="CN75" s="71">
        <f t="shared" ca="1" si="36"/>
        <v>0</v>
      </c>
      <c r="CO75" s="71">
        <f t="shared" ca="1" si="36"/>
        <v>0</v>
      </c>
      <c r="CP75" s="71">
        <f t="shared" ca="1" si="36"/>
        <v>0</v>
      </c>
      <c r="CQ75" s="71">
        <f t="shared" ca="1" si="36"/>
        <v>0</v>
      </c>
      <c r="CR75" s="71">
        <f t="shared" ca="1" si="36"/>
        <v>0</v>
      </c>
      <c r="CS75" s="71">
        <f t="shared" ca="1" si="36"/>
        <v>0</v>
      </c>
      <c r="CT75" s="71">
        <f t="shared" ca="1" si="37"/>
        <v>0</v>
      </c>
      <c r="CU75" s="71">
        <f t="shared" ca="1" si="38"/>
        <v>0</v>
      </c>
    </row>
    <row r="76" spans="1:99" ht="12.75" customHeight="1">
      <c r="A76" s="55" t="s">
        <v>127</v>
      </c>
      <c r="B76" s="72">
        <v>4004</v>
      </c>
      <c r="C76" s="70" t="s">
        <v>379</v>
      </c>
      <c r="D76" s="71">
        <f t="shared" ca="1" si="34"/>
        <v>0</v>
      </c>
      <c r="E76" s="71">
        <f t="shared" ca="1" si="34"/>
        <v>0</v>
      </c>
      <c r="F76" s="71">
        <f t="shared" ca="1" si="34"/>
        <v>0</v>
      </c>
      <c r="G76" s="71">
        <f t="shared" ca="1" si="34"/>
        <v>0</v>
      </c>
      <c r="H76" s="71">
        <f t="shared" ca="1" si="34"/>
        <v>0</v>
      </c>
      <c r="I76" s="71">
        <f t="shared" ca="1" si="34"/>
        <v>0</v>
      </c>
      <c r="J76" s="71">
        <f t="shared" ca="1" si="34"/>
        <v>0</v>
      </c>
      <c r="K76" s="71">
        <f t="shared" ca="1" si="34"/>
        <v>0</v>
      </c>
      <c r="L76" s="71">
        <f t="shared" ca="1" si="34"/>
        <v>0</v>
      </c>
      <c r="M76" s="71">
        <f t="shared" ca="1" si="34"/>
        <v>0</v>
      </c>
      <c r="N76" s="71">
        <f t="shared" ca="1" si="34"/>
        <v>0</v>
      </c>
      <c r="O76" s="71">
        <f t="shared" ca="1" si="34"/>
        <v>0</v>
      </c>
      <c r="P76" s="71">
        <f t="shared" ca="1" si="34"/>
        <v>0</v>
      </c>
      <c r="Q76" s="71">
        <f t="shared" ca="1" si="34"/>
        <v>0</v>
      </c>
      <c r="R76" s="71">
        <f t="shared" ca="1" si="34"/>
        <v>0</v>
      </c>
      <c r="S76" s="71">
        <f t="shared" ca="1" si="34"/>
        <v>0</v>
      </c>
      <c r="T76" s="71">
        <f t="shared" ca="1" si="31"/>
        <v>0</v>
      </c>
      <c r="U76" s="71">
        <f t="shared" ca="1" si="31"/>
        <v>0</v>
      </c>
      <c r="V76" s="71">
        <f t="shared" ca="1" si="31"/>
        <v>0</v>
      </c>
      <c r="W76" s="71">
        <f t="shared" ca="1" si="31"/>
        <v>0</v>
      </c>
      <c r="X76" s="71">
        <f t="shared" ca="1" si="31"/>
        <v>0</v>
      </c>
      <c r="Y76" s="71">
        <f t="shared" ca="1" si="31"/>
        <v>0</v>
      </c>
      <c r="Z76" s="71">
        <f t="shared" ca="1" si="31"/>
        <v>0</v>
      </c>
      <c r="AA76" s="71">
        <f t="shared" ca="1" si="31"/>
        <v>0</v>
      </c>
      <c r="AB76" s="71">
        <f t="shared" ca="1" si="31"/>
        <v>0</v>
      </c>
      <c r="AC76" s="71">
        <f t="shared" ca="1" si="31"/>
        <v>0</v>
      </c>
      <c r="AD76" s="71">
        <f t="shared" ca="1" si="31"/>
        <v>0</v>
      </c>
      <c r="AE76" s="71">
        <f t="shared" ca="1" si="31"/>
        <v>0</v>
      </c>
      <c r="AF76" s="71">
        <f t="shared" ca="1" si="31"/>
        <v>0</v>
      </c>
      <c r="AG76" s="71">
        <f t="shared" ca="1" si="31"/>
        <v>0</v>
      </c>
      <c r="AH76" s="71">
        <f t="shared" ca="1" si="31"/>
        <v>0</v>
      </c>
      <c r="AI76" s="71">
        <f t="shared" ca="1" si="32"/>
        <v>0</v>
      </c>
      <c r="AJ76" s="71">
        <f t="shared" ca="1" si="32"/>
        <v>0</v>
      </c>
      <c r="AK76" s="71">
        <f t="shared" ca="1" si="32"/>
        <v>0</v>
      </c>
      <c r="AL76" s="71">
        <f t="shared" ca="1" si="32"/>
        <v>0</v>
      </c>
      <c r="AM76" s="71">
        <f t="shared" ca="1" si="32"/>
        <v>0</v>
      </c>
      <c r="AN76" s="71">
        <f t="shared" ca="1" si="32"/>
        <v>0</v>
      </c>
      <c r="AO76" s="71">
        <f t="shared" ca="1" si="32"/>
        <v>0</v>
      </c>
      <c r="AP76" s="71">
        <f t="shared" ca="1" si="32"/>
        <v>0</v>
      </c>
      <c r="AQ76" s="71">
        <f t="shared" ca="1" si="32"/>
        <v>0</v>
      </c>
      <c r="AR76" s="71">
        <f t="shared" ca="1" si="32"/>
        <v>0</v>
      </c>
      <c r="AS76" s="71">
        <f t="shared" ca="1" si="32"/>
        <v>0</v>
      </c>
      <c r="AT76" s="71">
        <f t="shared" ca="1" si="32"/>
        <v>0</v>
      </c>
      <c r="AU76" s="71">
        <f t="shared" ca="1" si="32"/>
        <v>0</v>
      </c>
      <c r="AV76" s="71">
        <f t="shared" ca="1" si="32"/>
        <v>0</v>
      </c>
      <c r="AW76" s="71">
        <f t="shared" ca="1" si="32"/>
        <v>0</v>
      </c>
      <c r="AX76" s="71">
        <f t="shared" ca="1" si="32"/>
        <v>0</v>
      </c>
      <c r="AY76" s="71">
        <f t="shared" ca="1" si="35"/>
        <v>0</v>
      </c>
      <c r="AZ76" s="71">
        <f t="shared" ca="1" si="35"/>
        <v>0</v>
      </c>
      <c r="BA76" s="71">
        <f t="shared" ca="1" si="35"/>
        <v>0</v>
      </c>
      <c r="BB76" s="71">
        <f t="shared" ca="1" si="35"/>
        <v>0</v>
      </c>
      <c r="BC76" s="71">
        <f t="shared" ca="1" si="35"/>
        <v>0</v>
      </c>
      <c r="BD76" s="71">
        <f t="shared" ca="1" si="35"/>
        <v>0</v>
      </c>
      <c r="BE76" s="71">
        <f t="shared" ca="1" si="35"/>
        <v>0</v>
      </c>
      <c r="BF76" s="71">
        <f t="shared" ca="1" si="35"/>
        <v>0</v>
      </c>
      <c r="BG76" s="71">
        <f t="shared" ca="1" si="35"/>
        <v>0</v>
      </c>
      <c r="BH76" s="71">
        <f t="shared" ca="1" si="35"/>
        <v>0</v>
      </c>
      <c r="BI76" s="71">
        <f t="shared" ca="1" si="35"/>
        <v>0</v>
      </c>
      <c r="BJ76" s="71">
        <f t="shared" ca="1" si="35"/>
        <v>0</v>
      </c>
      <c r="BK76" s="71">
        <f t="shared" ca="1" si="35"/>
        <v>0</v>
      </c>
      <c r="BL76" s="71">
        <f t="shared" ca="1" si="35"/>
        <v>0</v>
      </c>
      <c r="BM76" s="71">
        <f t="shared" ca="1" si="35"/>
        <v>0</v>
      </c>
      <c r="BN76" s="71">
        <f t="shared" ca="1" si="35"/>
        <v>0</v>
      </c>
      <c r="BO76" s="71">
        <f t="shared" ca="1" si="33"/>
        <v>0</v>
      </c>
      <c r="BP76" s="71">
        <f t="shared" ca="1" si="33"/>
        <v>0</v>
      </c>
      <c r="BQ76" s="71">
        <f t="shared" ca="1" si="33"/>
        <v>0</v>
      </c>
      <c r="BR76" s="71">
        <f t="shared" ca="1" si="33"/>
        <v>0</v>
      </c>
      <c r="BS76" s="71">
        <f t="shared" ca="1" si="33"/>
        <v>0</v>
      </c>
      <c r="BT76" s="71">
        <f t="shared" ca="1" si="33"/>
        <v>0</v>
      </c>
      <c r="BU76" s="71">
        <f t="shared" ca="1" si="33"/>
        <v>0</v>
      </c>
      <c r="BV76" s="71">
        <f t="shared" ca="1" si="33"/>
        <v>0</v>
      </c>
      <c r="BW76" s="71">
        <f t="shared" ca="1" si="33"/>
        <v>0</v>
      </c>
      <c r="BX76" s="71">
        <f t="shared" ca="1" si="33"/>
        <v>0</v>
      </c>
      <c r="BY76" s="71">
        <f t="shared" ca="1" si="33"/>
        <v>0</v>
      </c>
      <c r="BZ76" s="71">
        <f t="shared" ca="1" si="33"/>
        <v>0</v>
      </c>
      <c r="CA76" s="71">
        <f t="shared" ca="1" si="33"/>
        <v>0</v>
      </c>
      <c r="CB76" s="71">
        <f t="shared" ca="1" si="33"/>
        <v>0</v>
      </c>
      <c r="CC76" s="71">
        <f t="shared" ca="1" si="33"/>
        <v>0</v>
      </c>
      <c r="CD76" s="71">
        <f t="shared" ca="1" si="36"/>
        <v>0</v>
      </c>
      <c r="CE76" s="71">
        <f t="shared" ca="1" si="36"/>
        <v>0</v>
      </c>
      <c r="CF76" s="71">
        <f t="shared" ca="1" si="36"/>
        <v>0</v>
      </c>
      <c r="CG76" s="71">
        <f t="shared" ca="1" si="36"/>
        <v>0</v>
      </c>
      <c r="CH76" s="71">
        <f t="shared" ca="1" si="36"/>
        <v>0</v>
      </c>
      <c r="CI76" s="71">
        <f t="shared" ca="1" si="36"/>
        <v>0</v>
      </c>
      <c r="CJ76" s="71">
        <f t="shared" ca="1" si="36"/>
        <v>0</v>
      </c>
      <c r="CK76" s="71">
        <f t="shared" ca="1" si="36"/>
        <v>0</v>
      </c>
      <c r="CL76" s="71">
        <f t="shared" ca="1" si="36"/>
        <v>0</v>
      </c>
      <c r="CM76" s="71">
        <f t="shared" ca="1" si="36"/>
        <v>0</v>
      </c>
      <c r="CN76" s="71">
        <f t="shared" ca="1" si="36"/>
        <v>0</v>
      </c>
      <c r="CO76" s="71">
        <f t="shared" ca="1" si="36"/>
        <v>0</v>
      </c>
      <c r="CP76" s="71">
        <f t="shared" ca="1" si="36"/>
        <v>0</v>
      </c>
      <c r="CQ76" s="71">
        <f t="shared" ca="1" si="36"/>
        <v>0</v>
      </c>
      <c r="CR76" s="71">
        <f t="shared" ca="1" si="36"/>
        <v>0</v>
      </c>
      <c r="CS76" s="71">
        <f t="shared" ca="1" si="36"/>
        <v>0</v>
      </c>
      <c r="CT76" s="71">
        <f t="shared" ca="1" si="37"/>
        <v>0</v>
      </c>
      <c r="CU76" s="71">
        <f t="shared" ca="1" si="38"/>
        <v>0</v>
      </c>
    </row>
    <row r="77" spans="1:99" ht="12.75" customHeight="1">
      <c r="A77" s="55" t="s">
        <v>128</v>
      </c>
      <c r="B77" s="72">
        <v>4005</v>
      </c>
      <c r="C77" s="70" t="s">
        <v>379</v>
      </c>
      <c r="D77" s="71">
        <f t="shared" ca="1" si="34"/>
        <v>0</v>
      </c>
      <c r="E77" s="71">
        <f t="shared" ca="1" si="34"/>
        <v>0</v>
      </c>
      <c r="F77" s="71">
        <f t="shared" ca="1" si="34"/>
        <v>0</v>
      </c>
      <c r="G77" s="71">
        <f t="shared" ca="1" si="34"/>
        <v>0</v>
      </c>
      <c r="H77" s="71">
        <f t="shared" ca="1" si="34"/>
        <v>0</v>
      </c>
      <c r="I77" s="71">
        <f t="shared" ca="1" si="34"/>
        <v>0</v>
      </c>
      <c r="J77" s="71">
        <f t="shared" ca="1" si="34"/>
        <v>0</v>
      </c>
      <c r="K77" s="71">
        <f t="shared" ca="1" si="34"/>
        <v>0</v>
      </c>
      <c r="L77" s="71">
        <f t="shared" ca="1" si="34"/>
        <v>0</v>
      </c>
      <c r="M77" s="71">
        <f t="shared" ca="1" si="34"/>
        <v>0</v>
      </c>
      <c r="N77" s="71">
        <f t="shared" ca="1" si="34"/>
        <v>0</v>
      </c>
      <c r="O77" s="71">
        <f t="shared" ca="1" si="34"/>
        <v>0</v>
      </c>
      <c r="P77" s="71">
        <f t="shared" ca="1" si="34"/>
        <v>0</v>
      </c>
      <c r="Q77" s="71">
        <f t="shared" ca="1" si="34"/>
        <v>0</v>
      </c>
      <c r="R77" s="71">
        <f t="shared" ca="1" si="34"/>
        <v>0</v>
      </c>
      <c r="S77" s="71">
        <f t="shared" ca="1" si="34"/>
        <v>0</v>
      </c>
      <c r="T77" s="71">
        <f t="shared" ca="1" si="31"/>
        <v>0</v>
      </c>
      <c r="U77" s="71">
        <f t="shared" ca="1" si="31"/>
        <v>0</v>
      </c>
      <c r="V77" s="71">
        <f t="shared" ca="1" si="31"/>
        <v>0</v>
      </c>
      <c r="W77" s="71">
        <f t="shared" ca="1" si="31"/>
        <v>0</v>
      </c>
      <c r="X77" s="71">
        <f t="shared" ca="1" si="31"/>
        <v>0</v>
      </c>
      <c r="Y77" s="71">
        <f t="shared" ca="1" si="31"/>
        <v>0</v>
      </c>
      <c r="Z77" s="71">
        <f t="shared" ca="1" si="31"/>
        <v>0</v>
      </c>
      <c r="AA77" s="71">
        <f t="shared" ca="1" si="31"/>
        <v>0</v>
      </c>
      <c r="AB77" s="71">
        <f t="shared" ca="1" si="31"/>
        <v>0</v>
      </c>
      <c r="AC77" s="71">
        <f t="shared" ca="1" si="31"/>
        <v>0</v>
      </c>
      <c r="AD77" s="71">
        <f t="shared" ca="1" si="31"/>
        <v>0</v>
      </c>
      <c r="AE77" s="71">
        <f t="shared" ca="1" si="31"/>
        <v>0</v>
      </c>
      <c r="AF77" s="71">
        <f t="shared" ca="1" si="31"/>
        <v>0</v>
      </c>
      <c r="AG77" s="71">
        <f t="shared" ca="1" si="31"/>
        <v>0</v>
      </c>
      <c r="AH77" s="71">
        <f t="shared" ca="1" si="31"/>
        <v>0</v>
      </c>
      <c r="AI77" s="71">
        <f t="shared" ca="1" si="32"/>
        <v>0</v>
      </c>
      <c r="AJ77" s="71">
        <f t="shared" ca="1" si="32"/>
        <v>0</v>
      </c>
      <c r="AK77" s="71">
        <f t="shared" ca="1" si="32"/>
        <v>0</v>
      </c>
      <c r="AL77" s="71">
        <f t="shared" ca="1" si="32"/>
        <v>0</v>
      </c>
      <c r="AM77" s="71">
        <f t="shared" ca="1" si="32"/>
        <v>0</v>
      </c>
      <c r="AN77" s="71">
        <f t="shared" ca="1" si="32"/>
        <v>0</v>
      </c>
      <c r="AO77" s="71">
        <f t="shared" ca="1" si="32"/>
        <v>0</v>
      </c>
      <c r="AP77" s="71">
        <f t="shared" ca="1" si="32"/>
        <v>0</v>
      </c>
      <c r="AQ77" s="71">
        <f t="shared" ca="1" si="32"/>
        <v>0</v>
      </c>
      <c r="AR77" s="71">
        <f t="shared" ca="1" si="32"/>
        <v>0</v>
      </c>
      <c r="AS77" s="71">
        <f t="shared" ca="1" si="32"/>
        <v>0</v>
      </c>
      <c r="AT77" s="71">
        <f t="shared" ca="1" si="32"/>
        <v>0</v>
      </c>
      <c r="AU77" s="71">
        <f t="shared" ca="1" si="32"/>
        <v>0</v>
      </c>
      <c r="AV77" s="71">
        <f t="shared" ca="1" si="32"/>
        <v>0</v>
      </c>
      <c r="AW77" s="71">
        <f t="shared" ca="1" si="32"/>
        <v>0</v>
      </c>
      <c r="AX77" s="71">
        <f t="shared" ca="1" si="32"/>
        <v>0</v>
      </c>
      <c r="AY77" s="71">
        <f t="shared" ca="1" si="35"/>
        <v>0</v>
      </c>
      <c r="AZ77" s="71">
        <f t="shared" ca="1" si="35"/>
        <v>0</v>
      </c>
      <c r="BA77" s="71">
        <f t="shared" ca="1" si="35"/>
        <v>0</v>
      </c>
      <c r="BB77" s="71">
        <f t="shared" ca="1" si="35"/>
        <v>0</v>
      </c>
      <c r="BC77" s="71">
        <f t="shared" ca="1" si="35"/>
        <v>0</v>
      </c>
      <c r="BD77" s="71">
        <f t="shared" ca="1" si="35"/>
        <v>0</v>
      </c>
      <c r="BE77" s="71">
        <f t="shared" ca="1" si="35"/>
        <v>0</v>
      </c>
      <c r="BF77" s="71">
        <f t="shared" ca="1" si="35"/>
        <v>0</v>
      </c>
      <c r="BG77" s="71">
        <f t="shared" ca="1" si="35"/>
        <v>0</v>
      </c>
      <c r="BH77" s="71">
        <f t="shared" ca="1" si="35"/>
        <v>0</v>
      </c>
      <c r="BI77" s="71">
        <f t="shared" ca="1" si="35"/>
        <v>0</v>
      </c>
      <c r="BJ77" s="71">
        <f t="shared" ca="1" si="35"/>
        <v>0</v>
      </c>
      <c r="BK77" s="71">
        <f t="shared" ca="1" si="35"/>
        <v>0</v>
      </c>
      <c r="BL77" s="71">
        <f t="shared" ca="1" si="35"/>
        <v>0</v>
      </c>
      <c r="BM77" s="71">
        <f t="shared" ca="1" si="35"/>
        <v>0</v>
      </c>
      <c r="BN77" s="71">
        <f t="shared" ca="1" si="35"/>
        <v>0</v>
      </c>
      <c r="BO77" s="71">
        <f t="shared" ca="1" si="33"/>
        <v>0</v>
      </c>
      <c r="BP77" s="71">
        <f t="shared" ca="1" si="33"/>
        <v>0</v>
      </c>
      <c r="BQ77" s="71">
        <f t="shared" ca="1" si="33"/>
        <v>0</v>
      </c>
      <c r="BR77" s="71">
        <f t="shared" ca="1" si="33"/>
        <v>0</v>
      </c>
      <c r="BS77" s="71">
        <f t="shared" ca="1" si="33"/>
        <v>0</v>
      </c>
      <c r="BT77" s="71">
        <f t="shared" ca="1" si="33"/>
        <v>0</v>
      </c>
      <c r="BU77" s="71">
        <f t="shared" ca="1" si="33"/>
        <v>0</v>
      </c>
      <c r="BV77" s="71">
        <f t="shared" ca="1" si="33"/>
        <v>0</v>
      </c>
      <c r="BW77" s="71">
        <f t="shared" ca="1" si="33"/>
        <v>0</v>
      </c>
      <c r="BX77" s="71">
        <f t="shared" ca="1" si="33"/>
        <v>0</v>
      </c>
      <c r="BY77" s="71">
        <f t="shared" ca="1" si="33"/>
        <v>0</v>
      </c>
      <c r="BZ77" s="71">
        <f t="shared" ca="1" si="33"/>
        <v>0</v>
      </c>
      <c r="CA77" s="71">
        <f t="shared" ca="1" si="33"/>
        <v>0</v>
      </c>
      <c r="CB77" s="71">
        <f t="shared" ca="1" si="33"/>
        <v>0</v>
      </c>
      <c r="CC77" s="71">
        <f t="shared" ca="1" si="33"/>
        <v>0</v>
      </c>
      <c r="CD77" s="71">
        <f t="shared" ca="1" si="36"/>
        <v>0</v>
      </c>
      <c r="CE77" s="71">
        <f t="shared" ca="1" si="36"/>
        <v>0</v>
      </c>
      <c r="CF77" s="71">
        <f t="shared" ca="1" si="36"/>
        <v>0</v>
      </c>
      <c r="CG77" s="71">
        <f t="shared" ca="1" si="36"/>
        <v>0</v>
      </c>
      <c r="CH77" s="71">
        <f t="shared" ca="1" si="36"/>
        <v>0</v>
      </c>
      <c r="CI77" s="71">
        <f t="shared" ca="1" si="36"/>
        <v>0</v>
      </c>
      <c r="CJ77" s="71">
        <f t="shared" ca="1" si="36"/>
        <v>0</v>
      </c>
      <c r="CK77" s="71">
        <f t="shared" ca="1" si="36"/>
        <v>0</v>
      </c>
      <c r="CL77" s="71">
        <f t="shared" ca="1" si="36"/>
        <v>0</v>
      </c>
      <c r="CM77" s="71">
        <f t="shared" ca="1" si="36"/>
        <v>0</v>
      </c>
      <c r="CN77" s="71">
        <f t="shared" ca="1" si="36"/>
        <v>0</v>
      </c>
      <c r="CO77" s="71">
        <f t="shared" ca="1" si="36"/>
        <v>0</v>
      </c>
      <c r="CP77" s="71">
        <f t="shared" ca="1" si="36"/>
        <v>0</v>
      </c>
      <c r="CQ77" s="71">
        <f t="shared" ca="1" si="36"/>
        <v>0</v>
      </c>
      <c r="CR77" s="71">
        <f t="shared" ca="1" si="36"/>
        <v>0</v>
      </c>
      <c r="CS77" s="71">
        <f t="shared" ca="1" si="36"/>
        <v>0</v>
      </c>
      <c r="CT77" s="71">
        <f t="shared" ca="1" si="37"/>
        <v>0</v>
      </c>
      <c r="CU77" s="71">
        <f t="shared" ca="1" si="38"/>
        <v>0</v>
      </c>
    </row>
    <row r="78" spans="1:99" ht="12.75" customHeight="1">
      <c r="A78" s="56" t="s">
        <v>129</v>
      </c>
      <c r="B78" s="73">
        <v>9000</v>
      </c>
      <c r="C78" s="70" t="s">
        <v>380</v>
      </c>
      <c r="D78" s="74">
        <f t="shared" ca="1" si="34"/>
        <v>316499.33</v>
      </c>
      <c r="E78" s="74">
        <f t="shared" ca="1" si="34"/>
        <v>0</v>
      </c>
      <c r="F78" s="74">
        <f t="shared" ca="1" si="34"/>
        <v>0</v>
      </c>
      <c r="G78" s="74">
        <f t="shared" ca="1" si="34"/>
        <v>0</v>
      </c>
      <c r="H78" s="74">
        <f t="shared" ca="1" si="34"/>
        <v>0</v>
      </c>
      <c r="I78" s="74">
        <f t="shared" ca="1" si="34"/>
        <v>0</v>
      </c>
      <c r="J78" s="74">
        <f t="shared" ca="1" si="34"/>
        <v>0</v>
      </c>
      <c r="K78" s="74">
        <f t="shared" ca="1" si="34"/>
        <v>0</v>
      </c>
      <c r="L78" s="74">
        <f t="shared" ca="1" si="34"/>
        <v>0</v>
      </c>
      <c r="M78" s="74">
        <f t="shared" ca="1" si="34"/>
        <v>0</v>
      </c>
      <c r="N78" s="74">
        <f t="shared" ca="1" si="34"/>
        <v>0</v>
      </c>
      <c r="O78" s="74">
        <f t="shared" ca="1" si="34"/>
        <v>0</v>
      </c>
      <c r="P78" s="74">
        <f t="shared" ca="1" si="34"/>
        <v>0</v>
      </c>
      <c r="Q78" s="74">
        <f t="shared" ca="1" si="34"/>
        <v>0</v>
      </c>
      <c r="R78" s="74">
        <f t="shared" ca="1" si="34"/>
        <v>0</v>
      </c>
      <c r="S78" s="74">
        <f t="shared" ca="1" si="34"/>
        <v>0</v>
      </c>
      <c r="T78" s="74">
        <f t="shared" ca="1" si="31"/>
        <v>0</v>
      </c>
      <c r="U78" s="74">
        <f t="shared" ca="1" si="31"/>
        <v>0</v>
      </c>
      <c r="V78" s="74">
        <f t="shared" ca="1" si="31"/>
        <v>316499.33</v>
      </c>
      <c r="W78" s="74">
        <f t="shared" ca="1" si="31"/>
        <v>0</v>
      </c>
      <c r="X78" s="74">
        <f t="shared" ca="1" si="31"/>
        <v>0</v>
      </c>
      <c r="Y78" s="74">
        <f t="shared" ca="1" si="31"/>
        <v>316499.33</v>
      </c>
      <c r="Z78" s="74">
        <f t="shared" ca="1" si="31"/>
        <v>0</v>
      </c>
      <c r="AA78" s="74">
        <f t="shared" ca="1" si="31"/>
        <v>0</v>
      </c>
      <c r="AB78" s="74">
        <f t="shared" ca="1" si="31"/>
        <v>0</v>
      </c>
      <c r="AC78" s="74">
        <f t="shared" ca="1" si="31"/>
        <v>0</v>
      </c>
      <c r="AD78" s="74">
        <f t="shared" ca="1" si="31"/>
        <v>0</v>
      </c>
      <c r="AE78" s="74">
        <f t="shared" ca="1" si="31"/>
        <v>0</v>
      </c>
      <c r="AF78" s="74">
        <f t="shared" ca="1" si="31"/>
        <v>0</v>
      </c>
      <c r="AG78" s="74">
        <f t="shared" ca="1" si="31"/>
        <v>0</v>
      </c>
      <c r="AH78" s="74">
        <f t="shared" ca="1" si="31"/>
        <v>0</v>
      </c>
      <c r="AI78" s="74">
        <f t="shared" ca="1" si="32"/>
        <v>0</v>
      </c>
      <c r="AJ78" s="74">
        <f t="shared" ca="1" si="32"/>
        <v>0</v>
      </c>
      <c r="AK78" s="74">
        <f t="shared" ca="1" si="32"/>
        <v>0</v>
      </c>
      <c r="AL78" s="74">
        <f t="shared" ca="1" si="32"/>
        <v>0</v>
      </c>
      <c r="AM78" s="74">
        <f t="shared" ca="1" si="32"/>
        <v>0</v>
      </c>
      <c r="AN78" s="74">
        <f t="shared" ca="1" si="32"/>
        <v>-1487599.7300000002</v>
      </c>
      <c r="AO78" s="74">
        <f t="shared" ca="1" si="32"/>
        <v>-1095600.28</v>
      </c>
      <c r="AP78" s="74">
        <f t="shared" ca="1" si="32"/>
        <v>-1095600.28</v>
      </c>
      <c r="AQ78" s="74">
        <f t="shared" ca="1" si="32"/>
        <v>0</v>
      </c>
      <c r="AR78" s="74">
        <f t="shared" ca="1" si="32"/>
        <v>628007.83000000007</v>
      </c>
      <c r="AS78" s="74">
        <f t="shared" ca="1" si="32"/>
        <v>628007.83000000007</v>
      </c>
      <c r="AT78" s="74">
        <f t="shared" ca="1" si="32"/>
        <v>-588821.69999999995</v>
      </c>
      <c r="AU78" s="74">
        <f t="shared" ca="1" si="32"/>
        <v>-588821.69999999995</v>
      </c>
      <c r="AV78" s="74">
        <f t="shared" ca="1" si="32"/>
        <v>0</v>
      </c>
      <c r="AW78" s="74">
        <f t="shared" ca="1" si="32"/>
        <v>0</v>
      </c>
      <c r="AX78" s="74">
        <f t="shared" ca="1" si="32"/>
        <v>0</v>
      </c>
      <c r="AY78" s="74">
        <f t="shared" ca="1" si="35"/>
        <v>1216829.53</v>
      </c>
      <c r="AZ78" s="74">
        <f t="shared" ca="1" si="35"/>
        <v>0</v>
      </c>
      <c r="BA78" s="74">
        <f t="shared" ca="1" si="35"/>
        <v>0</v>
      </c>
      <c r="BB78" s="74">
        <f t="shared" ca="1" si="35"/>
        <v>0</v>
      </c>
      <c r="BC78" s="74">
        <f t="shared" ca="1" si="35"/>
        <v>0</v>
      </c>
      <c r="BD78" s="74">
        <f t="shared" ca="1" si="35"/>
        <v>0</v>
      </c>
      <c r="BE78" s="74">
        <f t="shared" ca="1" si="35"/>
        <v>0</v>
      </c>
      <c r="BF78" s="74">
        <f t="shared" ca="1" si="35"/>
        <v>0</v>
      </c>
      <c r="BG78" s="74">
        <f t="shared" ca="1" si="35"/>
        <v>0</v>
      </c>
      <c r="BH78" s="74">
        <f t="shared" ca="1" si="35"/>
        <v>0</v>
      </c>
      <c r="BI78" s="74">
        <f t="shared" ca="1" si="35"/>
        <v>0</v>
      </c>
      <c r="BJ78" s="74">
        <f t="shared" ca="1" si="35"/>
        <v>-1020007.2800000003</v>
      </c>
      <c r="BK78" s="74">
        <f t="shared" ca="1" si="35"/>
        <v>-1020007.2800000003</v>
      </c>
      <c r="BL78" s="74">
        <f t="shared" ca="1" si="35"/>
        <v>-3988487.8200000003</v>
      </c>
      <c r="BM78" s="74">
        <f t="shared" ca="1" si="35"/>
        <v>2968480.54</v>
      </c>
      <c r="BN78" s="74">
        <f t="shared" ca="1" si="35"/>
        <v>0</v>
      </c>
      <c r="BO78" s="74">
        <f t="shared" ca="1" si="33"/>
        <v>0</v>
      </c>
      <c r="BP78" s="74">
        <f t="shared" ca="1" si="33"/>
        <v>0</v>
      </c>
      <c r="BQ78" s="74">
        <f t="shared" ca="1" si="33"/>
        <v>0</v>
      </c>
      <c r="BR78" s="74">
        <f t="shared" ca="1" si="33"/>
        <v>0</v>
      </c>
      <c r="BS78" s="74">
        <f t="shared" ca="1" si="33"/>
        <v>0</v>
      </c>
      <c r="BT78" s="74">
        <f t="shared" ca="1" si="33"/>
        <v>0</v>
      </c>
      <c r="BU78" s="74">
        <f t="shared" ca="1" si="33"/>
        <v>0</v>
      </c>
      <c r="BV78" s="74">
        <f t="shared" ca="1" si="33"/>
        <v>0</v>
      </c>
      <c r="BW78" s="74">
        <f t="shared" ca="1" si="33"/>
        <v>0</v>
      </c>
      <c r="BX78" s="74">
        <f t="shared" ca="1" si="33"/>
        <v>0</v>
      </c>
      <c r="BY78" s="74">
        <f t="shared" ca="1" si="33"/>
        <v>0</v>
      </c>
      <c r="BZ78" s="74">
        <f t="shared" ca="1" si="33"/>
        <v>0</v>
      </c>
      <c r="CA78" s="74">
        <f t="shared" ca="1" si="33"/>
        <v>0</v>
      </c>
      <c r="CB78" s="74">
        <f t="shared" ca="1" si="33"/>
        <v>0</v>
      </c>
      <c r="CC78" s="74">
        <f t="shared" ca="1" si="33"/>
        <v>0</v>
      </c>
      <c r="CD78" s="74">
        <f t="shared" ca="1" si="36"/>
        <v>0</v>
      </c>
      <c r="CE78" s="74">
        <f t="shared" ca="1" si="36"/>
        <v>0</v>
      </c>
      <c r="CF78" s="74">
        <f t="shared" ca="1" si="36"/>
        <v>0</v>
      </c>
      <c r="CG78" s="74">
        <f t="shared" ca="1" si="36"/>
        <v>0</v>
      </c>
      <c r="CH78" s="74">
        <f t="shared" ca="1" si="36"/>
        <v>0</v>
      </c>
      <c r="CI78" s="74">
        <f t="shared" ca="1" si="36"/>
        <v>0</v>
      </c>
      <c r="CJ78" s="74">
        <f t="shared" ca="1" si="36"/>
        <v>0</v>
      </c>
      <c r="CK78" s="74">
        <f t="shared" ca="1" si="36"/>
        <v>0</v>
      </c>
      <c r="CL78" s="74">
        <f t="shared" ca="1" si="36"/>
        <v>0</v>
      </c>
      <c r="CM78" s="74">
        <f t="shared" ca="1" si="36"/>
        <v>0</v>
      </c>
      <c r="CN78" s="74">
        <f t="shared" ca="1" si="36"/>
        <v>0</v>
      </c>
      <c r="CO78" s="74">
        <f t="shared" ca="1" si="36"/>
        <v>0</v>
      </c>
      <c r="CP78" s="74">
        <f t="shared" ca="1" si="36"/>
        <v>0</v>
      </c>
      <c r="CQ78" s="74">
        <f t="shared" ca="1" si="36"/>
        <v>0</v>
      </c>
      <c r="CR78" s="74">
        <f t="shared" ca="1" si="36"/>
        <v>0</v>
      </c>
      <c r="CS78" s="74">
        <f t="shared" ca="1" si="36"/>
        <v>0</v>
      </c>
      <c r="CT78" s="74">
        <f t="shared" ca="1" si="37"/>
        <v>0</v>
      </c>
      <c r="CU78" s="74">
        <f t="shared" ca="1" si="38"/>
        <v>-1171100.4000000001</v>
      </c>
    </row>
    <row r="79" spans="1:99" ht="12.75" customHeight="1">
      <c r="A79" s="56" t="s">
        <v>130</v>
      </c>
      <c r="B79" s="73">
        <v>9001</v>
      </c>
      <c r="C79" s="70" t="s">
        <v>381</v>
      </c>
      <c r="D79" s="74">
        <f t="shared" ca="1" si="34"/>
        <v>198251825667.88739</v>
      </c>
      <c r="E79" s="74">
        <f t="shared" ca="1" si="34"/>
        <v>171493379844.52484</v>
      </c>
      <c r="F79" s="74">
        <f t="shared" ca="1" si="34"/>
        <v>178877424192.19214</v>
      </c>
      <c r="G79" s="74">
        <f t="shared" ca="1" si="34"/>
        <v>-7384044347.6672888</v>
      </c>
      <c r="H79" s="74">
        <f t="shared" ca="1" si="34"/>
        <v>-7317677762.5199986</v>
      </c>
      <c r="I79" s="74">
        <f t="shared" ca="1" si="34"/>
        <v>-7831887473.3199997</v>
      </c>
      <c r="J79" s="74">
        <f t="shared" ca="1" si="34"/>
        <v>-28321722754.040001</v>
      </c>
      <c r="K79" s="74">
        <f t="shared" ca="1" si="34"/>
        <v>20489835280.719997</v>
      </c>
      <c r="L79" s="74">
        <f t="shared" ca="1" si="34"/>
        <v>514209710.80000007</v>
      </c>
      <c r="M79" s="74">
        <f t="shared" ca="1" si="34"/>
        <v>1902382049.05</v>
      </c>
      <c r="N79" s="74">
        <f t="shared" ca="1" si="34"/>
        <v>-1388172338.2499998</v>
      </c>
      <c r="O79" s="74">
        <f t="shared" ca="1" si="34"/>
        <v>0</v>
      </c>
      <c r="P79" s="74">
        <f t="shared" ca="1" si="34"/>
        <v>0</v>
      </c>
      <c r="Q79" s="74">
        <f t="shared" ca="1" si="34"/>
        <v>0</v>
      </c>
      <c r="R79" s="74">
        <f t="shared" ca="1" si="34"/>
        <v>0</v>
      </c>
      <c r="S79" s="74">
        <f t="shared" ca="1" si="34"/>
        <v>0</v>
      </c>
      <c r="T79" s="74">
        <f t="shared" ca="1" si="31"/>
        <v>0</v>
      </c>
      <c r="U79" s="74">
        <f t="shared" ca="1" si="31"/>
        <v>0</v>
      </c>
      <c r="V79" s="74">
        <f t="shared" ca="1" si="31"/>
        <v>32910210125.982533</v>
      </c>
      <c r="W79" s="74">
        <f t="shared" ca="1" si="31"/>
        <v>7266775716.7456474</v>
      </c>
      <c r="X79" s="74">
        <f t="shared" ca="1" si="31"/>
        <v>244411354.95705223</v>
      </c>
      <c r="Y79" s="74">
        <f t="shared" ca="1" si="31"/>
        <v>4213919404.2491422</v>
      </c>
      <c r="Z79" s="74">
        <f t="shared" ca="1" si="31"/>
        <v>21021370402.970684</v>
      </c>
      <c r="AA79" s="74">
        <f t="shared" ca="1" si="31"/>
        <v>6287720.8399999999</v>
      </c>
      <c r="AB79" s="74">
        <f t="shared" ca="1" si="31"/>
        <v>0</v>
      </c>
      <c r="AC79" s="74">
        <f t="shared" ca="1" si="31"/>
        <v>0</v>
      </c>
      <c r="AD79" s="74">
        <f t="shared" ca="1" si="31"/>
        <v>77652383.299999997</v>
      </c>
      <c r="AE79" s="74">
        <f t="shared" ca="1" si="31"/>
        <v>79793142.920000002</v>
      </c>
      <c r="AF79" s="74">
        <f t="shared" ca="1" si="31"/>
        <v>-79044.39</v>
      </c>
      <c r="AG79" s="74">
        <f t="shared" ca="1" si="31"/>
        <v>1165992504.29</v>
      </c>
      <c r="AH79" s="74">
        <f t="shared" ca="1" si="31"/>
        <v>1165992504.29</v>
      </c>
      <c r="AI79" s="74">
        <f t="shared" ca="1" si="32"/>
        <v>0</v>
      </c>
      <c r="AJ79" s="74">
        <f t="shared" ca="1" si="32"/>
        <v>0</v>
      </c>
      <c r="AK79" s="74">
        <f t="shared" ca="1" si="32"/>
        <v>0</v>
      </c>
      <c r="AL79" s="74">
        <f t="shared" ca="1" si="32"/>
        <v>0</v>
      </c>
      <c r="AM79" s="74">
        <f t="shared" ca="1" si="32"/>
        <v>0</v>
      </c>
      <c r="AN79" s="74">
        <f t="shared" ca="1" si="32"/>
        <v>-161291336582.94113</v>
      </c>
      <c r="AO79" s="74">
        <f t="shared" ca="1" si="32"/>
        <v>-27900039012.207069</v>
      </c>
      <c r="AP79" s="74">
        <f t="shared" ca="1" si="32"/>
        <v>-29651856462.739994</v>
      </c>
      <c r="AQ79" s="74">
        <f t="shared" ca="1" si="32"/>
        <v>1751817450.5329313</v>
      </c>
      <c r="AR79" s="74">
        <f t="shared" ca="1" si="32"/>
        <v>-2198212865.8653011</v>
      </c>
      <c r="AS79" s="74">
        <f t="shared" ca="1" si="32"/>
        <v>-2896735245.3014889</v>
      </c>
      <c r="AT79" s="74">
        <f t="shared" ca="1" si="32"/>
        <v>-9514051279.4349995</v>
      </c>
      <c r="AU79" s="74">
        <f t="shared" ca="1" si="32"/>
        <v>-8104402533.2350006</v>
      </c>
      <c r="AV79" s="74">
        <f t="shared" ca="1" si="32"/>
        <v>-1381669249.9199998</v>
      </c>
      <c r="AW79" s="74">
        <f t="shared" ca="1" si="32"/>
        <v>-37241212.520000003</v>
      </c>
      <c r="AX79" s="74">
        <f t="shared" ca="1" si="32"/>
        <v>9261716.2400000002</v>
      </c>
      <c r="AY79" s="74">
        <f t="shared" ca="1" si="35"/>
        <v>6617316034.1335096</v>
      </c>
      <c r="AZ79" s="74">
        <f t="shared" ca="1" si="35"/>
        <v>698522379.43618858</v>
      </c>
      <c r="BA79" s="74">
        <f t="shared" ca="1" si="35"/>
        <v>2111277947.9324918</v>
      </c>
      <c r="BB79" s="74">
        <f t="shared" ca="1" si="35"/>
        <v>1782111952.5924921</v>
      </c>
      <c r="BC79" s="74">
        <f t="shared" ca="1" si="35"/>
        <v>329280717.94999999</v>
      </c>
      <c r="BD79" s="74">
        <f t="shared" ca="1" si="35"/>
        <v>0</v>
      </c>
      <c r="BE79" s="74">
        <f t="shared" ca="1" si="35"/>
        <v>-114722.61</v>
      </c>
      <c r="BF79" s="74">
        <f t="shared" ca="1" si="35"/>
        <v>-1412755568.4963033</v>
      </c>
      <c r="BG79" s="74">
        <f t="shared" ca="1" si="35"/>
        <v>-1134729058.0799999</v>
      </c>
      <c r="BH79" s="74">
        <f t="shared" ca="1" si="35"/>
        <v>-1134944253.8599999</v>
      </c>
      <c r="BI79" s="74">
        <f t="shared" ca="1" si="35"/>
        <v>215195.78</v>
      </c>
      <c r="BJ79" s="74">
        <f t="shared" ca="1" si="35"/>
        <v>-71874109820.033447</v>
      </c>
      <c r="BK79" s="74">
        <f t="shared" ca="1" si="35"/>
        <v>-72012738332.653442</v>
      </c>
      <c r="BL79" s="74">
        <f t="shared" ca="1" si="35"/>
        <v>-181582517691.95343</v>
      </c>
      <c r="BM79" s="74">
        <f t="shared" ca="1" si="35"/>
        <v>109569779359.3</v>
      </c>
      <c r="BN79" s="74">
        <f t="shared" ca="1" si="35"/>
        <v>138628512.62</v>
      </c>
      <c r="BO79" s="74">
        <f t="shared" ca="1" si="33"/>
        <v>531051825.52999997</v>
      </c>
      <c r="BP79" s="74">
        <f t="shared" ca="1" si="33"/>
        <v>-392423312.91000003</v>
      </c>
      <c r="BQ79" s="74">
        <f t="shared" ca="1" si="33"/>
        <v>-808309009.52999997</v>
      </c>
      <c r="BR79" s="74">
        <f t="shared" ca="1" si="33"/>
        <v>-805831712.33999991</v>
      </c>
      <c r="BS79" s="74">
        <f t="shared" ca="1" si="33"/>
        <v>0</v>
      </c>
      <c r="BT79" s="74">
        <f t="shared" ca="1" si="33"/>
        <v>-2477297.1900000004</v>
      </c>
      <c r="BU79" s="74">
        <f t="shared" ca="1" si="33"/>
        <v>-57002265866.518562</v>
      </c>
      <c r="BV79" s="74">
        <f t="shared" ca="1" si="33"/>
        <v>-42903677777.681976</v>
      </c>
      <c r="BW79" s="74">
        <f t="shared" ca="1" si="33"/>
        <v>-11149028693.502659</v>
      </c>
      <c r="BX79" s="74">
        <f t="shared" ca="1" si="33"/>
        <v>-2744024717.930016</v>
      </c>
      <c r="BY79" s="74">
        <f t="shared" ca="1" si="33"/>
        <v>0</v>
      </c>
      <c r="BZ79" s="74">
        <f t="shared" ca="1" si="33"/>
        <v>-1152367865.4708228</v>
      </c>
      <c r="CA79" s="74">
        <f t="shared" ca="1" si="33"/>
        <v>-1432430785.7121658</v>
      </c>
      <c r="CB79" s="74">
        <f t="shared" ca="1" si="33"/>
        <v>3066450509.2995877</v>
      </c>
      <c r="CC79" s="74">
        <f t="shared" ca="1" si="33"/>
        <v>-687186535.5205127</v>
      </c>
      <c r="CD79" s="74">
        <f t="shared" ca="1" si="36"/>
        <v>-76340026.179999992</v>
      </c>
      <c r="CE79" s="74">
        <f t="shared" ca="1" si="36"/>
        <v>-3985739.34</v>
      </c>
      <c r="CF79" s="74">
        <f t="shared" ca="1" si="36"/>
        <v>631751.66000000015</v>
      </c>
      <c r="CG79" s="74">
        <f t="shared" ca="1" si="36"/>
        <v>-219500.7</v>
      </c>
      <c r="CH79" s="74">
        <f t="shared" ca="1" si="36"/>
        <v>-61230592.159999996</v>
      </c>
      <c r="CI79" s="74">
        <f t="shared" ca="1" si="36"/>
        <v>-11535945.640000001</v>
      </c>
      <c r="CJ79" s="74">
        <f t="shared" ca="1" si="36"/>
        <v>0</v>
      </c>
      <c r="CK79" s="74">
        <f t="shared" ca="1" si="36"/>
        <v>-297330924.526761</v>
      </c>
      <c r="CL79" s="74">
        <f t="shared" ca="1" si="36"/>
        <v>-297570672.33374602</v>
      </c>
      <c r="CM79" s="74">
        <f t="shared" ca="1" si="36"/>
        <v>0</v>
      </c>
      <c r="CN79" s="74">
        <f t="shared" ca="1" si="36"/>
        <v>269019.53698500007</v>
      </c>
      <c r="CO79" s="74">
        <f t="shared" ca="1" si="36"/>
        <v>-29271.729999999996</v>
      </c>
      <c r="CP79" s="74">
        <f t="shared" ca="1" si="36"/>
        <v>0</v>
      </c>
      <c r="CQ79" s="74">
        <f t="shared" ca="1" si="36"/>
        <v>0</v>
      </c>
      <c r="CR79" s="74">
        <f t="shared" ca="1" si="36"/>
        <v>0</v>
      </c>
      <c r="CS79" s="74">
        <f t="shared" ca="1" si="36"/>
        <v>0</v>
      </c>
      <c r="CT79" s="74">
        <f t="shared" ca="1" si="37"/>
        <v>0</v>
      </c>
      <c r="CU79" s="74">
        <f t="shared" ca="1" si="38"/>
        <v>36960489084.946243</v>
      </c>
    </row>
    <row r="80" spans="1:99" ht="12.75" customHeight="1">
      <c r="A80" s="56" t="s">
        <v>132</v>
      </c>
      <c r="B80" s="73">
        <v>9002</v>
      </c>
      <c r="C80" s="70" t="s">
        <v>382</v>
      </c>
      <c r="D80" s="74">
        <f t="shared" ca="1" si="34"/>
        <v>152850596.89000002</v>
      </c>
      <c r="E80" s="74">
        <f t="shared" ca="1" si="34"/>
        <v>125489936.34</v>
      </c>
      <c r="F80" s="74">
        <f t="shared" ca="1" si="34"/>
        <v>158130849.03</v>
      </c>
      <c r="G80" s="74">
        <f t="shared" ca="1" si="34"/>
        <v>-32640912.690000001</v>
      </c>
      <c r="H80" s="74">
        <f t="shared" ca="1" si="34"/>
        <v>-21672579.669999994</v>
      </c>
      <c r="I80" s="74">
        <f t="shared" ca="1" si="34"/>
        <v>-28471053.479999997</v>
      </c>
      <c r="J80" s="74">
        <f t="shared" ca="1" si="34"/>
        <v>-84626627.239999995</v>
      </c>
      <c r="K80" s="74">
        <f t="shared" ca="1" si="34"/>
        <v>56155573.759999998</v>
      </c>
      <c r="L80" s="74">
        <f t="shared" ca="1" si="34"/>
        <v>6798473.8100000005</v>
      </c>
      <c r="M80" s="74">
        <f t="shared" ca="1" si="34"/>
        <v>16903371.030000001</v>
      </c>
      <c r="N80" s="74">
        <f t="shared" ca="1" si="34"/>
        <v>-10104897.220000001</v>
      </c>
      <c r="O80" s="74">
        <f t="shared" ca="1" si="34"/>
        <v>0</v>
      </c>
      <c r="P80" s="74">
        <f t="shared" ca="1" si="34"/>
        <v>0</v>
      </c>
      <c r="Q80" s="74">
        <f t="shared" ca="1" si="34"/>
        <v>0</v>
      </c>
      <c r="R80" s="74">
        <f t="shared" ca="1" si="34"/>
        <v>0</v>
      </c>
      <c r="S80" s="74">
        <f t="shared" ca="1" si="34"/>
        <v>0</v>
      </c>
      <c r="T80" s="74">
        <f t="shared" ca="1" si="31"/>
        <v>0</v>
      </c>
      <c r="U80" s="74">
        <f t="shared" ca="1" si="31"/>
        <v>0</v>
      </c>
      <c r="V80" s="74">
        <f t="shared" ca="1" si="31"/>
        <v>46198356.18</v>
      </c>
      <c r="W80" s="74">
        <f t="shared" ca="1" si="31"/>
        <v>46198356.18</v>
      </c>
      <c r="X80" s="74">
        <f t="shared" ca="1" si="31"/>
        <v>0</v>
      </c>
      <c r="Y80" s="74">
        <f t="shared" ca="1" si="31"/>
        <v>0</v>
      </c>
      <c r="Z80" s="74">
        <f t="shared" ca="1" si="31"/>
        <v>0</v>
      </c>
      <c r="AA80" s="74">
        <f t="shared" ca="1" si="31"/>
        <v>0</v>
      </c>
      <c r="AB80" s="74">
        <f t="shared" ca="1" si="31"/>
        <v>0</v>
      </c>
      <c r="AC80" s="74">
        <f t="shared" ca="1" si="31"/>
        <v>0</v>
      </c>
      <c r="AD80" s="74">
        <f t="shared" ca="1" si="31"/>
        <v>0</v>
      </c>
      <c r="AE80" s="74">
        <f t="shared" ca="1" si="31"/>
        <v>0</v>
      </c>
      <c r="AF80" s="74">
        <f t="shared" ca="1" si="31"/>
        <v>0</v>
      </c>
      <c r="AG80" s="74">
        <f t="shared" ca="1" si="31"/>
        <v>2834884.0399999996</v>
      </c>
      <c r="AH80" s="74">
        <f t="shared" ca="1" si="31"/>
        <v>2705156.01</v>
      </c>
      <c r="AI80" s="74">
        <f t="shared" ca="1" si="32"/>
        <v>129728.03</v>
      </c>
      <c r="AJ80" s="74">
        <f t="shared" ca="1" si="32"/>
        <v>0</v>
      </c>
      <c r="AK80" s="74">
        <f t="shared" ca="1" si="32"/>
        <v>0</v>
      </c>
      <c r="AL80" s="74">
        <f t="shared" ca="1" si="32"/>
        <v>0</v>
      </c>
      <c r="AM80" s="74">
        <f t="shared" ca="1" si="32"/>
        <v>0</v>
      </c>
      <c r="AN80" s="74">
        <f t="shared" ca="1" si="32"/>
        <v>-108200825.21000001</v>
      </c>
      <c r="AO80" s="74">
        <f t="shared" ca="1" si="32"/>
        <v>-18939033.739999998</v>
      </c>
      <c r="AP80" s="74">
        <f t="shared" ca="1" si="32"/>
        <v>-21785796.469999999</v>
      </c>
      <c r="AQ80" s="74">
        <f t="shared" ca="1" si="32"/>
        <v>2846762.73</v>
      </c>
      <c r="AR80" s="74">
        <f t="shared" ca="1" si="32"/>
        <v>-24243702.590000007</v>
      </c>
      <c r="AS80" s="74">
        <f t="shared" ca="1" si="32"/>
        <v>-40302710.460000008</v>
      </c>
      <c r="AT80" s="74">
        <f t="shared" ca="1" si="32"/>
        <v>-66725535.430000007</v>
      </c>
      <c r="AU80" s="74">
        <f t="shared" ca="1" si="32"/>
        <v>-74014776.510000005</v>
      </c>
      <c r="AV80" s="74">
        <f t="shared" ca="1" si="32"/>
        <v>7289241.0800000001</v>
      </c>
      <c r="AW80" s="74">
        <f t="shared" ca="1" si="32"/>
        <v>0</v>
      </c>
      <c r="AX80" s="74">
        <f t="shared" ca="1" si="32"/>
        <v>0</v>
      </c>
      <c r="AY80" s="74">
        <f t="shared" ca="1" si="35"/>
        <v>26422824.969999999</v>
      </c>
      <c r="AZ80" s="74">
        <f t="shared" ca="1" si="35"/>
        <v>16059007.870000001</v>
      </c>
      <c r="BA80" s="74">
        <f t="shared" ca="1" si="35"/>
        <v>22917378.59</v>
      </c>
      <c r="BB80" s="74">
        <f t="shared" ca="1" si="35"/>
        <v>27061280.969999999</v>
      </c>
      <c r="BC80" s="74">
        <f t="shared" ca="1" si="35"/>
        <v>-4143902.38</v>
      </c>
      <c r="BD80" s="74">
        <f t="shared" ca="1" si="35"/>
        <v>0</v>
      </c>
      <c r="BE80" s="74">
        <f t="shared" ca="1" si="35"/>
        <v>0</v>
      </c>
      <c r="BF80" s="74">
        <f t="shared" ca="1" si="35"/>
        <v>-6858370.7199999997</v>
      </c>
      <c r="BG80" s="74">
        <f t="shared" ca="1" si="35"/>
        <v>0</v>
      </c>
      <c r="BH80" s="74">
        <f t="shared" ca="1" si="35"/>
        <v>0</v>
      </c>
      <c r="BI80" s="74">
        <f t="shared" ca="1" si="35"/>
        <v>0</v>
      </c>
      <c r="BJ80" s="74">
        <f t="shared" ca="1" si="35"/>
        <v>0</v>
      </c>
      <c r="BK80" s="74">
        <f t="shared" ca="1" si="35"/>
        <v>0</v>
      </c>
      <c r="BL80" s="74">
        <f t="shared" ca="1" si="35"/>
        <v>0</v>
      </c>
      <c r="BM80" s="74">
        <f t="shared" ca="1" si="35"/>
        <v>0</v>
      </c>
      <c r="BN80" s="74">
        <f t="shared" ca="1" si="35"/>
        <v>0</v>
      </c>
      <c r="BO80" s="74">
        <f t="shared" ca="1" si="33"/>
        <v>0</v>
      </c>
      <c r="BP80" s="74">
        <f t="shared" ca="1" si="33"/>
        <v>0</v>
      </c>
      <c r="BQ80" s="74">
        <f t="shared" ca="1" si="33"/>
        <v>-1631782.35</v>
      </c>
      <c r="BR80" s="74">
        <f t="shared" ca="1" si="33"/>
        <v>-1631782.35</v>
      </c>
      <c r="BS80" s="74">
        <f t="shared" ca="1" si="33"/>
        <v>0</v>
      </c>
      <c r="BT80" s="74">
        <f t="shared" ca="1" si="33"/>
        <v>0</v>
      </c>
      <c r="BU80" s="74">
        <f t="shared" ca="1" si="33"/>
        <v>-63386306.530000001</v>
      </c>
      <c r="BV80" s="74">
        <f t="shared" ca="1" si="33"/>
        <v>-60796735.979999997</v>
      </c>
      <c r="BW80" s="74">
        <f t="shared" ca="1" si="33"/>
        <v>-5158763.4400000004</v>
      </c>
      <c r="BX80" s="74">
        <f t="shared" ca="1" si="33"/>
        <v>-1201736.4099999999</v>
      </c>
      <c r="BY80" s="74">
        <f t="shared" ca="1" si="33"/>
        <v>0</v>
      </c>
      <c r="BZ80" s="74">
        <f t="shared" ca="1" si="33"/>
        <v>0</v>
      </c>
      <c r="CA80" s="74">
        <f t="shared" ca="1" si="33"/>
        <v>-306051.7</v>
      </c>
      <c r="CB80" s="74">
        <f t="shared" ca="1" si="33"/>
        <v>4890500.09</v>
      </c>
      <c r="CC80" s="74">
        <f t="shared" ca="1" si="33"/>
        <v>-813519.09</v>
      </c>
      <c r="CD80" s="74">
        <f t="shared" ca="1" si="36"/>
        <v>0</v>
      </c>
      <c r="CE80" s="74">
        <f t="shared" ca="1" si="36"/>
        <v>0</v>
      </c>
      <c r="CF80" s="74">
        <f t="shared" ca="1" si="36"/>
        <v>0</v>
      </c>
      <c r="CG80" s="74">
        <f t="shared" ca="1" si="36"/>
        <v>0</v>
      </c>
      <c r="CH80" s="74">
        <f t="shared" ca="1" si="36"/>
        <v>0</v>
      </c>
      <c r="CI80" s="74">
        <f t="shared" ca="1" si="36"/>
        <v>0</v>
      </c>
      <c r="CJ80" s="74">
        <f t="shared" ca="1" si="36"/>
        <v>0</v>
      </c>
      <c r="CK80" s="74">
        <f t="shared" ca="1" si="36"/>
        <v>0</v>
      </c>
      <c r="CL80" s="74">
        <f t="shared" ca="1" si="36"/>
        <v>0</v>
      </c>
      <c r="CM80" s="74">
        <f t="shared" ca="1" si="36"/>
        <v>0</v>
      </c>
      <c r="CN80" s="74">
        <f t="shared" ca="1" si="36"/>
        <v>0</v>
      </c>
      <c r="CO80" s="74">
        <f t="shared" ca="1" si="36"/>
        <v>0</v>
      </c>
      <c r="CP80" s="74">
        <f t="shared" ca="1" si="36"/>
        <v>0</v>
      </c>
      <c r="CQ80" s="74">
        <f t="shared" ca="1" si="36"/>
        <v>0</v>
      </c>
      <c r="CR80" s="74">
        <f t="shared" ca="1" si="36"/>
        <v>0</v>
      </c>
      <c r="CS80" s="74">
        <f t="shared" ca="1" si="36"/>
        <v>0</v>
      </c>
      <c r="CT80" s="74">
        <f t="shared" ca="1" si="37"/>
        <v>0</v>
      </c>
      <c r="CU80" s="74">
        <f t="shared" ca="1" si="38"/>
        <v>44649771.680000007</v>
      </c>
    </row>
    <row r="81" spans="1:99">
      <c r="A81" s="56" t="s">
        <v>134</v>
      </c>
      <c r="B81" s="73">
        <v>9003</v>
      </c>
      <c r="C81" s="70" t="s">
        <v>383</v>
      </c>
      <c r="D81" s="74">
        <f t="shared" ca="1" si="34"/>
        <v>198252142167.21738</v>
      </c>
      <c r="E81" s="74">
        <f t="shared" ca="1" si="34"/>
        <v>171493379844.52484</v>
      </c>
      <c r="F81" s="74">
        <f t="shared" ca="1" si="34"/>
        <v>178877424192.19214</v>
      </c>
      <c r="G81" s="74">
        <f t="shared" ca="1" si="34"/>
        <v>-7384044347.6672888</v>
      </c>
      <c r="H81" s="74">
        <f t="shared" ca="1" si="34"/>
        <v>-7317677762.5199986</v>
      </c>
      <c r="I81" s="74">
        <f t="shared" ca="1" si="34"/>
        <v>-7831887473.3199997</v>
      </c>
      <c r="J81" s="74">
        <f t="shared" ca="1" si="34"/>
        <v>-28321722754.040001</v>
      </c>
      <c r="K81" s="74">
        <f t="shared" ca="1" si="34"/>
        <v>20489835280.719997</v>
      </c>
      <c r="L81" s="74">
        <f t="shared" ca="1" si="34"/>
        <v>514209710.80000007</v>
      </c>
      <c r="M81" s="74">
        <f t="shared" ca="1" si="34"/>
        <v>1902382049.05</v>
      </c>
      <c r="N81" s="74">
        <f t="shared" ca="1" si="34"/>
        <v>-1388172338.2499998</v>
      </c>
      <c r="O81" s="74">
        <f t="shared" ca="1" si="34"/>
        <v>0</v>
      </c>
      <c r="P81" s="74">
        <f t="shared" ca="1" si="34"/>
        <v>0</v>
      </c>
      <c r="Q81" s="74">
        <f t="shared" ca="1" si="34"/>
        <v>0</v>
      </c>
      <c r="R81" s="74">
        <f t="shared" ca="1" si="34"/>
        <v>0</v>
      </c>
      <c r="S81" s="74">
        <f t="shared" ca="1" si="34"/>
        <v>0</v>
      </c>
      <c r="T81" s="74">
        <f t="shared" ca="1" si="31"/>
        <v>0</v>
      </c>
      <c r="U81" s="74">
        <f t="shared" ca="1" si="31"/>
        <v>0</v>
      </c>
      <c r="V81" s="74">
        <f t="shared" ca="1" si="31"/>
        <v>32910526625.312534</v>
      </c>
      <c r="W81" s="74">
        <f t="shared" ca="1" si="31"/>
        <v>7266775716.7456474</v>
      </c>
      <c r="X81" s="74">
        <f t="shared" ca="1" si="31"/>
        <v>244411354.95705223</v>
      </c>
      <c r="Y81" s="74">
        <f t="shared" ca="1" si="31"/>
        <v>4214235903.5791421</v>
      </c>
      <c r="Z81" s="74">
        <f t="shared" ca="1" si="31"/>
        <v>21021370402.970684</v>
      </c>
      <c r="AA81" s="74">
        <f t="shared" ca="1" si="31"/>
        <v>6287720.8399999999</v>
      </c>
      <c r="AB81" s="74">
        <f t="shared" ca="1" si="31"/>
        <v>0</v>
      </c>
      <c r="AC81" s="74">
        <f t="shared" ca="1" si="31"/>
        <v>0</v>
      </c>
      <c r="AD81" s="74">
        <f t="shared" ca="1" si="31"/>
        <v>77652383.299999997</v>
      </c>
      <c r="AE81" s="74">
        <f t="shared" ca="1" si="31"/>
        <v>79793142.920000002</v>
      </c>
      <c r="AF81" s="74">
        <f t="shared" ca="1" si="31"/>
        <v>-79044.39</v>
      </c>
      <c r="AG81" s="74">
        <f t="shared" ca="1" si="31"/>
        <v>1165992504.29</v>
      </c>
      <c r="AH81" s="74">
        <f t="shared" ca="1" si="31"/>
        <v>1165992504.29</v>
      </c>
      <c r="AI81" s="74">
        <f t="shared" ca="1" si="32"/>
        <v>0</v>
      </c>
      <c r="AJ81" s="74">
        <f t="shared" ca="1" si="32"/>
        <v>0</v>
      </c>
      <c r="AK81" s="74">
        <f t="shared" ca="1" si="32"/>
        <v>0</v>
      </c>
      <c r="AL81" s="74">
        <f t="shared" ca="1" si="32"/>
        <v>0</v>
      </c>
      <c r="AM81" s="74">
        <f t="shared" ca="1" si="32"/>
        <v>0</v>
      </c>
      <c r="AN81" s="74">
        <f t="shared" ca="1" si="32"/>
        <v>-161292824182.67114</v>
      </c>
      <c r="AO81" s="74">
        <f t="shared" ca="1" si="32"/>
        <v>-27901134612.487068</v>
      </c>
      <c r="AP81" s="74">
        <f t="shared" ca="1" si="32"/>
        <v>-29652952063.019993</v>
      </c>
      <c r="AQ81" s="74">
        <f t="shared" ca="1" si="32"/>
        <v>1751817450.5329313</v>
      </c>
      <c r="AR81" s="74">
        <f t="shared" ca="1" si="32"/>
        <v>-2197584858.0353012</v>
      </c>
      <c r="AS81" s="74">
        <f t="shared" ca="1" si="32"/>
        <v>-2896107237.471489</v>
      </c>
      <c r="AT81" s="74">
        <f t="shared" ca="1" si="32"/>
        <v>-9514640101.1350002</v>
      </c>
      <c r="AU81" s="74">
        <f t="shared" ca="1" si="32"/>
        <v>-8104991354.9350004</v>
      </c>
      <c r="AV81" s="74">
        <f t="shared" ca="1" si="32"/>
        <v>-1381669249.9199998</v>
      </c>
      <c r="AW81" s="74">
        <f t="shared" ca="1" si="32"/>
        <v>-37241212.520000003</v>
      </c>
      <c r="AX81" s="74">
        <f t="shared" ca="1" si="32"/>
        <v>9261716.2400000002</v>
      </c>
      <c r="AY81" s="74">
        <f t="shared" ca="1" si="35"/>
        <v>6618532863.6635094</v>
      </c>
      <c r="AZ81" s="74">
        <f t="shared" ca="1" si="35"/>
        <v>698522379.43618858</v>
      </c>
      <c r="BA81" s="74">
        <f t="shared" ca="1" si="35"/>
        <v>2111277947.9324918</v>
      </c>
      <c r="BB81" s="74">
        <f t="shared" ca="1" si="35"/>
        <v>1782111952.5924921</v>
      </c>
      <c r="BC81" s="74">
        <f t="shared" ca="1" si="35"/>
        <v>329280717.94999999</v>
      </c>
      <c r="BD81" s="74">
        <f t="shared" ca="1" si="35"/>
        <v>0</v>
      </c>
      <c r="BE81" s="74">
        <f t="shared" ca="1" si="35"/>
        <v>-114722.61</v>
      </c>
      <c r="BF81" s="74">
        <f t="shared" ca="1" si="35"/>
        <v>-1412755568.4963033</v>
      </c>
      <c r="BG81" s="74">
        <f t="shared" ca="1" si="35"/>
        <v>-1134729058.0799999</v>
      </c>
      <c r="BH81" s="74">
        <f t="shared" ca="1" si="35"/>
        <v>-1134944253.8599999</v>
      </c>
      <c r="BI81" s="74">
        <f t="shared" ca="1" si="35"/>
        <v>215195.78</v>
      </c>
      <c r="BJ81" s="74">
        <f t="shared" ca="1" si="35"/>
        <v>-71875129827.313446</v>
      </c>
      <c r="BK81" s="74">
        <f t="shared" ca="1" si="35"/>
        <v>-72013758339.933441</v>
      </c>
      <c r="BL81" s="74">
        <f t="shared" ca="1" si="35"/>
        <v>-181586506179.77344</v>
      </c>
      <c r="BM81" s="74">
        <f t="shared" ca="1" si="35"/>
        <v>109572747839.84</v>
      </c>
      <c r="BN81" s="74">
        <f t="shared" ca="1" si="35"/>
        <v>138628512.62</v>
      </c>
      <c r="BO81" s="74">
        <f t="shared" ca="1" si="33"/>
        <v>531051825.52999997</v>
      </c>
      <c r="BP81" s="74">
        <f t="shared" ca="1" si="33"/>
        <v>-392423312.91000003</v>
      </c>
      <c r="BQ81" s="74">
        <f t="shared" ca="1" si="33"/>
        <v>-808309009.52999997</v>
      </c>
      <c r="BR81" s="74">
        <f t="shared" ca="1" si="33"/>
        <v>-805831712.33999991</v>
      </c>
      <c r="BS81" s="74">
        <f t="shared" ca="1" si="33"/>
        <v>0</v>
      </c>
      <c r="BT81" s="74">
        <f t="shared" ca="1" si="33"/>
        <v>-2477297.1900000004</v>
      </c>
      <c r="BU81" s="74">
        <f t="shared" ca="1" si="33"/>
        <v>-57002265866.518562</v>
      </c>
      <c r="BV81" s="74">
        <f t="shared" ca="1" si="33"/>
        <v>-42903677777.681976</v>
      </c>
      <c r="BW81" s="74">
        <f t="shared" ca="1" si="33"/>
        <v>-11149028693.502659</v>
      </c>
      <c r="BX81" s="74">
        <f t="shared" ca="1" si="33"/>
        <v>-2744024717.930016</v>
      </c>
      <c r="BY81" s="74">
        <f t="shared" ca="1" si="33"/>
        <v>0</v>
      </c>
      <c r="BZ81" s="74">
        <f t="shared" ca="1" si="33"/>
        <v>-1152367865.4708228</v>
      </c>
      <c r="CA81" s="74">
        <f t="shared" ca="1" si="33"/>
        <v>-1432430785.7121658</v>
      </c>
      <c r="CB81" s="74">
        <f t="shared" ca="1" si="33"/>
        <v>3066450509.2995877</v>
      </c>
      <c r="CC81" s="74">
        <f t="shared" ca="1" si="33"/>
        <v>-687186535.5205127</v>
      </c>
      <c r="CD81" s="74">
        <f t="shared" ca="1" si="36"/>
        <v>-76340026.179999992</v>
      </c>
      <c r="CE81" s="74">
        <f t="shared" ca="1" si="36"/>
        <v>-3985739.34</v>
      </c>
      <c r="CF81" s="74">
        <f t="shared" ca="1" si="36"/>
        <v>631751.66000000015</v>
      </c>
      <c r="CG81" s="74">
        <f t="shared" ca="1" si="36"/>
        <v>-219500.7</v>
      </c>
      <c r="CH81" s="74">
        <f t="shared" ca="1" si="36"/>
        <v>-61230592.159999996</v>
      </c>
      <c r="CI81" s="74">
        <f t="shared" ca="1" si="36"/>
        <v>-11535945.640000001</v>
      </c>
      <c r="CJ81" s="74">
        <f t="shared" ca="1" si="36"/>
        <v>0</v>
      </c>
      <c r="CK81" s="74">
        <f t="shared" ca="1" si="36"/>
        <v>-297330924.526761</v>
      </c>
      <c r="CL81" s="74">
        <f t="shared" ca="1" si="36"/>
        <v>-297570672.33374602</v>
      </c>
      <c r="CM81" s="74">
        <f t="shared" ca="1" si="36"/>
        <v>0</v>
      </c>
      <c r="CN81" s="74">
        <f t="shared" ca="1" si="36"/>
        <v>269019.53698500007</v>
      </c>
      <c r="CO81" s="74">
        <f t="shared" ca="1" si="36"/>
        <v>-29271.729999999996</v>
      </c>
      <c r="CP81" s="74">
        <f t="shared" ca="1" si="36"/>
        <v>0</v>
      </c>
      <c r="CQ81" s="74">
        <f t="shared" ca="1" si="36"/>
        <v>0</v>
      </c>
      <c r="CR81" s="74">
        <f t="shared" ca="1" si="36"/>
        <v>0</v>
      </c>
      <c r="CS81" s="74">
        <f t="shared" ca="1" si="36"/>
        <v>0</v>
      </c>
      <c r="CT81" s="74">
        <f t="shared" ca="1" si="37"/>
        <v>0</v>
      </c>
      <c r="CU81" s="74">
        <f t="shared" ca="1" si="38"/>
        <v>36959317984.546242</v>
      </c>
    </row>
    <row r="82" spans="1:99">
      <c r="A82" s="57" t="s">
        <v>136</v>
      </c>
      <c r="B82" s="75"/>
      <c r="C82" s="70" t="s">
        <v>384</v>
      </c>
      <c r="D82" s="74">
        <f t="shared" ca="1" si="34"/>
        <v>198404992764.10739</v>
      </c>
      <c r="E82" s="74">
        <f t="shared" ca="1" si="34"/>
        <v>171618869780.86484</v>
      </c>
      <c r="F82" s="74">
        <f t="shared" ca="1" si="34"/>
        <v>179035555041.22214</v>
      </c>
      <c r="G82" s="74">
        <f t="shared" ca="1" si="34"/>
        <v>-7416685260.3572884</v>
      </c>
      <c r="H82" s="74">
        <f t="shared" ca="1" si="34"/>
        <v>-7339350342.1899986</v>
      </c>
      <c r="I82" s="74">
        <f t="shared" ca="1" si="34"/>
        <v>-7860358526.7999992</v>
      </c>
      <c r="J82" s="74">
        <f t="shared" ca="1" si="34"/>
        <v>-28406349381.280003</v>
      </c>
      <c r="K82" s="74">
        <f t="shared" ca="1" si="34"/>
        <v>20545990854.479996</v>
      </c>
      <c r="L82" s="74">
        <f t="shared" ca="1" si="34"/>
        <v>521008184.61000007</v>
      </c>
      <c r="M82" s="74">
        <f t="shared" ca="1" si="34"/>
        <v>1919285420.0799999</v>
      </c>
      <c r="N82" s="74">
        <f t="shared" ca="1" si="34"/>
        <v>-1398277235.4699998</v>
      </c>
      <c r="O82" s="74">
        <f t="shared" ca="1" si="34"/>
        <v>0</v>
      </c>
      <c r="P82" s="74">
        <f t="shared" ca="1" si="34"/>
        <v>0</v>
      </c>
      <c r="Q82" s="74">
        <f t="shared" ca="1" si="34"/>
        <v>0</v>
      </c>
      <c r="R82" s="74">
        <f t="shared" ca="1" si="34"/>
        <v>0</v>
      </c>
      <c r="S82" s="74">
        <f t="shared" ca="1" si="34"/>
        <v>0</v>
      </c>
      <c r="T82" s="74">
        <f t="shared" ca="1" si="31"/>
        <v>0</v>
      </c>
      <c r="U82" s="74">
        <f t="shared" ca="1" si="31"/>
        <v>0</v>
      </c>
      <c r="V82" s="74">
        <f t="shared" ca="1" si="31"/>
        <v>32956724981.492535</v>
      </c>
      <c r="W82" s="74">
        <f t="shared" ca="1" si="31"/>
        <v>7312974072.9256477</v>
      </c>
      <c r="X82" s="74">
        <f t="shared" ca="1" si="31"/>
        <v>244411354.95705223</v>
      </c>
      <c r="Y82" s="74">
        <f t="shared" ca="1" si="31"/>
        <v>4214235903.5791421</v>
      </c>
      <c r="Z82" s="74">
        <f t="shared" ca="1" si="31"/>
        <v>21021370402.970684</v>
      </c>
      <c r="AA82" s="74">
        <f t="shared" ca="1" si="31"/>
        <v>6287720.8399999999</v>
      </c>
      <c r="AB82" s="74">
        <f t="shared" ca="1" si="31"/>
        <v>0</v>
      </c>
      <c r="AC82" s="74">
        <f t="shared" ca="1" si="31"/>
        <v>0</v>
      </c>
      <c r="AD82" s="74">
        <f t="shared" ca="1" si="31"/>
        <v>77652383.299999997</v>
      </c>
      <c r="AE82" s="74">
        <f t="shared" ca="1" si="31"/>
        <v>79793142.920000002</v>
      </c>
      <c r="AF82" s="74">
        <f t="shared" ca="1" si="31"/>
        <v>-79044.39</v>
      </c>
      <c r="AG82" s="74">
        <f t="shared" ca="1" si="31"/>
        <v>1168827388.3299999</v>
      </c>
      <c r="AH82" s="74">
        <f t="shared" ca="1" si="31"/>
        <v>1168697660.3</v>
      </c>
      <c r="AI82" s="74">
        <f t="shared" ca="1" si="32"/>
        <v>129728.03</v>
      </c>
      <c r="AJ82" s="74">
        <f t="shared" ca="1" si="32"/>
        <v>0</v>
      </c>
      <c r="AK82" s="74">
        <f t="shared" ca="1" si="32"/>
        <v>0</v>
      </c>
      <c r="AL82" s="74">
        <f t="shared" ca="1" si="32"/>
        <v>0</v>
      </c>
      <c r="AM82" s="74">
        <f t="shared" ca="1" si="32"/>
        <v>0</v>
      </c>
      <c r="AN82" s="74">
        <f t="shared" ca="1" si="32"/>
        <v>-161401025007.88113</v>
      </c>
      <c r="AO82" s="74">
        <f t="shared" ca="1" si="32"/>
        <v>-27920073646.22707</v>
      </c>
      <c r="AP82" s="74">
        <f t="shared" ca="1" si="32"/>
        <v>-29674737859.489994</v>
      </c>
      <c r="AQ82" s="74">
        <f t="shared" ca="1" si="32"/>
        <v>1754664213.2629313</v>
      </c>
      <c r="AR82" s="74">
        <f t="shared" ca="1" si="32"/>
        <v>-2221828560.6253014</v>
      </c>
      <c r="AS82" s="74">
        <f t="shared" ca="1" si="32"/>
        <v>-2936409947.931489</v>
      </c>
      <c r="AT82" s="74">
        <f t="shared" ca="1" si="32"/>
        <v>-9581365636.5650005</v>
      </c>
      <c r="AU82" s="74">
        <f t="shared" ca="1" si="32"/>
        <v>-8179006131.4450006</v>
      </c>
      <c r="AV82" s="74">
        <f t="shared" ca="1" si="32"/>
        <v>-1374380008.8399999</v>
      </c>
      <c r="AW82" s="74">
        <f t="shared" ca="1" si="32"/>
        <v>-37241212.520000003</v>
      </c>
      <c r="AX82" s="74">
        <f t="shared" ca="1" si="32"/>
        <v>9261716.2400000002</v>
      </c>
      <c r="AY82" s="74">
        <f t="shared" ca="1" si="35"/>
        <v>6644955688.6335096</v>
      </c>
      <c r="AZ82" s="74">
        <f t="shared" ca="1" si="35"/>
        <v>714581387.30618858</v>
      </c>
      <c r="BA82" s="74">
        <f t="shared" ca="1" si="35"/>
        <v>2134195326.5224917</v>
      </c>
      <c r="BB82" s="74">
        <f t="shared" ca="1" si="35"/>
        <v>1809173233.5624921</v>
      </c>
      <c r="BC82" s="74">
        <f t="shared" ca="1" si="35"/>
        <v>325136815.56999999</v>
      </c>
      <c r="BD82" s="74">
        <f t="shared" ca="1" si="35"/>
        <v>0</v>
      </c>
      <c r="BE82" s="74">
        <f t="shared" ca="1" si="35"/>
        <v>-114722.61</v>
      </c>
      <c r="BF82" s="74">
        <f t="shared" ca="1" si="35"/>
        <v>-1419613939.2163033</v>
      </c>
      <c r="BG82" s="74">
        <f t="shared" ca="1" si="35"/>
        <v>-1134729058.0799999</v>
      </c>
      <c r="BH82" s="74">
        <f t="shared" ca="1" si="35"/>
        <v>-1134944253.8599999</v>
      </c>
      <c r="BI82" s="74">
        <f t="shared" ca="1" si="35"/>
        <v>215195.78</v>
      </c>
      <c r="BJ82" s="74">
        <f t="shared" ca="1" si="35"/>
        <v>-71875129827.313446</v>
      </c>
      <c r="BK82" s="74">
        <f t="shared" ca="1" si="35"/>
        <v>-72013758339.933441</v>
      </c>
      <c r="BL82" s="74">
        <f t="shared" ca="1" si="35"/>
        <v>-181586506179.77344</v>
      </c>
      <c r="BM82" s="74">
        <f t="shared" ca="1" si="35"/>
        <v>109572747839.84</v>
      </c>
      <c r="BN82" s="74">
        <f t="shared" ca="1" si="35"/>
        <v>138628512.62</v>
      </c>
      <c r="BO82" s="74">
        <f t="shared" ca="1" si="33"/>
        <v>531051825.52999997</v>
      </c>
      <c r="BP82" s="74">
        <f t="shared" ca="1" si="33"/>
        <v>-392423312.91000003</v>
      </c>
      <c r="BQ82" s="74">
        <f t="shared" ca="1" si="33"/>
        <v>-809940791.88</v>
      </c>
      <c r="BR82" s="74">
        <f t="shared" ca="1" si="33"/>
        <v>-807463494.68999994</v>
      </c>
      <c r="BS82" s="74">
        <f t="shared" ca="1" si="33"/>
        <v>0</v>
      </c>
      <c r="BT82" s="74">
        <f t="shared" ca="1" si="33"/>
        <v>-2477297.1900000004</v>
      </c>
      <c r="BU82" s="74">
        <f t="shared" ca="1" si="33"/>
        <v>-57065652173.048561</v>
      </c>
      <c r="BV82" s="74">
        <f t="shared" ca="1" si="33"/>
        <v>-42964474513.66198</v>
      </c>
      <c r="BW82" s="74">
        <f t="shared" ca="1" si="33"/>
        <v>-11154187456.942659</v>
      </c>
      <c r="BX82" s="74">
        <f t="shared" ca="1" si="33"/>
        <v>-2745226454.3400159</v>
      </c>
      <c r="BY82" s="74">
        <f t="shared" ca="1" si="33"/>
        <v>0</v>
      </c>
      <c r="BZ82" s="74">
        <f t="shared" ca="1" si="33"/>
        <v>-1152367865.4708228</v>
      </c>
      <c r="CA82" s="74">
        <f t="shared" ca="1" si="33"/>
        <v>-1432736837.4121659</v>
      </c>
      <c r="CB82" s="74">
        <f t="shared" ca="1" si="33"/>
        <v>3071341009.3895879</v>
      </c>
      <c r="CC82" s="74">
        <f t="shared" ca="1" si="33"/>
        <v>-688000054.61051273</v>
      </c>
      <c r="CD82" s="74">
        <f t="shared" ca="1" si="36"/>
        <v>-76340026.179999992</v>
      </c>
      <c r="CE82" s="74">
        <f t="shared" ca="1" si="36"/>
        <v>-3985739.34</v>
      </c>
      <c r="CF82" s="74">
        <f t="shared" ca="1" si="36"/>
        <v>631751.66000000015</v>
      </c>
      <c r="CG82" s="74">
        <f t="shared" ca="1" si="36"/>
        <v>-219500.7</v>
      </c>
      <c r="CH82" s="74">
        <f t="shared" ca="1" si="36"/>
        <v>-61230592.159999996</v>
      </c>
      <c r="CI82" s="74">
        <f t="shared" ca="1" si="36"/>
        <v>-11535945.640000001</v>
      </c>
      <c r="CJ82" s="74">
        <f t="shared" ca="1" si="36"/>
        <v>0</v>
      </c>
      <c r="CK82" s="74">
        <f t="shared" ca="1" si="36"/>
        <v>-297330924.526761</v>
      </c>
      <c r="CL82" s="74">
        <f t="shared" ca="1" si="36"/>
        <v>-297570672.33374602</v>
      </c>
      <c r="CM82" s="74">
        <f t="shared" ca="1" si="36"/>
        <v>0</v>
      </c>
      <c r="CN82" s="74">
        <f t="shared" ca="1" si="36"/>
        <v>269019.53698500007</v>
      </c>
      <c r="CO82" s="74">
        <f t="shared" ca="1" si="36"/>
        <v>-29271.729999999996</v>
      </c>
      <c r="CP82" s="74">
        <f t="shared" ca="1" si="36"/>
        <v>0</v>
      </c>
      <c r="CQ82" s="74">
        <f t="shared" ca="1" si="36"/>
        <v>0</v>
      </c>
      <c r="CR82" s="74">
        <f t="shared" ca="1" si="36"/>
        <v>0</v>
      </c>
      <c r="CS82" s="74">
        <f t="shared" ca="1" si="36"/>
        <v>0</v>
      </c>
      <c r="CT82" s="74">
        <f t="shared" ca="1" si="37"/>
        <v>0</v>
      </c>
      <c r="CU82" s="74">
        <f t="shared" ca="1" si="38"/>
        <v>37003967756.226242</v>
      </c>
    </row>
  </sheetData>
  <dataValidations count="1">
    <dataValidation type="list" allowBlank="1" showInputMessage="1" showErrorMessage="1" sqref="A2" xr:uid="{C4CB54DA-F358-420F-A7A6-B0E1DA603E4C}">
      <formula1>HAnaBranşlar</formula1>
    </dataValidation>
  </dataValidation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51743-848D-49CD-8936-E6B581890FC0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5" width="15.85546875" style="4" bestFit="1" customWidth="1"/>
    <col min="6" max="6" width="17.42578125" style="4" bestFit="1" customWidth="1"/>
    <col min="7" max="7" width="16.42578125" style="4" bestFit="1" customWidth="1"/>
    <col min="8" max="8" width="15.28515625" style="4" bestFit="1" customWidth="1"/>
    <col min="9" max="11" width="16.42578125" style="4" bestFit="1" customWidth="1"/>
    <col min="12" max="12" width="15.85546875" style="4" bestFit="1" customWidth="1"/>
    <col min="13" max="13" width="15.42578125" style="4" bestFit="1" customWidth="1"/>
    <col min="14" max="15" width="15.7109375" style="4" customWidth="1"/>
    <col min="16" max="16" width="16.42578125" style="4" bestFit="1" customWidth="1"/>
    <col min="17" max="18" width="14.42578125" style="4" bestFit="1" customWidth="1"/>
    <col min="19" max="20" width="15.5703125" style="4" bestFit="1" customWidth="1"/>
    <col min="21" max="21" width="15.28515625" style="4" bestFit="1" customWidth="1"/>
    <col min="22" max="22" width="15.7109375" style="4" customWidth="1"/>
    <col min="23" max="23" width="15.5703125" style="4" bestFit="1" customWidth="1"/>
    <col min="24" max="24" width="15.42578125" style="4" bestFit="1" customWidth="1"/>
    <col min="25" max="25" width="15.7109375" style="4" customWidth="1"/>
    <col min="26" max="26" width="15.28515625" style="4" bestFit="1" customWidth="1"/>
    <col min="27" max="27" width="15.42578125" style="4" bestFit="1" customWidth="1"/>
    <col min="28" max="28" width="15.7109375" style="4" customWidth="1"/>
    <col min="29" max="30" width="14.85546875" style="4" bestFit="1" customWidth="1"/>
    <col min="31" max="31" width="12" style="4" bestFit="1" customWidth="1"/>
    <col min="32" max="32" width="15.5703125" style="4" bestFit="1" customWidth="1"/>
    <col min="33" max="33" width="13.85546875" style="4" bestFit="1" customWidth="1"/>
    <col min="34" max="34" width="15" style="4" bestFit="1" customWidth="1"/>
    <col min="35" max="35" width="14.42578125" style="4" bestFit="1" customWidth="1"/>
    <col min="36" max="36" width="15" style="4" bestFit="1" customWidth="1"/>
    <col min="37" max="38" width="15.5703125" style="4" bestFit="1" customWidth="1"/>
    <col min="39" max="39" width="14.85546875" style="4" bestFit="1" customWidth="1"/>
    <col min="40" max="40" width="15.7109375" style="4" customWidth="1"/>
    <col min="41" max="41" width="14.5703125" style="4" bestFit="1" customWidth="1"/>
    <col min="42" max="42" width="15.5703125" style="4" bestFit="1" customWidth="1"/>
    <col min="43" max="43" width="14.5703125" style="4" bestFit="1" customWidth="1"/>
    <col min="44" max="44" width="15.7109375" style="4" customWidth="1"/>
    <col min="45" max="47" width="16.42578125" style="4" bestFit="1" customWidth="1"/>
    <col min="48" max="48" width="15.7109375" style="4" customWidth="1"/>
    <col min="49" max="53" width="16.42578125" style="4" bestFit="1" customWidth="1"/>
    <col min="54" max="54" width="15.7109375" style="4" customWidth="1"/>
    <col min="55" max="56" width="15.85546875" style="4" bestFit="1" customWidth="1"/>
    <col min="57" max="57" width="15.7109375" style="4" customWidth="1"/>
    <col min="58" max="58" width="15.85546875" style="4" bestFit="1" customWidth="1"/>
    <col min="59" max="60" width="14.85546875" style="4" bestFit="1" customWidth="1"/>
    <col min="61" max="61" width="15.7109375" style="4" customWidth="1"/>
    <col min="62" max="62" width="15.28515625" style="4" bestFit="1" customWidth="1"/>
    <col min="63" max="63" width="16.42578125" style="4" bestFit="1" customWidth="1"/>
    <col min="64" max="67" width="15.28515625" style="4" bestFit="1" customWidth="1"/>
    <col min="68" max="68" width="15.7109375" style="4" customWidth="1"/>
    <col min="69" max="70" width="15.28515625" style="4" bestFit="1" customWidth="1"/>
    <col min="71" max="72" width="16.42578125" style="4" bestFit="1" customWidth="1"/>
    <col min="73" max="73" width="15.28515625" style="4" bestFit="1" customWidth="1"/>
    <col min="74" max="74" width="15.140625" style="4" bestFit="1" customWidth="1"/>
    <col min="75" max="75" width="11.5703125" style="4" bestFit="1" customWidth="1"/>
    <col min="76" max="76" width="15.5703125" style="4" bestFit="1" customWidth="1"/>
    <col min="77" max="77" width="15.42578125" style="4" bestFit="1" customWidth="1"/>
    <col min="78" max="78" width="15.5703125" style="4" bestFit="1" customWidth="1"/>
    <col min="79" max="79" width="14.28515625" style="4" bestFit="1" customWidth="1"/>
    <col min="80" max="80" width="15.7109375" style="4" customWidth="1"/>
    <col min="81" max="81" width="15" style="4" bestFit="1" customWidth="1"/>
    <col min="82" max="82" width="12.42578125" style="4" bestFit="1" customWidth="1"/>
    <col min="83" max="83" width="15.5703125" style="4" bestFit="1" customWidth="1"/>
    <col min="84" max="84" width="15.7109375" style="4" customWidth="1"/>
    <col min="85" max="85" width="15.28515625" style="4" bestFit="1" customWidth="1"/>
    <col min="86" max="86" width="15" style="4" bestFit="1" customWidth="1"/>
    <col min="87" max="87" width="15.28515625" style="4" bestFit="1" customWidth="1"/>
    <col min="88" max="88" width="15.5703125" style="4" bestFit="1" customWidth="1"/>
    <col min="89" max="89" width="15.28515625" style="4" bestFit="1" customWidth="1"/>
    <col min="90" max="90" width="15.85546875" style="4" bestFit="1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215</v>
      </c>
      <c r="B2" s="86"/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3.5" customHeight="1">
      <c r="A7" s="54" t="s">
        <v>2</v>
      </c>
      <c r="B7" s="69">
        <v>1001</v>
      </c>
      <c r="C7" s="70" t="s">
        <v>376</v>
      </c>
      <c r="D7" s="71">
        <v>1168985209.7262931</v>
      </c>
      <c r="E7" s="71">
        <v>833284200.50999951</v>
      </c>
      <c r="F7" s="71">
        <v>2342515403.6799998</v>
      </c>
      <c r="G7" s="71">
        <v>-1509231203.1700003</v>
      </c>
      <c r="H7" s="71">
        <v>0</v>
      </c>
      <c r="I7" s="71">
        <v>-112968525.82999974</v>
      </c>
      <c r="J7" s="71">
        <v>-204991963.69999981</v>
      </c>
      <c r="K7" s="71">
        <v>-914729479.58999979</v>
      </c>
      <c r="L7" s="71">
        <v>709737515.88999999</v>
      </c>
      <c r="M7" s="71">
        <v>92023437.870000064</v>
      </c>
      <c r="N7" s="71">
        <v>371079483.38</v>
      </c>
      <c r="O7" s="71">
        <v>-279056045.50999993</v>
      </c>
      <c r="P7" s="71">
        <v>0</v>
      </c>
      <c r="Q7" s="71">
        <v>0</v>
      </c>
      <c r="R7" s="71">
        <v>0</v>
      </c>
      <c r="S7" s="71">
        <v>-1706778.5699999998</v>
      </c>
      <c r="T7" s="71">
        <v>-2936651.71</v>
      </c>
      <c r="U7" s="71">
        <v>-2936651.71</v>
      </c>
      <c r="V7" s="71">
        <v>0</v>
      </c>
      <c r="W7" s="71">
        <v>1229873.1400000001</v>
      </c>
      <c r="X7" s="71">
        <v>1229873.1400000001</v>
      </c>
      <c r="Y7" s="71">
        <v>0</v>
      </c>
      <c r="Z7" s="71">
        <v>450376313.61629331</v>
      </c>
      <c r="AA7" s="71">
        <v>0</v>
      </c>
      <c r="AB7" s="71">
        <v>0</v>
      </c>
      <c r="AC7" s="71">
        <v>0</v>
      </c>
      <c r="AD7" s="71">
        <v>476672708.03213149</v>
      </c>
      <c r="AE7" s="71">
        <v>0</v>
      </c>
      <c r="AF7" s="71">
        <v>0</v>
      </c>
      <c r="AG7" s="71">
        <v>0</v>
      </c>
      <c r="AH7" s="71">
        <v>0</v>
      </c>
      <c r="AI7" s="71">
        <v>-26296394.415838152</v>
      </c>
      <c r="AJ7" s="71">
        <v>0</v>
      </c>
      <c r="AK7" s="71">
        <v>0</v>
      </c>
      <c r="AL7" s="71">
        <v>0</v>
      </c>
      <c r="AM7" s="71">
        <v>0</v>
      </c>
      <c r="AN7" s="71">
        <v>204744495.32000002</v>
      </c>
      <c r="AO7" s="71">
        <v>-74437570.670000002</v>
      </c>
      <c r="AP7" s="71">
        <v>0</v>
      </c>
      <c r="AQ7" s="71">
        <v>0</v>
      </c>
      <c r="AR7" s="71">
        <v>-130306924.64999999</v>
      </c>
      <c r="AS7" s="71">
        <v>-773788016.43999958</v>
      </c>
      <c r="AT7" s="71">
        <v>-250804175.38999987</v>
      </c>
      <c r="AU7" s="71">
        <v>-1218367250.0599999</v>
      </c>
      <c r="AV7" s="71">
        <v>967563074.67000008</v>
      </c>
      <c r="AW7" s="71">
        <v>44641391.090000391</v>
      </c>
      <c r="AX7" s="71">
        <v>-182690254.61000013</v>
      </c>
      <c r="AY7" s="71">
        <v>-2901765713.2300005</v>
      </c>
      <c r="AZ7" s="71">
        <v>-2325007386.4000001</v>
      </c>
      <c r="BA7" s="71">
        <v>-1042458497.0700001</v>
      </c>
      <c r="BB7" s="71">
        <v>0</v>
      </c>
      <c r="BC7" s="71">
        <v>465700170.24000001</v>
      </c>
      <c r="BD7" s="71">
        <v>2719075458.6200004</v>
      </c>
      <c r="BE7" s="71">
        <v>227331645.70000052</v>
      </c>
      <c r="BF7" s="71">
        <v>2137801022.0300002</v>
      </c>
      <c r="BG7" s="71">
        <v>1829932776.7800002</v>
      </c>
      <c r="BH7" s="71">
        <v>586171716.79000008</v>
      </c>
      <c r="BI7" s="71">
        <v>0</v>
      </c>
      <c r="BJ7" s="71">
        <v>-278303471.54000002</v>
      </c>
      <c r="BK7" s="71">
        <v>-1910469376.3299997</v>
      </c>
      <c r="BL7" s="71">
        <v>0</v>
      </c>
      <c r="BM7" s="71">
        <v>0</v>
      </c>
      <c r="BN7" s="71">
        <v>0</v>
      </c>
      <c r="BO7" s="71">
        <v>-2201194.1000000006</v>
      </c>
      <c r="BP7" s="71">
        <v>-2201194.1000000006</v>
      </c>
      <c r="BQ7" s="71">
        <v>0</v>
      </c>
      <c r="BR7" s="71">
        <v>0</v>
      </c>
      <c r="BS7" s="71">
        <v>-575634184.88000011</v>
      </c>
      <c r="BT7" s="71">
        <v>-302454142.63000005</v>
      </c>
      <c r="BU7" s="71">
        <v>-210228362.25</v>
      </c>
      <c r="BV7" s="71">
        <v>-55286596.180000015</v>
      </c>
      <c r="BW7" s="71">
        <v>0</v>
      </c>
      <c r="BX7" s="71">
        <v>-3678742.66</v>
      </c>
      <c r="BY7" s="71">
        <v>-139788127.97999996</v>
      </c>
      <c r="BZ7" s="71">
        <v>135801786.81999999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10210146.84</v>
      </c>
      <c r="CJ7" s="71">
        <v>10210146.84</v>
      </c>
      <c r="CK7" s="71">
        <v>0</v>
      </c>
      <c r="CL7" s="71">
        <v>395197193.28629351</v>
      </c>
    </row>
    <row r="8" spans="1:90" ht="13.5" customHeight="1">
      <c r="A8" s="54" t="s">
        <v>4</v>
      </c>
      <c r="B8" s="69">
        <v>1003</v>
      </c>
      <c r="C8" s="70" t="s">
        <v>376</v>
      </c>
      <c r="D8" s="71">
        <v>16823273117.040001</v>
      </c>
      <c r="E8" s="71">
        <v>14055886012.490005</v>
      </c>
      <c r="F8" s="71">
        <v>35101021882.489998</v>
      </c>
      <c r="G8" s="71">
        <v>-20714734038.429993</v>
      </c>
      <c r="H8" s="71">
        <v>-330401831.56999999</v>
      </c>
      <c r="I8" s="71">
        <v>-2755027420.3800044</v>
      </c>
      <c r="J8" s="71">
        <v>-1695390783.2000046</v>
      </c>
      <c r="K8" s="71">
        <v>-18870156263.120003</v>
      </c>
      <c r="L8" s="71">
        <v>17174765479.919998</v>
      </c>
      <c r="M8" s="71">
        <v>-443480557</v>
      </c>
      <c r="N8" s="71">
        <v>10215123447.239998</v>
      </c>
      <c r="O8" s="71">
        <v>-10658604004.239998</v>
      </c>
      <c r="P8" s="71">
        <v>-616156080.17999995</v>
      </c>
      <c r="Q8" s="71">
        <v>-228400066.22999999</v>
      </c>
      <c r="R8" s="71">
        <v>-387756013.94999999</v>
      </c>
      <c r="S8" s="71">
        <v>-31216674.029999733</v>
      </c>
      <c r="T8" s="71">
        <v>887547039.10000014</v>
      </c>
      <c r="U8" s="71">
        <v>-1162900623.5599999</v>
      </c>
      <c r="V8" s="71">
        <v>2050447662.6600001</v>
      </c>
      <c r="W8" s="71">
        <v>-918763713.12999988</v>
      </c>
      <c r="X8" s="71">
        <v>187956630.47</v>
      </c>
      <c r="Y8" s="71">
        <v>-1106720343.5999999</v>
      </c>
      <c r="Z8" s="71">
        <v>5525820224.5200014</v>
      </c>
      <c r="AA8" s="71">
        <v>2006162980.9300005</v>
      </c>
      <c r="AB8" s="71">
        <v>119221604.97</v>
      </c>
      <c r="AC8" s="71">
        <v>2760435962.0700006</v>
      </c>
      <c r="AD8" s="71">
        <v>639999676.54999995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89062828.390000001</v>
      </c>
      <c r="AK8" s="71">
        <v>89062828.390000001</v>
      </c>
      <c r="AL8" s="71">
        <v>0</v>
      </c>
      <c r="AM8" s="71">
        <v>-61251853.950000018</v>
      </c>
      <c r="AN8" s="71">
        <v>452267935.66999996</v>
      </c>
      <c r="AO8" s="71">
        <v>-370646513.09000003</v>
      </c>
      <c r="AP8" s="71">
        <v>0</v>
      </c>
      <c r="AQ8" s="71">
        <v>0</v>
      </c>
      <c r="AR8" s="71">
        <v>-142873276.52999994</v>
      </c>
      <c r="AS8" s="71">
        <v>-13706206428.04999</v>
      </c>
      <c r="AT8" s="71">
        <v>-6545794585.2399998</v>
      </c>
      <c r="AU8" s="71">
        <v>-19597375825.110004</v>
      </c>
      <c r="AV8" s="71">
        <v>13051581239.870005</v>
      </c>
      <c r="AW8" s="71">
        <v>-1673637207.7399921</v>
      </c>
      <c r="AX8" s="71">
        <v>-1851370013.4599991</v>
      </c>
      <c r="AY8" s="71">
        <v>-17924958463.779999</v>
      </c>
      <c r="AZ8" s="71">
        <v>-15972981160.869995</v>
      </c>
      <c r="BA8" s="71">
        <v>-17057248130.100002</v>
      </c>
      <c r="BB8" s="71">
        <v>0</v>
      </c>
      <c r="BC8" s="71">
        <v>15105270827.189999</v>
      </c>
      <c r="BD8" s="71">
        <v>16073588450.32</v>
      </c>
      <c r="BE8" s="71">
        <v>177732805.72000694</v>
      </c>
      <c r="BF8" s="71">
        <v>10911022000.470003</v>
      </c>
      <c r="BG8" s="71">
        <v>12048062740.100002</v>
      </c>
      <c r="BH8" s="71">
        <v>8057401516.8200016</v>
      </c>
      <c r="BI8" s="71">
        <v>0</v>
      </c>
      <c r="BJ8" s="71">
        <v>-9194442256.4500027</v>
      </c>
      <c r="BK8" s="71">
        <v>-10733289194.749996</v>
      </c>
      <c r="BL8" s="71">
        <v>-2611.2699999999968</v>
      </c>
      <c r="BM8" s="71">
        <v>-55446.07</v>
      </c>
      <c r="BN8" s="71">
        <v>52834.8</v>
      </c>
      <c r="BO8" s="71">
        <v>-118140398.67000003</v>
      </c>
      <c r="BP8" s="71">
        <v>-118140398.67000003</v>
      </c>
      <c r="BQ8" s="71">
        <v>0</v>
      </c>
      <c r="BR8" s="71">
        <v>0</v>
      </c>
      <c r="BS8" s="71">
        <v>-4885433355.0499964</v>
      </c>
      <c r="BT8" s="71">
        <v>-4369130837.7299986</v>
      </c>
      <c r="BU8" s="71">
        <v>-2064594063.79</v>
      </c>
      <c r="BV8" s="71">
        <v>-771446896.9000001</v>
      </c>
      <c r="BW8" s="71">
        <v>0</v>
      </c>
      <c r="BX8" s="71">
        <v>0</v>
      </c>
      <c r="BY8" s="71">
        <v>0</v>
      </c>
      <c r="BZ8" s="71">
        <v>3185430231.750001</v>
      </c>
      <c r="CA8" s="71">
        <v>-865691788.37999952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-483198270.07999998</v>
      </c>
      <c r="CJ8" s="71">
        <v>-483198270.07999998</v>
      </c>
      <c r="CK8" s="71">
        <v>0</v>
      </c>
      <c r="CL8" s="71">
        <v>3117066688.9900112</v>
      </c>
    </row>
    <row r="9" spans="1:90" ht="13.5" customHeight="1">
      <c r="A9" s="54" t="s">
        <v>5</v>
      </c>
      <c r="B9" s="69">
        <v>1004</v>
      </c>
      <c r="C9" s="70" t="s">
        <v>376</v>
      </c>
      <c r="D9" s="71">
        <v>110465615438.60999</v>
      </c>
      <c r="E9" s="71">
        <v>104284240583.56</v>
      </c>
      <c r="F9" s="71">
        <v>115384524667.73999</v>
      </c>
      <c r="G9" s="71">
        <v>-9928697471.7299976</v>
      </c>
      <c r="H9" s="71">
        <v>-1171586612.4499998</v>
      </c>
      <c r="I9" s="71">
        <v>-16575817656.600008</v>
      </c>
      <c r="J9" s="71">
        <v>-17395044554.000008</v>
      </c>
      <c r="K9" s="71">
        <v>-61194988428.860001</v>
      </c>
      <c r="L9" s="71">
        <v>43799943874.859993</v>
      </c>
      <c r="M9" s="71">
        <v>706664450.4000001</v>
      </c>
      <c r="N9" s="71">
        <v>4503497299.1099997</v>
      </c>
      <c r="O9" s="71">
        <v>-3796832848.7099996</v>
      </c>
      <c r="P9" s="71">
        <v>112562446.99999988</v>
      </c>
      <c r="Q9" s="71">
        <v>668796084.16999996</v>
      </c>
      <c r="R9" s="71">
        <v>-556233637.17000008</v>
      </c>
      <c r="S9" s="71">
        <v>-685800588.05000067</v>
      </c>
      <c r="T9" s="71">
        <v>-78334819.61000061</v>
      </c>
      <c r="U9" s="71">
        <v>-4707527948.8900003</v>
      </c>
      <c r="V9" s="71">
        <v>4629193129.2799997</v>
      </c>
      <c r="W9" s="71">
        <v>-607465768.44000006</v>
      </c>
      <c r="X9" s="71">
        <v>545103287.57999992</v>
      </c>
      <c r="Y9" s="71">
        <v>-1152569056.02</v>
      </c>
      <c r="Z9" s="71">
        <v>22709760844.809998</v>
      </c>
      <c r="AA9" s="71">
        <v>14894369380.51</v>
      </c>
      <c r="AB9" s="71">
        <v>-1802400.6899999997</v>
      </c>
      <c r="AC9" s="71">
        <v>4607723947.1800003</v>
      </c>
      <c r="AD9" s="71">
        <v>2104728958.9600005</v>
      </c>
      <c r="AE9" s="71">
        <v>675187.91999999993</v>
      </c>
      <c r="AF9" s="71">
        <v>926006221.04999995</v>
      </c>
      <c r="AG9" s="71">
        <v>178059549.88000003</v>
      </c>
      <c r="AH9" s="71">
        <v>0</v>
      </c>
      <c r="AI9" s="71">
        <v>0</v>
      </c>
      <c r="AJ9" s="71">
        <v>127077094.21000001</v>
      </c>
      <c r="AK9" s="71">
        <v>127077094.21000001</v>
      </c>
      <c r="AL9" s="71">
        <v>0</v>
      </c>
      <c r="AM9" s="71">
        <v>606155160.67999983</v>
      </c>
      <c r="AN9" s="71">
        <v>693599929.61999989</v>
      </c>
      <c r="AO9" s="71">
        <v>-53274976.950000003</v>
      </c>
      <c r="AP9" s="71">
        <v>0</v>
      </c>
      <c r="AQ9" s="71">
        <v>0</v>
      </c>
      <c r="AR9" s="71">
        <v>-34169791.990000017</v>
      </c>
      <c r="AS9" s="71">
        <v>-90290061532.959991</v>
      </c>
      <c r="AT9" s="71">
        <v>-54850705395.5</v>
      </c>
      <c r="AU9" s="71">
        <v>-59083701905.43</v>
      </c>
      <c r="AV9" s="71">
        <v>4232996509.9299994</v>
      </c>
      <c r="AW9" s="71">
        <v>-13551018063.479996</v>
      </c>
      <c r="AX9" s="71">
        <v>-15310086152.379993</v>
      </c>
      <c r="AY9" s="71">
        <v>-42893586994.079987</v>
      </c>
      <c r="AZ9" s="71">
        <v>-21374312743.139992</v>
      </c>
      <c r="BA9" s="71">
        <v>-47548938979.540001</v>
      </c>
      <c r="BB9" s="71">
        <v>0</v>
      </c>
      <c r="BC9" s="71">
        <v>26029664728.600002</v>
      </c>
      <c r="BD9" s="71">
        <v>27583500841.699993</v>
      </c>
      <c r="BE9" s="71">
        <v>1759068088.8999987</v>
      </c>
      <c r="BF9" s="71">
        <v>7492042898.1299992</v>
      </c>
      <c r="BG9" s="71">
        <v>4030956561.2600007</v>
      </c>
      <c r="BH9" s="71">
        <v>8273925907.869998</v>
      </c>
      <c r="BI9" s="71">
        <v>0</v>
      </c>
      <c r="BJ9" s="71">
        <v>-4812839571</v>
      </c>
      <c r="BK9" s="71">
        <v>-5732974809.2300005</v>
      </c>
      <c r="BL9" s="71">
        <v>-1329190162.1399999</v>
      </c>
      <c r="BM9" s="71">
        <v>-1329190162.1399999</v>
      </c>
      <c r="BN9" s="71">
        <v>0</v>
      </c>
      <c r="BO9" s="71">
        <v>-85386240.189999953</v>
      </c>
      <c r="BP9" s="71">
        <v>-85386240.189999953</v>
      </c>
      <c r="BQ9" s="71">
        <v>0</v>
      </c>
      <c r="BR9" s="71">
        <v>0</v>
      </c>
      <c r="BS9" s="71">
        <v>-19505956884.950001</v>
      </c>
      <c r="BT9" s="71">
        <v>-11705696569.51</v>
      </c>
      <c r="BU9" s="71">
        <v>-4776176259.9800005</v>
      </c>
      <c r="BV9" s="71">
        <v>-2065128722.8199999</v>
      </c>
      <c r="BW9" s="71">
        <v>0</v>
      </c>
      <c r="BX9" s="71">
        <v>-916766806.80999994</v>
      </c>
      <c r="BY9" s="71">
        <v>-389648589.84999996</v>
      </c>
      <c r="BZ9" s="71">
        <v>931703826.45000029</v>
      </c>
      <c r="CA9" s="71">
        <v>-584243762.42999995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-967804786.69999993</v>
      </c>
      <c r="CJ9" s="71">
        <v>-967804786.69999993</v>
      </c>
      <c r="CK9" s="71">
        <v>0</v>
      </c>
      <c r="CL9" s="71">
        <v>20175553905.649994</v>
      </c>
    </row>
    <row r="10" spans="1:90" ht="13.5" customHeight="1">
      <c r="A10" s="54" t="s">
        <v>7</v>
      </c>
      <c r="B10" s="69">
        <v>1005</v>
      </c>
      <c r="C10" s="70" t="s">
        <v>376</v>
      </c>
      <c r="D10" s="71">
        <v>89411260126.420013</v>
      </c>
      <c r="E10" s="71">
        <v>76837932654.009995</v>
      </c>
      <c r="F10" s="71">
        <v>97883127381.23999</v>
      </c>
      <c r="G10" s="71">
        <v>-19639762640.549999</v>
      </c>
      <c r="H10" s="71">
        <v>-1405432086.6800001</v>
      </c>
      <c r="I10" s="71">
        <v>-13366792005.40999</v>
      </c>
      <c r="J10" s="71">
        <v>-14327246001.449989</v>
      </c>
      <c r="K10" s="71">
        <v>-50930897091.049988</v>
      </c>
      <c r="L10" s="71">
        <v>36603651089.599998</v>
      </c>
      <c r="M10" s="71">
        <v>710614104.79999828</v>
      </c>
      <c r="N10" s="71">
        <v>7285019597.329999</v>
      </c>
      <c r="O10" s="71">
        <v>-6574405492.5300007</v>
      </c>
      <c r="P10" s="71">
        <v>249839891.24000001</v>
      </c>
      <c r="Q10" s="71">
        <v>796713110.34000003</v>
      </c>
      <c r="R10" s="71">
        <v>-546873219.10000002</v>
      </c>
      <c r="S10" s="71">
        <v>-29914216.019999713</v>
      </c>
      <c r="T10" s="71">
        <v>23921391.450000286</v>
      </c>
      <c r="U10" s="71">
        <v>-1911104340.46</v>
      </c>
      <c r="V10" s="71">
        <v>1935025731.9100003</v>
      </c>
      <c r="W10" s="71">
        <v>-53835607.469999999</v>
      </c>
      <c r="X10" s="71">
        <v>144432085.53</v>
      </c>
      <c r="Y10" s="71">
        <v>-198267693</v>
      </c>
      <c r="Z10" s="71">
        <v>24287514459.960003</v>
      </c>
      <c r="AA10" s="71">
        <v>10003492873.24</v>
      </c>
      <c r="AB10" s="71">
        <v>2689535424.2200007</v>
      </c>
      <c r="AC10" s="71">
        <v>8879824772.2100029</v>
      </c>
      <c r="AD10" s="71">
        <v>2125863453.9199998</v>
      </c>
      <c r="AE10" s="71">
        <v>500000000.00000018</v>
      </c>
      <c r="AF10" s="71">
        <v>0</v>
      </c>
      <c r="AG10" s="71">
        <v>0</v>
      </c>
      <c r="AH10" s="71">
        <v>88797936.370000049</v>
      </c>
      <c r="AI10" s="71">
        <v>0</v>
      </c>
      <c r="AJ10" s="71">
        <v>88412946.939999983</v>
      </c>
      <c r="AK10" s="71">
        <v>88412946.939999983</v>
      </c>
      <c r="AL10" s="71">
        <v>0</v>
      </c>
      <c r="AM10" s="71">
        <v>1594106286.9399991</v>
      </c>
      <c r="AN10" s="71">
        <v>2274131651.2199993</v>
      </c>
      <c r="AO10" s="71">
        <v>-587041790.41999996</v>
      </c>
      <c r="AP10" s="71">
        <v>-594753.44999999995</v>
      </c>
      <c r="AQ10" s="71">
        <v>0</v>
      </c>
      <c r="AR10" s="71">
        <v>-92388820.410000011</v>
      </c>
      <c r="AS10" s="71">
        <v>-71249355294.889984</v>
      </c>
      <c r="AT10" s="71">
        <v>-40639071608.579994</v>
      </c>
      <c r="AU10" s="71">
        <v>-47868571135.859993</v>
      </c>
      <c r="AV10" s="71">
        <v>7229499527.2799959</v>
      </c>
      <c r="AW10" s="71">
        <v>-10039096765.509996</v>
      </c>
      <c r="AX10" s="71">
        <v>-12303167741.709995</v>
      </c>
      <c r="AY10" s="71">
        <v>-42602088620.300003</v>
      </c>
      <c r="AZ10" s="71">
        <v>-32425432461.070004</v>
      </c>
      <c r="BA10" s="71">
        <v>-39070885683.140007</v>
      </c>
      <c r="BB10" s="71">
        <v>0</v>
      </c>
      <c r="BC10" s="71">
        <v>28894229523.910004</v>
      </c>
      <c r="BD10" s="71">
        <v>30298920878.590008</v>
      </c>
      <c r="BE10" s="71">
        <v>2264070976.1999989</v>
      </c>
      <c r="BF10" s="71">
        <v>13509735811.5</v>
      </c>
      <c r="BG10" s="71">
        <v>13914763894.779997</v>
      </c>
      <c r="BH10" s="71">
        <v>6288387634.9400005</v>
      </c>
      <c r="BI10" s="71">
        <v>0</v>
      </c>
      <c r="BJ10" s="71">
        <v>-6693415718.2199984</v>
      </c>
      <c r="BK10" s="71">
        <v>-11245664835.300001</v>
      </c>
      <c r="BL10" s="71">
        <v>0</v>
      </c>
      <c r="BM10" s="71">
        <v>0</v>
      </c>
      <c r="BN10" s="71">
        <v>0</v>
      </c>
      <c r="BO10" s="71">
        <v>-878065546.24999988</v>
      </c>
      <c r="BP10" s="71">
        <v>-878065546.24999988</v>
      </c>
      <c r="BQ10" s="71">
        <v>0</v>
      </c>
      <c r="BR10" s="71">
        <v>0</v>
      </c>
      <c r="BS10" s="71">
        <v>-17710934436.129997</v>
      </c>
      <c r="BT10" s="71">
        <v>-9930060664.2099991</v>
      </c>
      <c r="BU10" s="71">
        <v>-4940668267.9999981</v>
      </c>
      <c r="BV10" s="71">
        <v>-2295531369.3799996</v>
      </c>
      <c r="BW10" s="71">
        <v>0</v>
      </c>
      <c r="BX10" s="71">
        <v>-531845851.56999987</v>
      </c>
      <c r="BY10" s="71">
        <v>-407414067.84000009</v>
      </c>
      <c r="BZ10" s="71">
        <v>394585784.8700003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-1982186938.4199998</v>
      </c>
      <c r="CJ10" s="71">
        <v>-1994916171.5299997</v>
      </c>
      <c r="CK10" s="71">
        <v>12729233.109999999</v>
      </c>
      <c r="CL10" s="71">
        <v>18161904831.530029</v>
      </c>
    </row>
    <row r="11" spans="1:90" ht="13.5" customHeight="1">
      <c r="A11" s="54" t="s">
        <v>9</v>
      </c>
      <c r="B11" s="69">
        <v>1006</v>
      </c>
      <c r="C11" s="70" t="s">
        <v>376</v>
      </c>
      <c r="D11" s="71">
        <v>20150077283.960007</v>
      </c>
      <c r="E11" s="71">
        <v>17967512222.66</v>
      </c>
      <c r="F11" s="71">
        <v>21194321348.790001</v>
      </c>
      <c r="G11" s="71">
        <v>-2369489557.1500001</v>
      </c>
      <c r="H11" s="71">
        <v>-857319568.98000002</v>
      </c>
      <c r="I11" s="71">
        <v>-1792715017.7299948</v>
      </c>
      <c r="J11" s="71">
        <v>-2703361440.1899948</v>
      </c>
      <c r="K11" s="71">
        <v>-8826165546.6499939</v>
      </c>
      <c r="L11" s="71">
        <v>6122804106.4599991</v>
      </c>
      <c r="M11" s="71">
        <v>734335400.44000006</v>
      </c>
      <c r="N11" s="71">
        <v>1247049685.23</v>
      </c>
      <c r="O11" s="71">
        <v>-512714284.7899999</v>
      </c>
      <c r="P11" s="71">
        <v>176311022.02000001</v>
      </c>
      <c r="Q11" s="71">
        <v>420961894.80000001</v>
      </c>
      <c r="R11" s="71">
        <v>-244650872.78</v>
      </c>
      <c r="S11" s="71">
        <v>-1221025539.3899999</v>
      </c>
      <c r="T11" s="71">
        <v>-1546225055.9299998</v>
      </c>
      <c r="U11" s="71">
        <v>-1777850856.3099997</v>
      </c>
      <c r="V11" s="71">
        <v>231625800.38</v>
      </c>
      <c r="W11" s="71">
        <v>325199516.5399999</v>
      </c>
      <c r="X11" s="71">
        <v>347492102.57999992</v>
      </c>
      <c r="Y11" s="71">
        <v>-22292586.039999999</v>
      </c>
      <c r="Z11" s="71">
        <v>4848281114.3800011</v>
      </c>
      <c r="AA11" s="71">
        <v>3210366358.0900006</v>
      </c>
      <c r="AB11" s="71">
        <v>0</v>
      </c>
      <c r="AC11" s="71">
        <v>418380607.59000003</v>
      </c>
      <c r="AD11" s="71">
        <v>1059232829.9299999</v>
      </c>
      <c r="AE11" s="71">
        <v>3054455.27</v>
      </c>
      <c r="AF11" s="71">
        <v>0</v>
      </c>
      <c r="AG11" s="71">
        <v>2889906.0499999993</v>
      </c>
      <c r="AH11" s="71">
        <v>154356957.44999999</v>
      </c>
      <c r="AI11" s="71">
        <v>0</v>
      </c>
      <c r="AJ11" s="71">
        <v>8864140.5600000005</v>
      </c>
      <c r="AK11" s="71">
        <v>8864140.5600000005</v>
      </c>
      <c r="AL11" s="71">
        <v>0</v>
      </c>
      <c r="AM11" s="71">
        <v>339160363.4800002</v>
      </c>
      <c r="AN11" s="71">
        <v>334837037.57000017</v>
      </c>
      <c r="AO11" s="71">
        <v>-5316675.4499999993</v>
      </c>
      <c r="AP11" s="71">
        <v>0</v>
      </c>
      <c r="AQ11" s="71">
        <v>0</v>
      </c>
      <c r="AR11" s="71">
        <v>9640001.3599999975</v>
      </c>
      <c r="AS11" s="71">
        <v>-14793046397.290009</v>
      </c>
      <c r="AT11" s="71">
        <v>-7630897107.7700014</v>
      </c>
      <c r="AU11" s="71">
        <v>-7872554128.2700014</v>
      </c>
      <c r="AV11" s="71">
        <v>241657020.50000003</v>
      </c>
      <c r="AW11" s="71">
        <v>-3627674677.2600055</v>
      </c>
      <c r="AX11" s="71">
        <v>-3822024408.7800055</v>
      </c>
      <c r="AY11" s="71">
        <v>-8438916882.6900043</v>
      </c>
      <c r="AZ11" s="71">
        <v>-4032533928.5600004</v>
      </c>
      <c r="BA11" s="71">
        <v>-9413142433.9400024</v>
      </c>
      <c r="BB11" s="71">
        <v>0</v>
      </c>
      <c r="BC11" s="71">
        <v>5006759479.8099995</v>
      </c>
      <c r="BD11" s="71">
        <v>4616892473.9099989</v>
      </c>
      <c r="BE11" s="71">
        <v>194349731.52000004</v>
      </c>
      <c r="BF11" s="71">
        <v>579951545.6500001</v>
      </c>
      <c r="BG11" s="71">
        <v>269839520.56</v>
      </c>
      <c r="BH11" s="71">
        <v>662520835.48000014</v>
      </c>
      <c r="BI11" s="71">
        <v>0</v>
      </c>
      <c r="BJ11" s="71">
        <v>-352408810.3900001</v>
      </c>
      <c r="BK11" s="71">
        <v>-385601814.13000005</v>
      </c>
      <c r="BL11" s="71">
        <v>0</v>
      </c>
      <c r="BM11" s="71">
        <v>0</v>
      </c>
      <c r="BN11" s="71">
        <v>0</v>
      </c>
      <c r="BO11" s="71">
        <v>-11097552.190000001</v>
      </c>
      <c r="BP11" s="71">
        <v>-11097552.190000001</v>
      </c>
      <c r="BQ11" s="71">
        <v>0</v>
      </c>
      <c r="BR11" s="71">
        <v>0</v>
      </c>
      <c r="BS11" s="71">
        <v>-3054079342.2000008</v>
      </c>
      <c r="BT11" s="71">
        <v>-2403129288.9200001</v>
      </c>
      <c r="BU11" s="71">
        <v>-465325654.01000017</v>
      </c>
      <c r="BV11" s="71">
        <v>-351722355.28000015</v>
      </c>
      <c r="BW11" s="71">
        <v>-1497267.4600000002</v>
      </c>
      <c r="BX11" s="71">
        <v>-21559747.059999995</v>
      </c>
      <c r="BY11" s="71">
        <v>-46909364.089999989</v>
      </c>
      <c r="BZ11" s="71">
        <v>236064334.62000003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-469297717.87</v>
      </c>
      <c r="CJ11" s="71">
        <v>-478228394.5</v>
      </c>
      <c r="CK11" s="71">
        <v>8930676.6300000008</v>
      </c>
      <c r="CL11" s="71">
        <v>5357030886.6699982</v>
      </c>
    </row>
    <row r="12" spans="1:90" ht="13.5" customHeight="1">
      <c r="A12" s="54" t="s">
        <v>11</v>
      </c>
      <c r="B12" s="69">
        <v>1007</v>
      </c>
      <c r="C12" s="70" t="s">
        <v>376</v>
      </c>
      <c r="D12" s="71">
        <v>498969694.1500001</v>
      </c>
      <c r="E12" s="71">
        <v>440240796.6700002</v>
      </c>
      <c r="F12" s="71">
        <v>754543807.63999987</v>
      </c>
      <c r="G12" s="71">
        <v>-314303010.96999967</v>
      </c>
      <c r="H12" s="71">
        <v>0</v>
      </c>
      <c r="I12" s="71">
        <v>-104752190.39000009</v>
      </c>
      <c r="J12" s="71">
        <v>-170319038.16000003</v>
      </c>
      <c r="K12" s="71">
        <v>-511987409.78000003</v>
      </c>
      <c r="L12" s="71">
        <v>341668371.62</v>
      </c>
      <c r="M12" s="71">
        <v>65566847.769999936</v>
      </c>
      <c r="N12" s="71">
        <v>192819148.41</v>
      </c>
      <c r="O12" s="71">
        <v>-127252300.64000006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163481087.87</v>
      </c>
      <c r="AA12" s="71">
        <v>0</v>
      </c>
      <c r="AB12" s="71">
        <v>0</v>
      </c>
      <c r="AC12" s="71">
        <v>0</v>
      </c>
      <c r="AD12" s="71">
        <v>163481087.87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-7.4578565545380116E-11</v>
      </c>
      <c r="AN12" s="71">
        <v>-1.1641532182693481E-10</v>
      </c>
      <c r="AO12" s="71">
        <v>4.1836756281554699E-11</v>
      </c>
      <c r="AP12" s="71">
        <v>0</v>
      </c>
      <c r="AQ12" s="71">
        <v>0</v>
      </c>
      <c r="AR12" s="71">
        <v>0</v>
      </c>
      <c r="AS12" s="71">
        <v>-550962104.51999998</v>
      </c>
      <c r="AT12" s="71">
        <v>-105085207.74999997</v>
      </c>
      <c r="AU12" s="71">
        <v>-171299707.64999998</v>
      </c>
      <c r="AV12" s="71">
        <v>66214499.900000006</v>
      </c>
      <c r="AW12" s="71">
        <v>-117135725.44000009</v>
      </c>
      <c r="AX12" s="71">
        <v>-176112151.30000019</v>
      </c>
      <c r="AY12" s="71">
        <v>-361913257.87000012</v>
      </c>
      <c r="AZ12" s="71">
        <v>-100160427.86999999</v>
      </c>
      <c r="BA12" s="71">
        <v>-261752830.00000012</v>
      </c>
      <c r="BB12" s="71">
        <v>0</v>
      </c>
      <c r="BC12" s="71">
        <v>0</v>
      </c>
      <c r="BD12" s="71">
        <v>185801106.56999993</v>
      </c>
      <c r="BE12" s="71">
        <v>58976425.860000104</v>
      </c>
      <c r="BF12" s="71">
        <v>127213325.45000011</v>
      </c>
      <c r="BG12" s="71">
        <v>35565924.789999999</v>
      </c>
      <c r="BH12" s="71">
        <v>91647400.660000101</v>
      </c>
      <c r="BI12" s="71">
        <v>0</v>
      </c>
      <c r="BJ12" s="71">
        <v>0</v>
      </c>
      <c r="BK12" s="71">
        <v>-68236899.590000004</v>
      </c>
      <c r="BL12" s="71">
        <v>-4362049.9299999848</v>
      </c>
      <c r="BM12" s="71">
        <v>-5756775</v>
      </c>
      <c r="BN12" s="71">
        <v>1394725.0700000152</v>
      </c>
      <c r="BO12" s="71">
        <v>-52828895.600000001</v>
      </c>
      <c r="BP12" s="71">
        <v>-52828895.600000001</v>
      </c>
      <c r="BQ12" s="71">
        <v>0</v>
      </c>
      <c r="BR12" s="71">
        <v>0</v>
      </c>
      <c r="BS12" s="71">
        <v>-271550225.79999989</v>
      </c>
      <c r="BT12" s="71">
        <v>-79123585.25</v>
      </c>
      <c r="BU12" s="71">
        <v>-98143757.749999925</v>
      </c>
      <c r="BV12" s="71">
        <v>-12214265.970000001</v>
      </c>
      <c r="BW12" s="71">
        <v>0</v>
      </c>
      <c r="BX12" s="71">
        <v>-3227962.58</v>
      </c>
      <c r="BY12" s="71">
        <v>-115375511.92</v>
      </c>
      <c r="BZ12" s="71">
        <v>101445857.38000004</v>
      </c>
      <c r="CA12" s="71">
        <v>-64910999.709999971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-51992410.369999886</v>
      </c>
    </row>
    <row r="13" spans="1:90" ht="13.5" customHeight="1">
      <c r="A13" s="54" t="s">
        <v>13</v>
      </c>
      <c r="B13" s="69">
        <v>1008</v>
      </c>
      <c r="C13" s="70" t="s">
        <v>376</v>
      </c>
      <c r="D13" s="71">
        <v>20152738350.308247</v>
      </c>
      <c r="E13" s="71">
        <v>18211223849.789993</v>
      </c>
      <c r="F13" s="71">
        <v>22156730436.839993</v>
      </c>
      <c r="G13" s="71">
        <v>-2713535758.1199999</v>
      </c>
      <c r="H13" s="71">
        <v>-1231970828.9300001</v>
      </c>
      <c r="I13" s="71">
        <v>-4190149635.5199976</v>
      </c>
      <c r="J13" s="71">
        <v>-5143660259.9899979</v>
      </c>
      <c r="K13" s="71">
        <v>-12763269282.300001</v>
      </c>
      <c r="L13" s="71">
        <v>7619609022.3100033</v>
      </c>
      <c r="M13" s="71">
        <v>584039226.2099998</v>
      </c>
      <c r="N13" s="71">
        <v>1221013731.8399997</v>
      </c>
      <c r="O13" s="71">
        <v>-636974505.62999988</v>
      </c>
      <c r="P13" s="71">
        <v>369471398.25999999</v>
      </c>
      <c r="Q13" s="71">
        <v>754604266.50999999</v>
      </c>
      <c r="R13" s="71">
        <v>-385132868.25</v>
      </c>
      <c r="S13" s="71">
        <v>-207185563.99000001</v>
      </c>
      <c r="T13" s="71">
        <v>-207185563.99000001</v>
      </c>
      <c r="U13" s="71">
        <v>-220816178</v>
      </c>
      <c r="V13" s="71">
        <v>13630614.01</v>
      </c>
      <c r="W13" s="71">
        <v>0</v>
      </c>
      <c r="X13" s="71">
        <v>0</v>
      </c>
      <c r="Y13" s="71">
        <v>0</v>
      </c>
      <c r="Z13" s="71">
        <v>6098093139.3082542</v>
      </c>
      <c r="AA13" s="71">
        <v>4633998591.7600012</v>
      </c>
      <c r="AB13" s="71">
        <v>645107699.93000007</v>
      </c>
      <c r="AC13" s="71">
        <v>523615766.49000007</v>
      </c>
      <c r="AD13" s="71">
        <v>29610706.590000011</v>
      </c>
      <c r="AE13" s="71">
        <v>0</v>
      </c>
      <c r="AF13" s="71">
        <v>3830776.1599999992</v>
      </c>
      <c r="AG13" s="71">
        <v>356797828.3782531</v>
      </c>
      <c r="AH13" s="71">
        <v>-94868230.00000003</v>
      </c>
      <c r="AI13" s="71">
        <v>0</v>
      </c>
      <c r="AJ13" s="71">
        <v>17846145.189999998</v>
      </c>
      <c r="AK13" s="71">
        <v>17846145.189999998</v>
      </c>
      <c r="AL13" s="71">
        <v>0</v>
      </c>
      <c r="AM13" s="71">
        <v>222910415.53000006</v>
      </c>
      <c r="AN13" s="71">
        <v>305341092.83000004</v>
      </c>
      <c r="AO13" s="71">
        <v>267455.8700000039</v>
      </c>
      <c r="AP13" s="71">
        <v>-62772250</v>
      </c>
      <c r="AQ13" s="71">
        <v>0</v>
      </c>
      <c r="AR13" s="71">
        <v>-19925883.169999994</v>
      </c>
      <c r="AS13" s="71">
        <v>-18465103199.219994</v>
      </c>
      <c r="AT13" s="71">
        <v>-8902912535.949995</v>
      </c>
      <c r="AU13" s="71">
        <v>-9551228480.1499958</v>
      </c>
      <c r="AV13" s="71">
        <v>648315944.19999993</v>
      </c>
      <c r="AW13" s="71">
        <v>-4040366216.6300001</v>
      </c>
      <c r="AX13" s="71">
        <v>-4256199932.2200003</v>
      </c>
      <c r="AY13" s="71">
        <v>-9922857215.9099998</v>
      </c>
      <c r="AZ13" s="71">
        <v>-5406363408.9100008</v>
      </c>
      <c r="BA13" s="71">
        <v>-10002370664</v>
      </c>
      <c r="BB13" s="71">
        <v>0</v>
      </c>
      <c r="BC13" s="71">
        <v>5485876857</v>
      </c>
      <c r="BD13" s="71">
        <v>5666657283.6899996</v>
      </c>
      <c r="BE13" s="71">
        <v>215833715.59000021</v>
      </c>
      <c r="BF13" s="71">
        <v>745649121.36000001</v>
      </c>
      <c r="BG13" s="71">
        <v>772497784.36000001</v>
      </c>
      <c r="BH13" s="71">
        <v>23550882</v>
      </c>
      <c r="BI13" s="71">
        <v>0</v>
      </c>
      <c r="BJ13" s="71">
        <v>-50399545</v>
      </c>
      <c r="BK13" s="71">
        <v>-529815405.7699998</v>
      </c>
      <c r="BL13" s="71">
        <v>0</v>
      </c>
      <c r="BM13" s="71">
        <v>0</v>
      </c>
      <c r="BN13" s="71">
        <v>0</v>
      </c>
      <c r="BO13" s="71">
        <v>-123938413.88</v>
      </c>
      <c r="BP13" s="71">
        <v>-124049545.25</v>
      </c>
      <c r="BQ13" s="71">
        <v>0</v>
      </c>
      <c r="BR13" s="71">
        <v>111131.37</v>
      </c>
      <c r="BS13" s="71">
        <v>-4981191174.4099998</v>
      </c>
      <c r="BT13" s="71">
        <v>-2255233941.3299999</v>
      </c>
      <c r="BU13" s="71">
        <v>-1191448796.7199998</v>
      </c>
      <c r="BV13" s="71">
        <v>-550111034.29000008</v>
      </c>
      <c r="BW13" s="71">
        <v>0</v>
      </c>
      <c r="BX13" s="71">
        <v>-91011902.420000017</v>
      </c>
      <c r="BY13" s="71">
        <v>-282855453.2100001</v>
      </c>
      <c r="BZ13" s="71">
        <v>228035154.91</v>
      </c>
      <c r="CA13" s="71">
        <v>-838565201.34999967</v>
      </c>
      <c r="CB13" s="71">
        <v>-179373.62000000005</v>
      </c>
      <c r="CC13" s="71">
        <v>-139049.92000000004</v>
      </c>
      <c r="CD13" s="71">
        <v>-501977.78</v>
      </c>
      <c r="CE13" s="71">
        <v>362927.86</v>
      </c>
      <c r="CF13" s="71">
        <v>-40323.700000000012</v>
      </c>
      <c r="CG13" s="71">
        <v>203797.44</v>
      </c>
      <c r="CH13" s="71">
        <v>-244121.14</v>
      </c>
      <c r="CI13" s="71">
        <v>-416515484.73000002</v>
      </c>
      <c r="CJ13" s="71">
        <v>-416515484.73000002</v>
      </c>
      <c r="CK13" s="71">
        <v>0</v>
      </c>
      <c r="CL13" s="71">
        <v>1687635151.088253</v>
      </c>
    </row>
    <row r="14" spans="1:90" ht="13.5" customHeight="1">
      <c r="A14" s="54" t="s">
        <v>15</v>
      </c>
      <c r="B14" s="69">
        <v>1009</v>
      </c>
      <c r="C14" s="70" t="s">
        <v>376</v>
      </c>
      <c r="D14" s="71">
        <v>75722124010.011002</v>
      </c>
      <c r="E14" s="71">
        <v>75239473249.580002</v>
      </c>
      <c r="F14" s="71">
        <v>90254766628.900009</v>
      </c>
      <c r="G14" s="71">
        <v>-13394847464.799999</v>
      </c>
      <c r="H14" s="71">
        <v>-1620445914.52</v>
      </c>
      <c r="I14" s="71">
        <v>-15482915949.999998</v>
      </c>
      <c r="J14" s="71">
        <v>-16601954529.649998</v>
      </c>
      <c r="K14" s="71">
        <v>-50471801714.899986</v>
      </c>
      <c r="L14" s="71">
        <v>33869847185.249989</v>
      </c>
      <c r="M14" s="71">
        <v>714272179.13999844</v>
      </c>
      <c r="N14" s="71">
        <v>5320438355.0900002</v>
      </c>
      <c r="O14" s="71">
        <v>-4606166175.9500017</v>
      </c>
      <c r="P14" s="71">
        <v>404766400.50999999</v>
      </c>
      <c r="Q14" s="71">
        <v>956161368.12</v>
      </c>
      <c r="R14" s="71">
        <v>-551394967.61000001</v>
      </c>
      <c r="S14" s="71">
        <v>-798472505.83000016</v>
      </c>
      <c r="T14" s="71">
        <v>-828677463.76000023</v>
      </c>
      <c r="U14" s="71">
        <v>-1956177706.4400001</v>
      </c>
      <c r="V14" s="71">
        <v>1127500242.6799998</v>
      </c>
      <c r="W14" s="71">
        <v>30204957.930000007</v>
      </c>
      <c r="X14" s="71">
        <v>54458829.870000005</v>
      </c>
      <c r="Y14" s="71">
        <v>-24253871.939999998</v>
      </c>
      <c r="Z14" s="71">
        <v>15662151981.821009</v>
      </c>
      <c r="AA14" s="71">
        <v>8318271763.0443134</v>
      </c>
      <c r="AB14" s="71">
        <v>-10178710.617460027</v>
      </c>
      <c r="AC14" s="71">
        <v>4070992787.9944739</v>
      </c>
      <c r="AD14" s="71">
        <v>3191009464.5527639</v>
      </c>
      <c r="AE14" s="71">
        <v>473066.62988899997</v>
      </c>
      <c r="AF14" s="71">
        <v>3445980.8774999999</v>
      </c>
      <c r="AG14" s="71">
        <v>86219375.294618979</v>
      </c>
      <c r="AH14" s="71">
        <v>0</v>
      </c>
      <c r="AI14" s="71">
        <v>1918254.0449099999</v>
      </c>
      <c r="AJ14" s="71">
        <v>85087364.680000007</v>
      </c>
      <c r="AK14" s="71">
        <v>85087364.680000007</v>
      </c>
      <c r="AL14" s="71">
        <v>0</v>
      </c>
      <c r="AM14" s="71">
        <v>1016799869.7599999</v>
      </c>
      <c r="AN14" s="71">
        <v>1037824311.0299999</v>
      </c>
      <c r="AO14" s="71">
        <v>-155714368.23000002</v>
      </c>
      <c r="AP14" s="71">
        <v>26614136</v>
      </c>
      <c r="AQ14" s="71">
        <v>0.1</v>
      </c>
      <c r="AR14" s="71">
        <v>108075790.86</v>
      </c>
      <c r="AS14" s="71">
        <v>-62693430656.130005</v>
      </c>
      <c r="AT14" s="71">
        <v>-31630411772.010002</v>
      </c>
      <c r="AU14" s="71">
        <v>-34894395241.790001</v>
      </c>
      <c r="AV14" s="71">
        <v>3263983469.7799988</v>
      </c>
      <c r="AW14" s="71">
        <v>-11872335004.750002</v>
      </c>
      <c r="AX14" s="71">
        <v>-12040191651.25</v>
      </c>
      <c r="AY14" s="71">
        <v>-33741263913.709999</v>
      </c>
      <c r="AZ14" s="71">
        <v>-21502628406.710003</v>
      </c>
      <c r="BA14" s="71">
        <v>-27096293892.069996</v>
      </c>
      <c r="BB14" s="71">
        <v>0</v>
      </c>
      <c r="BC14" s="71">
        <v>14857658385.069998</v>
      </c>
      <c r="BD14" s="71">
        <v>21701072262.459999</v>
      </c>
      <c r="BE14" s="71">
        <v>167856646.49999809</v>
      </c>
      <c r="BF14" s="71">
        <v>5092211866.9999981</v>
      </c>
      <c r="BG14" s="71">
        <v>3981845719.5500002</v>
      </c>
      <c r="BH14" s="71">
        <v>3363654637.9899993</v>
      </c>
      <c r="BI14" s="71">
        <v>0</v>
      </c>
      <c r="BJ14" s="71">
        <v>-2253288490.5400004</v>
      </c>
      <c r="BK14" s="71">
        <v>-4924355220.5</v>
      </c>
      <c r="BL14" s="71">
        <v>0</v>
      </c>
      <c r="BM14" s="71">
        <v>0</v>
      </c>
      <c r="BN14" s="71">
        <v>0</v>
      </c>
      <c r="BO14" s="71">
        <v>-1384384408.9000001</v>
      </c>
      <c r="BP14" s="71">
        <v>-1384384408.9000001</v>
      </c>
      <c r="BQ14" s="71">
        <v>0</v>
      </c>
      <c r="BR14" s="71">
        <v>0</v>
      </c>
      <c r="BS14" s="71">
        <v>-15930198526.349998</v>
      </c>
      <c r="BT14" s="71">
        <v>-12733774994.48</v>
      </c>
      <c r="BU14" s="71">
        <v>-3062983330.5999994</v>
      </c>
      <c r="BV14" s="71">
        <v>-1033838072.7800002</v>
      </c>
      <c r="BW14" s="71">
        <v>0</v>
      </c>
      <c r="BX14" s="71">
        <v>-422082165.68000001</v>
      </c>
      <c r="BY14" s="71">
        <v>-926966.51999999967</v>
      </c>
      <c r="BZ14" s="71">
        <v>1480171321.3099992</v>
      </c>
      <c r="CA14" s="71">
        <v>-156764317.60000002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-1876100944.1200006</v>
      </c>
      <c r="CJ14" s="71">
        <v>-1876100944.1200006</v>
      </c>
      <c r="CK14" s="71">
        <v>0</v>
      </c>
      <c r="CL14" s="71">
        <v>13028693353.880997</v>
      </c>
    </row>
    <row r="15" spans="1:90" ht="13.5" customHeight="1">
      <c r="A15" s="54" t="s">
        <v>17</v>
      </c>
      <c r="B15" s="69">
        <v>1010</v>
      </c>
      <c r="C15" s="70" t="s">
        <v>376</v>
      </c>
      <c r="D15" s="71">
        <v>4362544250.0800028</v>
      </c>
      <c r="E15" s="71">
        <v>5747285665.0500011</v>
      </c>
      <c r="F15" s="71">
        <v>5754728911.920001</v>
      </c>
      <c r="G15" s="71">
        <v>-7443246.8700000048</v>
      </c>
      <c r="H15" s="71">
        <v>0</v>
      </c>
      <c r="I15" s="71">
        <v>-2839890372.4899979</v>
      </c>
      <c r="J15" s="71">
        <v>-2839890372.4899979</v>
      </c>
      <c r="K15" s="71">
        <v>-7354015595.4999981</v>
      </c>
      <c r="L15" s="71">
        <v>4514125223.0100002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-3408770.3999999985</v>
      </c>
      <c r="T15" s="71">
        <v>-3408770.3999999985</v>
      </c>
      <c r="U15" s="71">
        <v>-4891369.3899999987</v>
      </c>
      <c r="V15" s="71">
        <v>1482598.99</v>
      </c>
      <c r="W15" s="71">
        <v>0</v>
      </c>
      <c r="X15" s="71">
        <v>0</v>
      </c>
      <c r="Y15" s="71">
        <v>0</v>
      </c>
      <c r="Z15" s="71">
        <v>1457636585.26</v>
      </c>
      <c r="AA15" s="71">
        <v>409845814.88999999</v>
      </c>
      <c r="AB15" s="71">
        <v>202138657.73999998</v>
      </c>
      <c r="AC15" s="71">
        <v>776580859.24000001</v>
      </c>
      <c r="AD15" s="71">
        <v>69071253.390000001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921142.66</v>
      </c>
      <c r="AN15" s="71">
        <v>0</v>
      </c>
      <c r="AO15" s="71">
        <v>0</v>
      </c>
      <c r="AP15" s="71">
        <v>921142.66</v>
      </c>
      <c r="AQ15" s="71">
        <v>0</v>
      </c>
      <c r="AR15" s="71">
        <v>0</v>
      </c>
      <c r="AS15" s="71">
        <v>-3144669373.4062505</v>
      </c>
      <c r="AT15" s="71">
        <v>-500419362.63</v>
      </c>
      <c r="AU15" s="71">
        <v>-500419362.63</v>
      </c>
      <c r="AV15" s="71">
        <v>0</v>
      </c>
      <c r="AW15" s="71">
        <v>-45085451.696248561</v>
      </c>
      <c r="AX15" s="71">
        <v>-56085451.696248561</v>
      </c>
      <c r="AY15" s="71">
        <v>-153954466.55624858</v>
      </c>
      <c r="AZ15" s="71">
        <v>-138599050.07000005</v>
      </c>
      <c r="BA15" s="71">
        <v>-24051731.436248519</v>
      </c>
      <c r="BB15" s="71">
        <v>0</v>
      </c>
      <c r="BC15" s="71">
        <v>8696314.9499999955</v>
      </c>
      <c r="BD15" s="71">
        <v>97869014.860000014</v>
      </c>
      <c r="BE15" s="71">
        <v>11000000</v>
      </c>
      <c r="BF15" s="71">
        <v>11000000</v>
      </c>
      <c r="BG15" s="71">
        <v>11000000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-202611.03000000224</v>
      </c>
      <c r="BP15" s="71">
        <v>-202611.03000000224</v>
      </c>
      <c r="BQ15" s="71">
        <v>0</v>
      </c>
      <c r="BR15" s="71">
        <v>0</v>
      </c>
      <c r="BS15" s="71">
        <v>-2604788367.440002</v>
      </c>
      <c r="BT15" s="71">
        <v>-2158010516.2000022</v>
      </c>
      <c r="BU15" s="71">
        <v>-203134890.24999997</v>
      </c>
      <c r="BV15" s="71">
        <v>-50050976.180000037</v>
      </c>
      <c r="BW15" s="71">
        <v>0</v>
      </c>
      <c r="BX15" s="71">
        <v>-10393679.950000001</v>
      </c>
      <c r="BY15" s="71">
        <v>-101242711.10999994</v>
      </c>
      <c r="BZ15" s="71">
        <v>0</v>
      </c>
      <c r="CA15" s="71">
        <v>-81955593.749999985</v>
      </c>
      <c r="CB15" s="71">
        <v>5826419.3899999987</v>
      </c>
      <c r="CC15" s="71">
        <v>5826419.3899999987</v>
      </c>
      <c r="CD15" s="71">
        <v>-10309987.780000001</v>
      </c>
      <c r="CE15" s="71">
        <v>16136407.17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1217874876.6737523</v>
      </c>
    </row>
    <row r="16" spans="1:90" ht="13.5" customHeight="1">
      <c r="A16" s="54" t="s">
        <v>19</v>
      </c>
      <c r="B16" s="69">
        <v>1011</v>
      </c>
      <c r="C16" s="70" t="s">
        <v>376</v>
      </c>
      <c r="D16" s="71">
        <v>571283210.15000165</v>
      </c>
      <c r="E16" s="71">
        <v>548294215.25999975</v>
      </c>
      <c r="F16" s="71">
        <v>1103919254.9599998</v>
      </c>
      <c r="G16" s="71">
        <v>-555625039.70000005</v>
      </c>
      <c r="H16" s="71">
        <v>0</v>
      </c>
      <c r="I16" s="71">
        <v>-68326889.780000031</v>
      </c>
      <c r="J16" s="71">
        <v>-136653780.08000004</v>
      </c>
      <c r="K16" s="71">
        <v>-660268124.18000007</v>
      </c>
      <c r="L16" s="71">
        <v>523614344.10000002</v>
      </c>
      <c r="M16" s="71">
        <v>68326890.300000012</v>
      </c>
      <c r="N16" s="71">
        <v>330134062.35000002</v>
      </c>
      <c r="O16" s="71">
        <v>-261807172.05000001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4315246</v>
      </c>
      <c r="AA16" s="71">
        <v>4315246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76267438.670001909</v>
      </c>
      <c r="AK16" s="71">
        <v>76267438.670001909</v>
      </c>
      <c r="AL16" s="71">
        <v>0</v>
      </c>
      <c r="AM16" s="71">
        <v>10733200</v>
      </c>
      <c r="AN16" s="71">
        <v>10733200</v>
      </c>
      <c r="AO16" s="71">
        <v>0</v>
      </c>
      <c r="AP16" s="71">
        <v>0</v>
      </c>
      <c r="AQ16" s="71">
        <v>0</v>
      </c>
      <c r="AR16" s="71">
        <v>0</v>
      </c>
      <c r="AS16" s="71">
        <v>-839377572.07999897</v>
      </c>
      <c r="AT16" s="71">
        <v>-138602092.81999919</v>
      </c>
      <c r="AU16" s="71">
        <v>-276834631.6499992</v>
      </c>
      <c r="AV16" s="71">
        <v>138232538.83000001</v>
      </c>
      <c r="AW16" s="71">
        <v>-221595212.99000019</v>
      </c>
      <c r="AX16" s="71">
        <v>-438629201.45000011</v>
      </c>
      <c r="AY16" s="71">
        <v>-598983406.71000004</v>
      </c>
      <c r="AZ16" s="71">
        <v>-330343600.72000003</v>
      </c>
      <c r="BA16" s="71">
        <v>-543411891</v>
      </c>
      <c r="BB16" s="71">
        <v>0</v>
      </c>
      <c r="BC16" s="71">
        <v>274772085.00999999</v>
      </c>
      <c r="BD16" s="71">
        <v>160354205.25999993</v>
      </c>
      <c r="BE16" s="71">
        <v>217033988.45999992</v>
      </c>
      <c r="BF16" s="71">
        <v>290733595.38999993</v>
      </c>
      <c r="BG16" s="71">
        <v>162899408.64999992</v>
      </c>
      <c r="BH16" s="71">
        <v>261202616</v>
      </c>
      <c r="BI16" s="71">
        <v>0</v>
      </c>
      <c r="BJ16" s="71">
        <v>-133368429.26000001</v>
      </c>
      <c r="BK16" s="71">
        <v>-73699606.930000007</v>
      </c>
      <c r="BL16" s="71">
        <v>0</v>
      </c>
      <c r="BM16" s="71">
        <v>0</v>
      </c>
      <c r="BN16" s="71">
        <v>0</v>
      </c>
      <c r="BO16" s="71">
        <v>-71628604.230000004</v>
      </c>
      <c r="BP16" s="71">
        <v>-71628604.230000004</v>
      </c>
      <c r="BQ16" s="71">
        <v>0</v>
      </c>
      <c r="BR16" s="71">
        <v>0</v>
      </c>
      <c r="BS16" s="71">
        <v>-402697266.0399996</v>
      </c>
      <c r="BT16" s="71">
        <v>-111596378.33000009</v>
      </c>
      <c r="BU16" s="71">
        <v>-138206748.36000001</v>
      </c>
      <c r="BV16" s="71">
        <v>-45424192.149999991</v>
      </c>
      <c r="BW16" s="71">
        <v>0</v>
      </c>
      <c r="BX16" s="71">
        <v>0</v>
      </c>
      <c r="BY16" s="71">
        <v>-216748266.38999975</v>
      </c>
      <c r="BZ16" s="71">
        <v>109278319.19000021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-4854396</v>
      </c>
      <c r="CJ16" s="71">
        <v>-4854396</v>
      </c>
      <c r="CK16" s="71">
        <v>0</v>
      </c>
      <c r="CL16" s="71">
        <v>-268094361.92999732</v>
      </c>
    </row>
    <row r="17" spans="1:90" ht="13.5" customHeight="1">
      <c r="A17" s="54" t="s">
        <v>21</v>
      </c>
      <c r="B17" s="69">
        <v>1012</v>
      </c>
      <c r="C17" s="70" t="s">
        <v>376</v>
      </c>
      <c r="D17" s="71">
        <v>8961231811.8699951</v>
      </c>
      <c r="E17" s="71">
        <v>5945803469.8999987</v>
      </c>
      <c r="F17" s="71">
        <v>8036843066.1199989</v>
      </c>
      <c r="G17" s="71">
        <v>-1766571922.1699998</v>
      </c>
      <c r="H17" s="71">
        <v>-324467674.05000001</v>
      </c>
      <c r="I17" s="71">
        <v>-120618138.95000231</v>
      </c>
      <c r="J17" s="71">
        <v>47434559.809997559</v>
      </c>
      <c r="K17" s="71">
        <v>-4604218484.000001</v>
      </c>
      <c r="L17" s="71">
        <v>4651653043.8099985</v>
      </c>
      <c r="M17" s="71">
        <v>-198290917.99999988</v>
      </c>
      <c r="N17" s="71">
        <v>528545456.06000006</v>
      </c>
      <c r="O17" s="71">
        <v>-726836374.05999994</v>
      </c>
      <c r="P17" s="71">
        <v>30238219.24000001</v>
      </c>
      <c r="Q17" s="71">
        <v>185090905.92000002</v>
      </c>
      <c r="R17" s="71">
        <v>-154852686.68000001</v>
      </c>
      <c r="S17" s="71">
        <v>-7431695.4699999997</v>
      </c>
      <c r="T17" s="71">
        <v>-7431768.5099999998</v>
      </c>
      <c r="U17" s="71">
        <v>-7431768.5099999998</v>
      </c>
      <c r="V17" s="71">
        <v>0</v>
      </c>
      <c r="W17" s="71">
        <v>73.040000000000006</v>
      </c>
      <c r="X17" s="71">
        <v>73.040000000000006</v>
      </c>
      <c r="Y17" s="71">
        <v>0</v>
      </c>
      <c r="Z17" s="71">
        <v>3138880332.9299998</v>
      </c>
      <c r="AA17" s="71">
        <v>2110146509.1899998</v>
      </c>
      <c r="AB17" s="71">
        <v>208079.7</v>
      </c>
      <c r="AC17" s="71">
        <v>1028525744.04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92226.329999999987</v>
      </c>
      <c r="AK17" s="71">
        <v>92226.329999999987</v>
      </c>
      <c r="AL17" s="71">
        <v>0</v>
      </c>
      <c r="AM17" s="71">
        <v>4505617.1300000027</v>
      </c>
      <c r="AN17" s="71">
        <v>37860165.080000006</v>
      </c>
      <c r="AO17" s="71">
        <v>-6738601.1200000001</v>
      </c>
      <c r="AP17" s="71">
        <v>0</v>
      </c>
      <c r="AQ17" s="71">
        <v>0</v>
      </c>
      <c r="AR17" s="71">
        <v>-26615946.830000002</v>
      </c>
      <c r="AS17" s="71">
        <v>-7007519242.8800011</v>
      </c>
      <c r="AT17" s="71">
        <v>-3114141601.1300011</v>
      </c>
      <c r="AU17" s="71">
        <v>-3773473416.3000011</v>
      </c>
      <c r="AV17" s="71">
        <v>659331815.17000008</v>
      </c>
      <c r="AW17" s="71">
        <v>-2198766986.2900004</v>
      </c>
      <c r="AX17" s="71">
        <v>-2954689958.3600006</v>
      </c>
      <c r="AY17" s="71">
        <v>-8067809023.8800001</v>
      </c>
      <c r="AZ17" s="71">
        <v>-4901209713.0499992</v>
      </c>
      <c r="BA17" s="71">
        <v>-9370538539.7900009</v>
      </c>
      <c r="BB17" s="71">
        <v>0</v>
      </c>
      <c r="BC17" s="71">
        <v>6203939228.96</v>
      </c>
      <c r="BD17" s="71">
        <v>5113119065.5199995</v>
      </c>
      <c r="BE17" s="71">
        <v>755922972.07000017</v>
      </c>
      <c r="BF17" s="71">
        <v>2205620453.7800002</v>
      </c>
      <c r="BG17" s="71">
        <v>1638031913.6200001</v>
      </c>
      <c r="BH17" s="71">
        <v>1626158381.78</v>
      </c>
      <c r="BI17" s="71">
        <v>0</v>
      </c>
      <c r="BJ17" s="71">
        <v>-1058569841.62</v>
      </c>
      <c r="BK17" s="71">
        <v>-1449697481.71</v>
      </c>
      <c r="BL17" s="71">
        <v>0</v>
      </c>
      <c r="BM17" s="71">
        <v>0</v>
      </c>
      <c r="BN17" s="71">
        <v>0</v>
      </c>
      <c r="BO17" s="71">
        <v>-129271776.72999999</v>
      </c>
      <c r="BP17" s="71">
        <v>-129271776.72999999</v>
      </c>
      <c r="BQ17" s="71">
        <v>0</v>
      </c>
      <c r="BR17" s="71">
        <v>0</v>
      </c>
      <c r="BS17" s="71">
        <v>-1565338878.73</v>
      </c>
      <c r="BT17" s="71">
        <v>-1041438577.3900001</v>
      </c>
      <c r="BU17" s="71">
        <v>-279930842.08999991</v>
      </c>
      <c r="BV17" s="71">
        <v>-270679967.99999988</v>
      </c>
      <c r="BW17" s="71">
        <v>0</v>
      </c>
      <c r="BX17" s="71">
        <v>-5963509.2999999989</v>
      </c>
      <c r="BY17" s="71">
        <v>-132232206.98999999</v>
      </c>
      <c r="BZ17" s="71">
        <v>266053313.00000006</v>
      </c>
      <c r="CA17" s="71">
        <v>-101147087.96000001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1953712568.989994</v>
      </c>
    </row>
    <row r="18" spans="1:90" ht="13.5" customHeight="1">
      <c r="A18" s="54" t="s">
        <v>23</v>
      </c>
      <c r="B18" s="69">
        <v>1013</v>
      </c>
      <c r="C18" s="70" t="s">
        <v>376</v>
      </c>
      <c r="D18" s="71">
        <v>912501576.64999986</v>
      </c>
      <c r="E18" s="71">
        <v>732605915.21999979</v>
      </c>
      <c r="F18" s="71">
        <v>2667409239.9799995</v>
      </c>
      <c r="G18" s="71">
        <v>-1934803324.7599998</v>
      </c>
      <c r="H18" s="71">
        <v>0</v>
      </c>
      <c r="I18" s="71">
        <v>-311422582.98999989</v>
      </c>
      <c r="J18" s="71">
        <v>-383209782.17000008</v>
      </c>
      <c r="K18" s="71">
        <v>-1408313783.3200002</v>
      </c>
      <c r="L18" s="71">
        <v>1025104001.1500001</v>
      </c>
      <c r="M18" s="71">
        <v>71787199.180000186</v>
      </c>
      <c r="N18" s="71">
        <v>851909618.60000002</v>
      </c>
      <c r="O18" s="71">
        <v>-780122419.41999984</v>
      </c>
      <c r="P18" s="71">
        <v>0</v>
      </c>
      <c r="Q18" s="71">
        <v>0</v>
      </c>
      <c r="R18" s="71">
        <v>0</v>
      </c>
      <c r="S18" s="71">
        <v>5013590.9199999981</v>
      </c>
      <c r="T18" s="71">
        <v>18806281.239999995</v>
      </c>
      <c r="U18" s="71">
        <v>-27389699.920000002</v>
      </c>
      <c r="V18" s="71">
        <v>46195981.159999996</v>
      </c>
      <c r="W18" s="71">
        <v>-13792690.319999997</v>
      </c>
      <c r="X18" s="71">
        <v>20562087.870000001</v>
      </c>
      <c r="Y18" s="71">
        <v>-34354778.189999998</v>
      </c>
      <c r="Z18" s="71">
        <v>416315380.50999999</v>
      </c>
      <c r="AA18" s="71">
        <v>125817233.22</v>
      </c>
      <c r="AB18" s="71">
        <v>0</v>
      </c>
      <c r="AC18" s="71">
        <v>17220268.43</v>
      </c>
      <c r="AD18" s="71">
        <v>273277878.86000001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70333939.450000033</v>
      </c>
      <c r="AK18" s="71">
        <v>165606339.16000003</v>
      </c>
      <c r="AL18" s="71">
        <v>-95272399.709999993</v>
      </c>
      <c r="AM18" s="71">
        <v>-344666.4599999981</v>
      </c>
      <c r="AN18" s="71">
        <v>-9129674.2299999986</v>
      </c>
      <c r="AO18" s="71">
        <v>1969093.6500000001</v>
      </c>
      <c r="AP18" s="71">
        <v>0</v>
      </c>
      <c r="AQ18" s="71">
        <v>0</v>
      </c>
      <c r="AR18" s="71">
        <v>6815914.1200000001</v>
      </c>
      <c r="AS18" s="71">
        <v>-845678518.38000059</v>
      </c>
      <c r="AT18" s="71">
        <v>-276777914.40000021</v>
      </c>
      <c r="AU18" s="71">
        <v>-1091697886.9100001</v>
      </c>
      <c r="AV18" s="71">
        <v>814919972.50999987</v>
      </c>
      <c r="AW18" s="71">
        <v>-94473686.130000353</v>
      </c>
      <c r="AX18" s="71">
        <v>-212060328.33999991</v>
      </c>
      <c r="AY18" s="71">
        <v>-2063657130.2199998</v>
      </c>
      <c r="AZ18" s="71">
        <v>-1767192437.4899998</v>
      </c>
      <c r="BA18" s="71">
        <v>-1302440086.4900002</v>
      </c>
      <c r="BB18" s="71">
        <v>0</v>
      </c>
      <c r="BC18" s="71">
        <v>1005975393.7600003</v>
      </c>
      <c r="BD18" s="71">
        <v>1851596801.8799999</v>
      </c>
      <c r="BE18" s="71">
        <v>117586642.20999956</v>
      </c>
      <c r="BF18" s="71">
        <v>1629992712.1199996</v>
      </c>
      <c r="BG18" s="71">
        <v>1427863789.27</v>
      </c>
      <c r="BH18" s="71">
        <v>1006154761.51</v>
      </c>
      <c r="BI18" s="71">
        <v>0</v>
      </c>
      <c r="BJ18" s="71">
        <v>-804025838.66000009</v>
      </c>
      <c r="BK18" s="71">
        <v>-1512406069.9100001</v>
      </c>
      <c r="BL18" s="71">
        <v>0</v>
      </c>
      <c r="BM18" s="71">
        <v>0</v>
      </c>
      <c r="BN18" s="71">
        <v>0</v>
      </c>
      <c r="BO18" s="71">
        <v>-26737665.260000002</v>
      </c>
      <c r="BP18" s="71">
        <v>-26737665.260000002</v>
      </c>
      <c r="BQ18" s="71">
        <v>0</v>
      </c>
      <c r="BR18" s="71">
        <v>0</v>
      </c>
      <c r="BS18" s="71">
        <v>-447689252.58999997</v>
      </c>
      <c r="BT18" s="71">
        <v>-393404067.45000005</v>
      </c>
      <c r="BU18" s="71">
        <v>-254171634.91</v>
      </c>
      <c r="BV18" s="71">
        <v>-47728203.799999997</v>
      </c>
      <c r="BW18" s="71">
        <v>0</v>
      </c>
      <c r="BX18" s="71">
        <v>-12139778.92</v>
      </c>
      <c r="BY18" s="71">
        <v>-66236900.719999991</v>
      </c>
      <c r="BZ18" s="71">
        <v>336769526.03999996</v>
      </c>
      <c r="CA18" s="71">
        <v>-10778192.829999998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66823058.269999266</v>
      </c>
    </row>
    <row r="19" spans="1:90" ht="13.5" customHeight="1">
      <c r="A19" s="54" t="s">
        <v>25</v>
      </c>
      <c r="B19" s="69">
        <v>1016</v>
      </c>
      <c r="C19" s="70" t="s">
        <v>376</v>
      </c>
      <c r="D19" s="71">
        <v>272579121.21000683</v>
      </c>
      <c r="E19" s="71">
        <v>251357665.21000069</v>
      </c>
      <c r="F19" s="71">
        <v>781876706.27000093</v>
      </c>
      <c r="G19" s="71">
        <v>-530519041.06000024</v>
      </c>
      <c r="H19" s="71">
        <v>0</v>
      </c>
      <c r="I19" s="71">
        <v>-71843084.959993809</v>
      </c>
      <c r="J19" s="71">
        <v>-22247744.949993849</v>
      </c>
      <c r="K19" s="71">
        <v>-334158252.42999387</v>
      </c>
      <c r="L19" s="71">
        <v>311910507.48000002</v>
      </c>
      <c r="M19" s="71">
        <v>-49595340.009999953</v>
      </c>
      <c r="N19" s="71">
        <v>46276659.900000028</v>
      </c>
      <c r="O19" s="71">
        <v>-95871999.909999982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93529536.62999998</v>
      </c>
      <c r="AA19" s="71">
        <v>93529536.62999998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-464995.66999999946</v>
      </c>
      <c r="AN19" s="71">
        <v>3855210.7100000037</v>
      </c>
      <c r="AO19" s="71">
        <v>-3068663.2199999988</v>
      </c>
      <c r="AP19" s="71">
        <v>0</v>
      </c>
      <c r="AQ19" s="71">
        <v>0</v>
      </c>
      <c r="AR19" s="71">
        <v>-1251543.1600000043</v>
      </c>
      <c r="AS19" s="71">
        <v>-248094919.19000086</v>
      </c>
      <c r="AT19" s="71">
        <v>-28260544.299999982</v>
      </c>
      <c r="AU19" s="71">
        <v>-142419271.08999997</v>
      </c>
      <c r="AV19" s="71">
        <v>114158726.78999999</v>
      </c>
      <c r="AW19" s="71">
        <v>4044761.0099998415</v>
      </c>
      <c r="AX19" s="71">
        <v>28022180.099999875</v>
      </c>
      <c r="AY19" s="71">
        <v>-178256300.01000002</v>
      </c>
      <c r="AZ19" s="71">
        <v>-94431596.560000002</v>
      </c>
      <c r="BA19" s="71">
        <v>-171811982.12</v>
      </c>
      <c r="BB19" s="71">
        <v>0</v>
      </c>
      <c r="BC19" s="71">
        <v>87987278.669999987</v>
      </c>
      <c r="BD19" s="71">
        <v>206278480.1099999</v>
      </c>
      <c r="BE19" s="71">
        <v>-23977419.090000033</v>
      </c>
      <c r="BF19" s="71">
        <v>141549921.77999991</v>
      </c>
      <c r="BG19" s="71">
        <v>71880845.909999862</v>
      </c>
      <c r="BH19" s="71">
        <v>140382917.02000001</v>
      </c>
      <c r="BI19" s="71">
        <v>0</v>
      </c>
      <c r="BJ19" s="71">
        <v>-70713841.149999976</v>
      </c>
      <c r="BK19" s="71">
        <v>-165527340.86999995</v>
      </c>
      <c r="BL19" s="71">
        <v>0</v>
      </c>
      <c r="BM19" s="71">
        <v>0</v>
      </c>
      <c r="BN19" s="71">
        <v>0</v>
      </c>
      <c r="BO19" s="71">
        <v>-30162919.810000267</v>
      </c>
      <c r="BP19" s="71">
        <v>-30162919.810000267</v>
      </c>
      <c r="BQ19" s="71">
        <v>0</v>
      </c>
      <c r="BR19" s="71">
        <v>0</v>
      </c>
      <c r="BS19" s="71">
        <v>-193716216.09000045</v>
      </c>
      <c r="BT19" s="71">
        <v>-99335048.640000194</v>
      </c>
      <c r="BU19" s="71">
        <v>-165036556.25</v>
      </c>
      <c r="BV19" s="71">
        <v>-144264635.92000002</v>
      </c>
      <c r="BW19" s="71">
        <v>0</v>
      </c>
      <c r="BX19" s="71">
        <v>-3895724.5100000002</v>
      </c>
      <c r="BY19" s="71">
        <v>-7960029.3200000003</v>
      </c>
      <c r="BZ19" s="71">
        <v>228572838.74999976</v>
      </c>
      <c r="CA19" s="71">
        <v>-1797060.2000000358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24484202.020005971</v>
      </c>
    </row>
    <row r="20" spans="1:90" ht="13.5" customHeight="1">
      <c r="A20" s="54" t="s">
        <v>27</v>
      </c>
      <c r="B20" s="69">
        <v>1017</v>
      </c>
      <c r="C20" s="70" t="s">
        <v>376</v>
      </c>
      <c r="D20" s="71">
        <v>15495749699.860006</v>
      </c>
      <c r="E20" s="71">
        <v>13895792550.120003</v>
      </c>
      <c r="F20" s="71">
        <v>26169213739.23</v>
      </c>
      <c r="G20" s="71">
        <v>-11871290589.449997</v>
      </c>
      <c r="H20" s="71">
        <v>-402130599.66000003</v>
      </c>
      <c r="I20" s="71">
        <v>-2418213325.1399956</v>
      </c>
      <c r="J20" s="71">
        <v>-4366892370.5999966</v>
      </c>
      <c r="K20" s="71">
        <v>-14366334921.140001</v>
      </c>
      <c r="L20" s="71">
        <v>9999442550.5400047</v>
      </c>
      <c r="M20" s="71">
        <v>1895763047.7000008</v>
      </c>
      <c r="N20" s="71">
        <v>5808227476.0500002</v>
      </c>
      <c r="O20" s="71">
        <v>-3912464428.3499994</v>
      </c>
      <c r="P20" s="71">
        <v>52915997.75999999</v>
      </c>
      <c r="Q20" s="71">
        <v>237406206.90000001</v>
      </c>
      <c r="R20" s="71">
        <v>-184490209.14000002</v>
      </c>
      <c r="S20" s="71">
        <v>42447882</v>
      </c>
      <c r="T20" s="71">
        <v>-12672496</v>
      </c>
      <c r="U20" s="71">
        <v>-366026107</v>
      </c>
      <c r="V20" s="71">
        <v>353353611</v>
      </c>
      <c r="W20" s="71">
        <v>55120378</v>
      </c>
      <c r="X20" s="71">
        <v>71830915</v>
      </c>
      <c r="Y20" s="71">
        <v>-16710537</v>
      </c>
      <c r="Z20" s="71">
        <v>3739884481.8899999</v>
      </c>
      <c r="AA20" s="71">
        <v>3574464387.4099998</v>
      </c>
      <c r="AB20" s="71">
        <v>0</v>
      </c>
      <c r="AC20" s="71">
        <v>50592539.589999996</v>
      </c>
      <c r="AD20" s="71">
        <v>114827554.88999999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22116871.989999998</v>
      </c>
      <c r="AK20" s="71">
        <v>22116871.989999998</v>
      </c>
      <c r="AL20" s="71">
        <v>0</v>
      </c>
      <c r="AM20" s="71">
        <v>213721239</v>
      </c>
      <c r="AN20" s="71">
        <v>541088134</v>
      </c>
      <c r="AO20" s="71">
        <v>-305792559</v>
      </c>
      <c r="AP20" s="71">
        <v>0</v>
      </c>
      <c r="AQ20" s="71">
        <v>0</v>
      </c>
      <c r="AR20" s="71">
        <v>-21574336</v>
      </c>
      <c r="AS20" s="71">
        <v>-13025902240.340006</v>
      </c>
      <c r="AT20" s="71">
        <v>-5851110629.7600002</v>
      </c>
      <c r="AU20" s="71">
        <v>-11915431398.34</v>
      </c>
      <c r="AV20" s="71">
        <v>6064320768.5799999</v>
      </c>
      <c r="AW20" s="71">
        <v>-1776528757.4400043</v>
      </c>
      <c r="AX20" s="71">
        <v>-31920326.140001297</v>
      </c>
      <c r="AY20" s="71">
        <v>-15334598711.76</v>
      </c>
      <c r="AZ20" s="71">
        <v>-11815394961.779999</v>
      </c>
      <c r="BA20" s="71">
        <v>-8322214475.0800028</v>
      </c>
      <c r="BB20" s="71">
        <v>0</v>
      </c>
      <c r="BC20" s="71">
        <v>4803010725.1000004</v>
      </c>
      <c r="BD20" s="71">
        <v>15302678385.619999</v>
      </c>
      <c r="BE20" s="71">
        <v>-1744608431.3000031</v>
      </c>
      <c r="BF20" s="71">
        <v>10246373102.32</v>
      </c>
      <c r="BG20" s="71">
        <v>8933822080.9599991</v>
      </c>
      <c r="BH20" s="71">
        <v>3066708400.0799999</v>
      </c>
      <c r="BI20" s="71">
        <v>0</v>
      </c>
      <c r="BJ20" s="71">
        <v>-1754157378.7199998</v>
      </c>
      <c r="BK20" s="71">
        <v>-11990981533.620003</v>
      </c>
      <c r="BL20" s="71">
        <v>0</v>
      </c>
      <c r="BM20" s="71">
        <v>0</v>
      </c>
      <c r="BN20" s="71">
        <v>0</v>
      </c>
      <c r="BO20" s="71">
        <v>-17260506.299999997</v>
      </c>
      <c r="BP20" s="71">
        <v>-17260506.299999997</v>
      </c>
      <c r="BQ20" s="71">
        <v>0</v>
      </c>
      <c r="BR20" s="71">
        <v>0</v>
      </c>
      <c r="BS20" s="71">
        <v>-4906172145.3100004</v>
      </c>
      <c r="BT20" s="71">
        <v>-3144682761.7599993</v>
      </c>
      <c r="BU20" s="71">
        <v>-1949447131.3600001</v>
      </c>
      <c r="BV20" s="71">
        <v>-375244623.58999991</v>
      </c>
      <c r="BW20" s="71">
        <v>-3114142.7600000002</v>
      </c>
      <c r="BX20" s="71">
        <v>-166163067.23000005</v>
      </c>
      <c r="BY20" s="71">
        <v>-469845299.69999993</v>
      </c>
      <c r="BZ20" s="71">
        <v>1202771719.2699997</v>
      </c>
      <c r="CA20" s="71">
        <v>-446838.18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-474830201.52999997</v>
      </c>
      <c r="CJ20" s="71">
        <v>-474830201.52999997</v>
      </c>
      <c r="CK20" s="71">
        <v>0</v>
      </c>
      <c r="CL20" s="71">
        <v>2469847459.5200005</v>
      </c>
    </row>
    <row r="21" spans="1:90" ht="13.5" customHeight="1">
      <c r="A21" s="54" t="s">
        <v>29</v>
      </c>
      <c r="B21" s="69">
        <v>1018</v>
      </c>
      <c r="C21" s="70" t="s">
        <v>376</v>
      </c>
      <c r="D21" s="71">
        <v>2920542626.559998</v>
      </c>
      <c r="E21" s="71">
        <v>5005905680.3699989</v>
      </c>
      <c r="F21" s="71">
        <v>5896994633.1699991</v>
      </c>
      <c r="G21" s="71">
        <v>-503536238.47000009</v>
      </c>
      <c r="H21" s="71">
        <v>-387552714.32999998</v>
      </c>
      <c r="I21" s="71">
        <v>-3436293072.8100009</v>
      </c>
      <c r="J21" s="71">
        <v>-3578847742.0700011</v>
      </c>
      <c r="K21" s="71">
        <v>-4042768302.0700011</v>
      </c>
      <c r="L21" s="71">
        <v>463920560</v>
      </c>
      <c r="M21" s="71">
        <v>-146737407.29000002</v>
      </c>
      <c r="N21" s="71">
        <v>60260175.709999993</v>
      </c>
      <c r="O21" s="71">
        <v>-206997583</v>
      </c>
      <c r="P21" s="71">
        <v>289292076.55000001</v>
      </c>
      <c r="Q21" s="71">
        <v>289292076.55000001</v>
      </c>
      <c r="R21" s="71">
        <v>0</v>
      </c>
      <c r="S21" s="71">
        <v>-22983851.239999998</v>
      </c>
      <c r="T21" s="71">
        <v>-20444738.549999997</v>
      </c>
      <c r="U21" s="71">
        <v>-25356946.549999997</v>
      </c>
      <c r="V21" s="71">
        <v>4912208</v>
      </c>
      <c r="W21" s="71">
        <v>-2539112.69</v>
      </c>
      <c r="X21" s="71">
        <v>2281998.31</v>
      </c>
      <c r="Y21" s="71">
        <v>-4821111</v>
      </c>
      <c r="Z21" s="71">
        <v>580944576.16000009</v>
      </c>
      <c r="AA21" s="71">
        <v>369192363.50999999</v>
      </c>
      <c r="AB21" s="71">
        <v>0</v>
      </c>
      <c r="AC21" s="71">
        <v>130773336.52</v>
      </c>
      <c r="AD21" s="71">
        <v>76197528.940000013</v>
      </c>
      <c r="AE21" s="71">
        <v>0</v>
      </c>
      <c r="AF21" s="71">
        <v>2635821.209999999</v>
      </c>
      <c r="AG21" s="71">
        <v>2145525.9800000009</v>
      </c>
      <c r="AH21" s="71">
        <v>0</v>
      </c>
      <c r="AI21" s="71">
        <v>0</v>
      </c>
      <c r="AJ21" s="71">
        <v>781874124.21000004</v>
      </c>
      <c r="AK21" s="71">
        <v>781874124.21000004</v>
      </c>
      <c r="AL21" s="71">
        <v>0</v>
      </c>
      <c r="AM21" s="71">
        <v>11095169.870000008</v>
      </c>
      <c r="AN21" s="71">
        <v>178493826.71000001</v>
      </c>
      <c r="AO21" s="71">
        <v>-167164615</v>
      </c>
      <c r="AP21" s="71">
        <v>0</v>
      </c>
      <c r="AQ21" s="71">
        <v>0</v>
      </c>
      <c r="AR21" s="71">
        <v>-234041.83999999997</v>
      </c>
      <c r="AS21" s="71">
        <v>-2479631801.0200005</v>
      </c>
      <c r="AT21" s="71">
        <v>-692418683.45000029</v>
      </c>
      <c r="AU21" s="71">
        <v>-1033619635.2100003</v>
      </c>
      <c r="AV21" s="71">
        <v>341200951.76000005</v>
      </c>
      <c r="AW21" s="71">
        <v>-1043083636.8899999</v>
      </c>
      <c r="AX21" s="71">
        <v>-826608536.20999992</v>
      </c>
      <c r="AY21" s="71">
        <v>-1489108398.0799999</v>
      </c>
      <c r="AZ21" s="71">
        <v>-882816974.99999988</v>
      </c>
      <c r="BA21" s="71">
        <v>-1761326589.04</v>
      </c>
      <c r="BB21" s="71">
        <v>0</v>
      </c>
      <c r="BC21" s="71">
        <v>1155035165.96</v>
      </c>
      <c r="BD21" s="71">
        <v>662499861.87</v>
      </c>
      <c r="BE21" s="71">
        <v>-216475100.68000001</v>
      </c>
      <c r="BF21" s="71">
        <v>121525236.97000001</v>
      </c>
      <c r="BG21" s="71">
        <v>134634294.31999999</v>
      </c>
      <c r="BH21" s="71">
        <v>59713526.250000015</v>
      </c>
      <c r="BI21" s="71">
        <v>0</v>
      </c>
      <c r="BJ21" s="71">
        <v>-72822583.599999979</v>
      </c>
      <c r="BK21" s="71">
        <v>-338000337.65000004</v>
      </c>
      <c r="BL21" s="71">
        <v>0</v>
      </c>
      <c r="BM21" s="71">
        <v>0</v>
      </c>
      <c r="BN21" s="71">
        <v>0</v>
      </c>
      <c r="BO21" s="71">
        <v>-2303954.0300000003</v>
      </c>
      <c r="BP21" s="71">
        <v>-2303954.0300000003</v>
      </c>
      <c r="BQ21" s="71">
        <v>0</v>
      </c>
      <c r="BR21" s="71">
        <v>0</v>
      </c>
      <c r="BS21" s="71">
        <v>-645594070.01999998</v>
      </c>
      <c r="BT21" s="71">
        <v>-300814238.39000005</v>
      </c>
      <c r="BU21" s="71">
        <v>-270718014.64000005</v>
      </c>
      <c r="BV21" s="71">
        <v>-88496737.040000007</v>
      </c>
      <c r="BW21" s="71">
        <v>0</v>
      </c>
      <c r="BX21" s="71">
        <v>-15358886.399999999</v>
      </c>
      <c r="BY21" s="71">
        <v>-18851703.93</v>
      </c>
      <c r="BZ21" s="71">
        <v>49414371.980000004</v>
      </c>
      <c r="CA21" s="71">
        <v>-768861.6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-96231456.630000025</v>
      </c>
      <c r="CJ21" s="71">
        <v>-96232856.040000021</v>
      </c>
      <c r="CK21" s="71">
        <v>1399.41</v>
      </c>
      <c r="CL21" s="71">
        <v>440910825.53999758</v>
      </c>
    </row>
    <row r="22" spans="1:90" ht="13.5" customHeight="1">
      <c r="A22" s="54" t="s">
        <v>31</v>
      </c>
      <c r="B22" s="69">
        <v>1020</v>
      </c>
      <c r="C22" s="70" t="s">
        <v>376</v>
      </c>
      <c r="D22" s="71">
        <v>81116434147.26004</v>
      </c>
      <c r="E22" s="71">
        <v>73469558377.110031</v>
      </c>
      <c r="F22" s="71">
        <v>147117164318.10004</v>
      </c>
      <c r="G22" s="71">
        <v>-72350717809.51001</v>
      </c>
      <c r="H22" s="71">
        <v>-1296888131.48</v>
      </c>
      <c r="I22" s="71">
        <v>-13581262045.069986</v>
      </c>
      <c r="J22" s="71">
        <v>-25370287336.970001</v>
      </c>
      <c r="K22" s="71">
        <v>-79625094951.020004</v>
      </c>
      <c r="L22" s="71">
        <v>54254807614.050003</v>
      </c>
      <c r="M22" s="71">
        <v>11600407077.910015</v>
      </c>
      <c r="N22" s="71">
        <v>38518917136.560013</v>
      </c>
      <c r="O22" s="71">
        <v>-26918510058.649998</v>
      </c>
      <c r="P22" s="71">
        <v>188618213.99000001</v>
      </c>
      <c r="Q22" s="71">
        <v>759485782.41000009</v>
      </c>
      <c r="R22" s="71">
        <v>-570867568.42000008</v>
      </c>
      <c r="S22" s="71">
        <v>3928738.5799999237</v>
      </c>
      <c r="T22" s="71">
        <v>614435693.29999995</v>
      </c>
      <c r="U22" s="71">
        <v>-1443420040.71</v>
      </c>
      <c r="V22" s="71">
        <v>2057855734.01</v>
      </c>
      <c r="W22" s="71">
        <v>-610506954.72000003</v>
      </c>
      <c r="X22" s="71">
        <v>135251055.25</v>
      </c>
      <c r="Y22" s="71">
        <v>-745758009.97000003</v>
      </c>
      <c r="Z22" s="71">
        <v>19224143606.389996</v>
      </c>
      <c r="AA22" s="71">
        <v>13833164702.739996</v>
      </c>
      <c r="AB22" s="71">
        <v>0</v>
      </c>
      <c r="AC22" s="71">
        <v>4700999179.5500002</v>
      </c>
      <c r="AD22" s="71">
        <v>520592839.35000002</v>
      </c>
      <c r="AE22" s="71">
        <v>112973834.56999998</v>
      </c>
      <c r="AF22" s="71">
        <v>0</v>
      </c>
      <c r="AG22" s="71">
        <v>56235550.129999995</v>
      </c>
      <c r="AH22" s="71">
        <v>0</v>
      </c>
      <c r="AI22" s="71">
        <v>177500.05</v>
      </c>
      <c r="AJ22" s="71">
        <v>4570826.62</v>
      </c>
      <c r="AK22" s="71">
        <v>4570826.62</v>
      </c>
      <c r="AL22" s="71">
        <v>0</v>
      </c>
      <c r="AM22" s="71">
        <v>1995494643.6300001</v>
      </c>
      <c r="AN22" s="71">
        <v>249163114</v>
      </c>
      <c r="AO22" s="71">
        <v>-47777420.139999993</v>
      </c>
      <c r="AP22" s="71">
        <v>0</v>
      </c>
      <c r="AQ22" s="71">
        <v>0</v>
      </c>
      <c r="AR22" s="71">
        <v>1794108949.77</v>
      </c>
      <c r="AS22" s="71">
        <v>-58420991066.620056</v>
      </c>
      <c r="AT22" s="71">
        <v>-38530597576.300018</v>
      </c>
      <c r="AU22" s="71">
        <v>-54321451299.800011</v>
      </c>
      <c r="AV22" s="71">
        <v>15790853723.499992</v>
      </c>
      <c r="AW22" s="71">
        <v>-4040147717.1600437</v>
      </c>
      <c r="AX22" s="71">
        <v>-5388151415.970047</v>
      </c>
      <c r="AY22" s="71">
        <v>-42195473298.96003</v>
      </c>
      <c r="AZ22" s="71">
        <v>-26236622459.480007</v>
      </c>
      <c r="BA22" s="71">
        <v>-52090874536.180008</v>
      </c>
      <c r="BB22" s="71">
        <v>0</v>
      </c>
      <c r="BC22" s="71">
        <v>36132023696.699989</v>
      </c>
      <c r="BD22" s="71">
        <v>36807321882.989983</v>
      </c>
      <c r="BE22" s="71">
        <v>1348003698.8100033</v>
      </c>
      <c r="BF22" s="71">
        <v>17491519515.5</v>
      </c>
      <c r="BG22" s="71">
        <v>12954616224.590002</v>
      </c>
      <c r="BH22" s="71">
        <v>19800023088.890003</v>
      </c>
      <c r="BI22" s="71">
        <v>0</v>
      </c>
      <c r="BJ22" s="71">
        <v>-15263119797.980005</v>
      </c>
      <c r="BK22" s="71">
        <v>-16143515816.689997</v>
      </c>
      <c r="BL22" s="71">
        <v>1395000</v>
      </c>
      <c r="BM22" s="71">
        <v>1395000</v>
      </c>
      <c r="BN22" s="71">
        <v>0</v>
      </c>
      <c r="BO22" s="71">
        <v>-291277966.01999992</v>
      </c>
      <c r="BP22" s="71">
        <v>-291277966.01999992</v>
      </c>
      <c r="BQ22" s="71">
        <v>0</v>
      </c>
      <c r="BR22" s="71">
        <v>0</v>
      </c>
      <c r="BS22" s="71">
        <v>-15560362807.140001</v>
      </c>
      <c r="BT22" s="71">
        <v>-16134798590.830004</v>
      </c>
      <c r="BU22" s="71">
        <v>-5076911841.4299974</v>
      </c>
      <c r="BV22" s="71">
        <v>-368493240.52999979</v>
      </c>
      <c r="BW22" s="71">
        <v>0</v>
      </c>
      <c r="BX22" s="71">
        <v>-436418076.51999974</v>
      </c>
      <c r="BY22" s="71">
        <v>-291381554.29999989</v>
      </c>
      <c r="BZ22" s="71">
        <v>8684896227.0100002</v>
      </c>
      <c r="CA22" s="71">
        <v>-1937255730.5400002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22695443080.639984</v>
      </c>
    </row>
    <row r="23" spans="1:90" ht="13.5" customHeight="1">
      <c r="A23" s="54" t="s">
        <v>33</v>
      </c>
      <c r="B23" s="69">
        <v>1022</v>
      </c>
      <c r="C23" s="70" t="s">
        <v>376</v>
      </c>
      <c r="D23" s="71">
        <v>38833079145.020004</v>
      </c>
      <c r="E23" s="71">
        <v>34829322661.209999</v>
      </c>
      <c r="F23" s="71">
        <v>50640343056.68</v>
      </c>
      <c r="G23" s="71">
        <v>-14114989122.700003</v>
      </c>
      <c r="H23" s="71">
        <v>-1696031272.77</v>
      </c>
      <c r="I23" s="71">
        <v>-5834507615.2399988</v>
      </c>
      <c r="J23" s="71">
        <v>-9156197103.8100014</v>
      </c>
      <c r="K23" s="71">
        <v>-26479661844.720001</v>
      </c>
      <c r="L23" s="71">
        <v>17323464740.91</v>
      </c>
      <c r="M23" s="71">
        <v>2723998830.6900024</v>
      </c>
      <c r="N23" s="71">
        <v>5748478808.3100014</v>
      </c>
      <c r="O23" s="71">
        <v>-3024479977.6199989</v>
      </c>
      <c r="P23" s="71">
        <v>597690657.88</v>
      </c>
      <c r="Q23" s="71">
        <v>916158298.63</v>
      </c>
      <c r="R23" s="71">
        <v>-318467640.75</v>
      </c>
      <c r="S23" s="71">
        <v>-377110972.51999998</v>
      </c>
      <c r="T23" s="71">
        <v>-474429149.89999998</v>
      </c>
      <c r="U23" s="71">
        <v>-590694102.64999998</v>
      </c>
      <c r="V23" s="71">
        <v>116264952.75</v>
      </c>
      <c r="W23" s="71">
        <v>97318177.380000025</v>
      </c>
      <c r="X23" s="71">
        <v>126408744.03000002</v>
      </c>
      <c r="Y23" s="71">
        <v>-29090566.649999999</v>
      </c>
      <c r="Z23" s="71">
        <v>9570989631.5300026</v>
      </c>
      <c r="AA23" s="71">
        <v>6547241703.5300016</v>
      </c>
      <c r="AB23" s="71">
        <v>1094642626.8200002</v>
      </c>
      <c r="AC23" s="71">
        <v>252972174.47999996</v>
      </c>
      <c r="AD23" s="71">
        <v>1492499184.0899994</v>
      </c>
      <c r="AE23" s="71">
        <v>0</v>
      </c>
      <c r="AF23" s="71">
        <v>134737200.00000003</v>
      </c>
      <c r="AG23" s="71">
        <v>48896742.610000014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644385440.03999996</v>
      </c>
      <c r="AN23" s="71">
        <v>976552617.44000006</v>
      </c>
      <c r="AO23" s="71">
        <v>-318405721.44000006</v>
      </c>
      <c r="AP23" s="71">
        <v>3018689</v>
      </c>
      <c r="AQ23" s="71">
        <v>0</v>
      </c>
      <c r="AR23" s="71">
        <v>-16780144.959999997</v>
      </c>
      <c r="AS23" s="71">
        <v>-34090930781.370007</v>
      </c>
      <c r="AT23" s="71">
        <v>-15920749870.529999</v>
      </c>
      <c r="AU23" s="71">
        <v>-21752545474.940006</v>
      </c>
      <c r="AV23" s="71">
        <v>5831795604.4100084</v>
      </c>
      <c r="AW23" s="71">
        <v>-8520105000.3800049</v>
      </c>
      <c r="AX23" s="71">
        <v>-10195002673.300007</v>
      </c>
      <c r="AY23" s="71">
        <v>-29080631166.780006</v>
      </c>
      <c r="AZ23" s="71">
        <v>-12397702645.050001</v>
      </c>
      <c r="BA23" s="71">
        <v>-31392567633.490009</v>
      </c>
      <c r="BB23" s="71">
        <v>0</v>
      </c>
      <c r="BC23" s="71">
        <v>14709639111.76</v>
      </c>
      <c r="BD23" s="71">
        <v>18885628493.48</v>
      </c>
      <c r="BE23" s="71">
        <v>1674897672.920002</v>
      </c>
      <c r="BF23" s="71">
        <v>8027804008.3700008</v>
      </c>
      <c r="BG23" s="71">
        <v>4330274789.5199995</v>
      </c>
      <c r="BH23" s="71">
        <v>7581651123.1800022</v>
      </c>
      <c r="BI23" s="71">
        <v>0</v>
      </c>
      <c r="BJ23" s="71">
        <v>-3884121904.3299999</v>
      </c>
      <c r="BK23" s="71">
        <v>-6352906335.4499989</v>
      </c>
      <c r="BL23" s="71">
        <v>0</v>
      </c>
      <c r="BM23" s="71">
        <v>0</v>
      </c>
      <c r="BN23" s="71">
        <v>0</v>
      </c>
      <c r="BO23" s="71">
        <v>-392995489.85999995</v>
      </c>
      <c r="BP23" s="71">
        <v>-342995489.85999995</v>
      </c>
      <c r="BQ23" s="71">
        <v>0</v>
      </c>
      <c r="BR23" s="71">
        <v>-50000000</v>
      </c>
      <c r="BS23" s="71">
        <v>-8407594314.5100002</v>
      </c>
      <c r="BT23" s="71">
        <v>-6259164551.6599989</v>
      </c>
      <c r="BU23" s="71">
        <v>-2316495506.7000003</v>
      </c>
      <c r="BV23" s="71">
        <v>-53539692.699999996</v>
      </c>
      <c r="BW23" s="71">
        <v>0</v>
      </c>
      <c r="BX23" s="71">
        <v>-464276265.98000008</v>
      </c>
      <c r="BY23" s="71">
        <v>-909176970.92999995</v>
      </c>
      <c r="BZ23" s="71">
        <v>1645633253.8899996</v>
      </c>
      <c r="CA23" s="71">
        <v>-50574580.42999997</v>
      </c>
      <c r="CB23" s="71">
        <v>99154</v>
      </c>
      <c r="CC23" s="71">
        <v>99925</v>
      </c>
      <c r="CD23" s="71">
        <v>-119043</v>
      </c>
      <c r="CE23" s="71">
        <v>218968</v>
      </c>
      <c r="CF23" s="71">
        <v>-771</v>
      </c>
      <c r="CG23" s="71">
        <v>170</v>
      </c>
      <c r="CH23" s="71">
        <v>-941</v>
      </c>
      <c r="CI23" s="71">
        <v>-849585260.09000015</v>
      </c>
      <c r="CJ23" s="71">
        <v>-870602443.37000012</v>
      </c>
      <c r="CK23" s="71">
        <v>21017183.279999997</v>
      </c>
      <c r="CL23" s="71">
        <v>4742148363.6499977</v>
      </c>
    </row>
    <row r="24" spans="1:90" ht="13.5" customHeight="1">
      <c r="A24" s="54" t="s">
        <v>35</v>
      </c>
      <c r="B24" s="69">
        <v>1025</v>
      </c>
      <c r="C24" s="70" t="s">
        <v>376</v>
      </c>
      <c r="D24" s="71">
        <v>8478506807.4200077</v>
      </c>
      <c r="E24" s="71">
        <v>7872698536.3200064</v>
      </c>
      <c r="F24" s="71">
        <v>19781292714.950008</v>
      </c>
      <c r="G24" s="71">
        <v>-11441240380.430002</v>
      </c>
      <c r="H24" s="71">
        <v>-467353798.19999999</v>
      </c>
      <c r="I24" s="71">
        <v>-1091358007.2099981</v>
      </c>
      <c r="J24" s="71">
        <v>-2818632551.5299988</v>
      </c>
      <c r="K24" s="71">
        <v>-10066029769.579998</v>
      </c>
      <c r="L24" s="71">
        <v>7247397218.0499992</v>
      </c>
      <c r="M24" s="71">
        <v>1700058315.9400005</v>
      </c>
      <c r="N24" s="71">
        <v>5659849643.420001</v>
      </c>
      <c r="O24" s="71">
        <v>-3959791327.4800005</v>
      </c>
      <c r="P24" s="71">
        <v>27216228.379999995</v>
      </c>
      <c r="Q24" s="71">
        <v>241107094.94</v>
      </c>
      <c r="R24" s="71">
        <v>-213890866.56</v>
      </c>
      <c r="S24" s="71">
        <v>-170713329.90999994</v>
      </c>
      <c r="T24" s="71">
        <v>-187044488.04999995</v>
      </c>
      <c r="U24" s="71">
        <v>-621529634.05999994</v>
      </c>
      <c r="V24" s="71">
        <v>434485146.00999999</v>
      </c>
      <c r="W24" s="71">
        <v>16331158.140000015</v>
      </c>
      <c r="X24" s="71">
        <v>229871685.56</v>
      </c>
      <c r="Y24" s="71">
        <v>-213540527.41999999</v>
      </c>
      <c r="Z24" s="71">
        <v>1857951767.1499996</v>
      </c>
      <c r="AA24" s="71">
        <v>1824601037.2399995</v>
      </c>
      <c r="AB24" s="71">
        <v>0</v>
      </c>
      <c r="AC24" s="71">
        <v>33350729.910000004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9927841.0700000077</v>
      </c>
      <c r="AN24" s="71">
        <v>272565777.37</v>
      </c>
      <c r="AO24" s="71">
        <v>-135216406.35999998</v>
      </c>
      <c r="AP24" s="71">
        <v>0</v>
      </c>
      <c r="AQ24" s="71">
        <v>0</v>
      </c>
      <c r="AR24" s="71">
        <v>-127421529.94000001</v>
      </c>
      <c r="AS24" s="71">
        <v>-7630178216.3599997</v>
      </c>
      <c r="AT24" s="71">
        <v>-4800234082.9400005</v>
      </c>
      <c r="AU24" s="71">
        <v>-7320175585.1999998</v>
      </c>
      <c r="AV24" s="71">
        <v>2519941502.2599998</v>
      </c>
      <c r="AW24" s="71">
        <v>-875676589.39999866</v>
      </c>
      <c r="AX24" s="71">
        <v>-1610389518.2999988</v>
      </c>
      <c r="AY24" s="71">
        <v>-5279658341.4899979</v>
      </c>
      <c r="AZ24" s="71">
        <v>-2694801930.1999998</v>
      </c>
      <c r="BA24" s="71">
        <v>-6791039384.2199993</v>
      </c>
      <c r="BB24" s="71">
        <v>0</v>
      </c>
      <c r="BC24" s="71">
        <v>4206182972.9300003</v>
      </c>
      <c r="BD24" s="71">
        <v>3669268823.1899991</v>
      </c>
      <c r="BE24" s="71">
        <v>734712928.9000001</v>
      </c>
      <c r="BF24" s="71">
        <v>2190150994.2200003</v>
      </c>
      <c r="BG24" s="71">
        <v>1290819607.5399997</v>
      </c>
      <c r="BH24" s="71">
        <v>2428359850.8100004</v>
      </c>
      <c r="BI24" s="71">
        <v>0</v>
      </c>
      <c r="BJ24" s="71">
        <v>-1529028464.1299999</v>
      </c>
      <c r="BK24" s="71">
        <v>-1455438065.3200002</v>
      </c>
      <c r="BL24" s="71">
        <v>0</v>
      </c>
      <c r="BM24" s="71">
        <v>0</v>
      </c>
      <c r="BN24" s="71">
        <v>0</v>
      </c>
      <c r="BO24" s="71">
        <v>-60316051.220000006</v>
      </c>
      <c r="BP24" s="71">
        <v>-60316051.220000006</v>
      </c>
      <c r="BQ24" s="71">
        <v>0</v>
      </c>
      <c r="BR24" s="71">
        <v>0</v>
      </c>
      <c r="BS24" s="71">
        <v>-1894115001.0999999</v>
      </c>
      <c r="BT24" s="71">
        <v>-2345117165.5999999</v>
      </c>
      <c r="BU24" s="71">
        <v>-423009416.02999991</v>
      </c>
      <c r="BV24" s="71">
        <v>-91159831.63000001</v>
      </c>
      <c r="BW24" s="71">
        <v>0</v>
      </c>
      <c r="BX24" s="71">
        <v>-60729360.230000004</v>
      </c>
      <c r="BY24" s="71">
        <v>-114276049.69000004</v>
      </c>
      <c r="BZ24" s="71">
        <v>1507086694.6199999</v>
      </c>
      <c r="CA24" s="71">
        <v>-366909872.54000002</v>
      </c>
      <c r="CB24" s="71">
        <v>163508.29999999999</v>
      </c>
      <c r="CC24" s="71">
        <v>163508.29999999999</v>
      </c>
      <c r="CD24" s="71">
        <v>-113521.7</v>
      </c>
      <c r="CE24" s="71">
        <v>277030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848328591.06000805</v>
      </c>
    </row>
    <row r="25" spans="1:90" ht="13.5" customHeight="1">
      <c r="A25" s="54" t="s">
        <v>37</v>
      </c>
      <c r="B25" s="69">
        <v>1027</v>
      </c>
      <c r="C25" s="70" t="s">
        <v>376</v>
      </c>
      <c r="D25" s="71">
        <v>8427534174.789999</v>
      </c>
      <c r="E25" s="71">
        <v>6932632059.3799992</v>
      </c>
      <c r="F25" s="71">
        <v>8603030452.3799992</v>
      </c>
      <c r="G25" s="71">
        <v>-1418321056.7300005</v>
      </c>
      <c r="H25" s="71">
        <v>-252077336.26999998</v>
      </c>
      <c r="I25" s="71">
        <v>-95690937.289999887</v>
      </c>
      <c r="J25" s="71">
        <v>-285701390.51999998</v>
      </c>
      <c r="K25" s="71">
        <v>-3881750598.5799994</v>
      </c>
      <c r="L25" s="71">
        <v>3596049208.0599995</v>
      </c>
      <c r="M25" s="71">
        <v>147263752.18000019</v>
      </c>
      <c r="N25" s="71">
        <v>552119203.5400002</v>
      </c>
      <c r="O25" s="71">
        <v>-404855451.36000001</v>
      </c>
      <c r="P25" s="71">
        <v>42746701.049999908</v>
      </c>
      <c r="Q25" s="71">
        <v>131248637.0999999</v>
      </c>
      <c r="R25" s="71">
        <v>-88501936.049999997</v>
      </c>
      <c r="S25" s="71">
        <v>6952567.0499999998</v>
      </c>
      <c r="T25" s="71">
        <v>6952567.0499999998</v>
      </c>
      <c r="U25" s="71">
        <v>0</v>
      </c>
      <c r="V25" s="71">
        <v>6952567.0499999998</v>
      </c>
      <c r="W25" s="71">
        <v>0</v>
      </c>
      <c r="X25" s="71">
        <v>0</v>
      </c>
      <c r="Y25" s="71">
        <v>0</v>
      </c>
      <c r="Z25" s="71">
        <v>1453616910.5000002</v>
      </c>
      <c r="AA25" s="71">
        <v>1236614867.6600001</v>
      </c>
      <c r="AB25" s="71">
        <v>0</v>
      </c>
      <c r="AC25" s="71">
        <v>84716789.150000036</v>
      </c>
      <c r="AD25" s="71">
        <v>128318428.69000001</v>
      </c>
      <c r="AE25" s="71">
        <v>0</v>
      </c>
      <c r="AF25" s="71">
        <v>3966825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130023575.15000001</v>
      </c>
      <c r="AN25" s="71">
        <v>175716913.85000002</v>
      </c>
      <c r="AO25" s="71">
        <v>-9352394.929999996</v>
      </c>
      <c r="AP25" s="71">
        <v>0</v>
      </c>
      <c r="AQ25" s="71">
        <v>0</v>
      </c>
      <c r="AR25" s="71">
        <v>-36340943.770000003</v>
      </c>
      <c r="AS25" s="71">
        <v>-8096484504.6143951</v>
      </c>
      <c r="AT25" s="71">
        <v>-3883185773.6798792</v>
      </c>
      <c r="AU25" s="71">
        <v>-4322827540.0198793</v>
      </c>
      <c r="AV25" s="71">
        <v>439641766.34000009</v>
      </c>
      <c r="AW25" s="71">
        <v>-1195145776.0645163</v>
      </c>
      <c r="AX25" s="71">
        <v>-1348833977.2394824</v>
      </c>
      <c r="AY25" s="71">
        <v>-2632418502.9494829</v>
      </c>
      <c r="AZ25" s="71">
        <v>-1821753540.2894816</v>
      </c>
      <c r="BA25" s="71">
        <v>-2295646540.5900011</v>
      </c>
      <c r="BB25" s="71">
        <v>0</v>
      </c>
      <c r="BC25" s="71">
        <v>1484981577.9300001</v>
      </c>
      <c r="BD25" s="71">
        <v>1283584525.7100005</v>
      </c>
      <c r="BE25" s="71">
        <v>153688201.17496616</v>
      </c>
      <c r="BF25" s="71">
        <v>361359024.10496616</v>
      </c>
      <c r="BG25" s="71">
        <v>303395512.57496613</v>
      </c>
      <c r="BH25" s="71">
        <v>192255793.61999995</v>
      </c>
      <c r="BI25" s="71">
        <v>0</v>
      </c>
      <c r="BJ25" s="71">
        <v>-134292282.08999991</v>
      </c>
      <c r="BK25" s="71">
        <v>-207670822.93000001</v>
      </c>
      <c r="BL25" s="71">
        <v>0</v>
      </c>
      <c r="BM25" s="71">
        <v>0</v>
      </c>
      <c r="BN25" s="71">
        <v>0</v>
      </c>
      <c r="BO25" s="71">
        <v>-32805590.45999999</v>
      </c>
      <c r="BP25" s="71">
        <v>-32805590.45999999</v>
      </c>
      <c r="BQ25" s="71">
        <v>0</v>
      </c>
      <c r="BR25" s="71">
        <v>0</v>
      </c>
      <c r="BS25" s="71">
        <v>-2737552325.4300003</v>
      </c>
      <c r="BT25" s="71">
        <v>-1270613868.6300001</v>
      </c>
      <c r="BU25" s="71">
        <v>-629617787.58000016</v>
      </c>
      <c r="BV25" s="71">
        <v>-231168304.19000003</v>
      </c>
      <c r="BW25" s="71">
        <v>0</v>
      </c>
      <c r="BX25" s="71">
        <v>-721976500.37000012</v>
      </c>
      <c r="BY25" s="71">
        <v>-40682415.520000026</v>
      </c>
      <c r="BZ25" s="71">
        <v>185811040.59</v>
      </c>
      <c r="CA25" s="71">
        <v>-29304489.73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-247795038.9799999</v>
      </c>
      <c r="CJ25" s="71">
        <v>-247795038.9799999</v>
      </c>
      <c r="CK25" s="71">
        <v>0</v>
      </c>
      <c r="CL25" s="71">
        <v>331049670.17560387</v>
      </c>
    </row>
    <row r="26" spans="1:90" ht="13.5" customHeight="1">
      <c r="A26" s="54" t="s">
        <v>39</v>
      </c>
      <c r="B26" s="69">
        <v>1028</v>
      </c>
      <c r="C26" s="70" t="s">
        <v>376</v>
      </c>
      <c r="D26" s="71">
        <v>20788618416.469994</v>
      </c>
      <c r="E26" s="71">
        <v>19595574419.459995</v>
      </c>
      <c r="F26" s="71">
        <v>26699762412.649998</v>
      </c>
      <c r="G26" s="71">
        <v>-6644690072.0100012</v>
      </c>
      <c r="H26" s="71">
        <v>-459497921.18000001</v>
      </c>
      <c r="I26" s="71">
        <v>-2580962258.3700027</v>
      </c>
      <c r="J26" s="71">
        <v>-3440342243.7600021</v>
      </c>
      <c r="K26" s="71">
        <v>-13717120424.540003</v>
      </c>
      <c r="L26" s="71">
        <v>10276778180.780001</v>
      </c>
      <c r="M26" s="71">
        <v>807294628.71999931</v>
      </c>
      <c r="N26" s="71">
        <v>3204106240.23</v>
      </c>
      <c r="O26" s="71">
        <v>-2396811611.5100007</v>
      </c>
      <c r="P26" s="71">
        <v>52085356.669999987</v>
      </c>
      <c r="Q26" s="71">
        <v>244236638.56</v>
      </c>
      <c r="R26" s="71">
        <v>-192151281.89000002</v>
      </c>
      <c r="S26" s="71">
        <v>63441396.209999993</v>
      </c>
      <c r="T26" s="71">
        <v>65162954.549999997</v>
      </c>
      <c r="U26" s="71">
        <v>-56911955.450000003</v>
      </c>
      <c r="V26" s="71">
        <v>122074910</v>
      </c>
      <c r="W26" s="71">
        <v>-1721558.3399999999</v>
      </c>
      <c r="X26" s="71">
        <v>8389083.6600000001</v>
      </c>
      <c r="Y26" s="71">
        <v>-10110642</v>
      </c>
      <c r="Z26" s="71">
        <v>3427510426.54</v>
      </c>
      <c r="AA26" s="71">
        <v>3300149773.3299999</v>
      </c>
      <c r="AB26" s="71">
        <v>0</v>
      </c>
      <c r="AC26" s="71">
        <v>109735186.19</v>
      </c>
      <c r="AD26" s="71">
        <v>0</v>
      </c>
      <c r="AE26" s="71">
        <v>0</v>
      </c>
      <c r="AF26" s="71">
        <v>0</v>
      </c>
      <c r="AG26" s="71">
        <v>17625467.02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283054432.63</v>
      </c>
      <c r="AN26" s="71">
        <v>475003668.99000007</v>
      </c>
      <c r="AO26" s="71">
        <v>-153776737.38000003</v>
      </c>
      <c r="AP26" s="71">
        <v>0</v>
      </c>
      <c r="AQ26" s="71">
        <v>0</v>
      </c>
      <c r="AR26" s="71">
        <v>-38172498.979999997</v>
      </c>
      <c r="AS26" s="71">
        <v>-18640981739.5</v>
      </c>
      <c r="AT26" s="71">
        <v>-11874663852.890003</v>
      </c>
      <c r="AU26" s="71">
        <v>-13628875774.280003</v>
      </c>
      <c r="AV26" s="71">
        <v>1754211921.3900001</v>
      </c>
      <c r="AW26" s="71">
        <v>-2071285194.8399973</v>
      </c>
      <c r="AX26" s="71">
        <v>-2409958854.7299967</v>
      </c>
      <c r="AY26" s="71">
        <v>-9611856180.6199989</v>
      </c>
      <c r="AZ26" s="71">
        <v>-7276350751.8699989</v>
      </c>
      <c r="BA26" s="71">
        <v>-6243990039.0100002</v>
      </c>
      <c r="BB26" s="71">
        <v>0</v>
      </c>
      <c r="BC26" s="71">
        <v>3908484610.2599998</v>
      </c>
      <c r="BD26" s="71">
        <v>7201897325.8900023</v>
      </c>
      <c r="BE26" s="71">
        <v>338673659.88999939</v>
      </c>
      <c r="BF26" s="71">
        <v>2896962068.3699999</v>
      </c>
      <c r="BG26" s="71">
        <v>3110804709.8000002</v>
      </c>
      <c r="BH26" s="71">
        <v>489861478.63999999</v>
      </c>
      <c r="BI26" s="71">
        <v>0</v>
      </c>
      <c r="BJ26" s="71">
        <v>-703704120.07000005</v>
      </c>
      <c r="BK26" s="71">
        <v>-2558288408.4800005</v>
      </c>
      <c r="BL26" s="71">
        <v>-20043224.270000003</v>
      </c>
      <c r="BM26" s="71">
        <v>-20043224.270000003</v>
      </c>
      <c r="BN26" s="71">
        <v>0</v>
      </c>
      <c r="BO26" s="71">
        <v>-111680131.32000001</v>
      </c>
      <c r="BP26" s="71">
        <v>-111680131.32000001</v>
      </c>
      <c r="BQ26" s="71">
        <v>0</v>
      </c>
      <c r="BR26" s="71">
        <v>0</v>
      </c>
      <c r="BS26" s="71">
        <v>-4340524739.3000002</v>
      </c>
      <c r="BT26" s="71">
        <v>-3032832807.0899997</v>
      </c>
      <c r="BU26" s="71">
        <v>-1420740490.03</v>
      </c>
      <c r="BV26" s="71">
        <v>-272333650.19</v>
      </c>
      <c r="BW26" s="71">
        <v>0</v>
      </c>
      <c r="BX26" s="71">
        <v>-110332060.17999999</v>
      </c>
      <c r="BY26" s="71">
        <v>-288278129.83000004</v>
      </c>
      <c r="BZ26" s="71">
        <v>884044324.72999978</v>
      </c>
      <c r="CA26" s="71">
        <v>-100051926.70999999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-222784596.88</v>
      </c>
      <c r="CJ26" s="71">
        <v>-222784596.88</v>
      </c>
      <c r="CK26" s="71">
        <v>0</v>
      </c>
      <c r="CL26" s="71">
        <v>2147636676.9699936</v>
      </c>
    </row>
    <row r="27" spans="1:90" ht="13.5" customHeight="1">
      <c r="A27" s="54" t="s">
        <v>41</v>
      </c>
      <c r="B27" s="69">
        <v>1030</v>
      </c>
      <c r="C27" s="70" t="s">
        <v>376</v>
      </c>
      <c r="D27" s="71">
        <v>26468189018.919991</v>
      </c>
      <c r="E27" s="71">
        <v>25506483772.569984</v>
      </c>
      <c r="F27" s="71">
        <v>30714517764.589985</v>
      </c>
      <c r="G27" s="71">
        <v>-4092397547.8400002</v>
      </c>
      <c r="H27" s="71">
        <v>-1115636444.1800001</v>
      </c>
      <c r="I27" s="71">
        <v>-6763330427.5599957</v>
      </c>
      <c r="J27" s="71">
        <v>-6667430002.3799953</v>
      </c>
      <c r="K27" s="71">
        <v>-17127886178.639997</v>
      </c>
      <c r="L27" s="71">
        <v>10460456176.260002</v>
      </c>
      <c r="M27" s="71">
        <v>-359260838.68000031</v>
      </c>
      <c r="N27" s="71">
        <v>1551505063.8499999</v>
      </c>
      <c r="O27" s="71">
        <v>-1910765902.5300002</v>
      </c>
      <c r="P27" s="71">
        <v>263360413.49999994</v>
      </c>
      <c r="Q27" s="71">
        <v>643187077.53999996</v>
      </c>
      <c r="R27" s="71">
        <v>-379826664.04000002</v>
      </c>
      <c r="S27" s="71">
        <v>-535616427.53000003</v>
      </c>
      <c r="T27" s="71">
        <v>-554145175.34000003</v>
      </c>
      <c r="U27" s="71">
        <v>-554145175.34000003</v>
      </c>
      <c r="V27" s="71">
        <v>0</v>
      </c>
      <c r="W27" s="71">
        <v>18528747.809999999</v>
      </c>
      <c r="X27" s="71">
        <v>18528747.809999999</v>
      </c>
      <c r="Y27" s="71">
        <v>0</v>
      </c>
      <c r="Z27" s="71">
        <v>7783832630.0500021</v>
      </c>
      <c r="AA27" s="71">
        <v>2784226703.7500005</v>
      </c>
      <c r="AB27" s="71">
        <v>726470964.72000003</v>
      </c>
      <c r="AC27" s="71">
        <v>4273134961.5800018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46593795.319999993</v>
      </c>
      <c r="AK27" s="71">
        <v>46593795.319999993</v>
      </c>
      <c r="AL27" s="71">
        <v>0</v>
      </c>
      <c r="AM27" s="71">
        <v>430225676.07000005</v>
      </c>
      <c r="AN27" s="71">
        <v>660759338.6500001</v>
      </c>
      <c r="AO27" s="71">
        <v>-134286944</v>
      </c>
      <c r="AP27" s="71">
        <v>0</v>
      </c>
      <c r="AQ27" s="71">
        <v>0</v>
      </c>
      <c r="AR27" s="71">
        <v>-96246718.580000028</v>
      </c>
      <c r="AS27" s="71">
        <v>-24601388473.230003</v>
      </c>
      <c r="AT27" s="71">
        <v>-10339034694.970007</v>
      </c>
      <c r="AU27" s="71">
        <v>-11548753857.330008</v>
      </c>
      <c r="AV27" s="71">
        <v>1209719162.3600001</v>
      </c>
      <c r="AW27" s="71">
        <v>-8010525135.4099989</v>
      </c>
      <c r="AX27" s="71">
        <v>-8371050556.9599991</v>
      </c>
      <c r="AY27" s="71">
        <v>-20444032754.189999</v>
      </c>
      <c r="AZ27" s="71">
        <v>-7926072547.5599995</v>
      </c>
      <c r="BA27" s="71">
        <v>-24899590977.68</v>
      </c>
      <c r="BB27" s="71">
        <v>0</v>
      </c>
      <c r="BC27" s="71">
        <v>12381630771.049999</v>
      </c>
      <c r="BD27" s="71">
        <v>12072982197.23</v>
      </c>
      <c r="BE27" s="71">
        <v>360525421.55000043</v>
      </c>
      <c r="BF27" s="71">
        <v>1677290407.8900003</v>
      </c>
      <c r="BG27" s="71">
        <v>1502798759.0600002</v>
      </c>
      <c r="BH27" s="71">
        <v>881231625.60000002</v>
      </c>
      <c r="BI27" s="71">
        <v>0</v>
      </c>
      <c r="BJ27" s="71">
        <v>-706739976.76999998</v>
      </c>
      <c r="BK27" s="71">
        <v>-1316764986.3399999</v>
      </c>
      <c r="BL27" s="71">
        <v>5939890.1500000004</v>
      </c>
      <c r="BM27" s="71">
        <v>5939890.1500000004</v>
      </c>
      <c r="BN27" s="71">
        <v>0</v>
      </c>
      <c r="BO27" s="71">
        <v>-216423151.22</v>
      </c>
      <c r="BP27" s="71">
        <v>-216423151.22</v>
      </c>
      <c r="BQ27" s="71">
        <v>0</v>
      </c>
      <c r="BR27" s="71">
        <v>0</v>
      </c>
      <c r="BS27" s="71">
        <v>-5435509340.2699995</v>
      </c>
      <c r="BT27" s="71">
        <v>-3695800804.6699991</v>
      </c>
      <c r="BU27" s="71">
        <v>-1440186035.5700004</v>
      </c>
      <c r="BV27" s="71">
        <v>-322334747.88999993</v>
      </c>
      <c r="BW27" s="71">
        <v>0</v>
      </c>
      <c r="BX27" s="71">
        <v>-258918879.26999995</v>
      </c>
      <c r="BY27" s="71">
        <v>-184364093.84</v>
      </c>
      <c r="BZ27" s="71">
        <v>466095220.97000009</v>
      </c>
      <c r="CA27" s="71">
        <v>0</v>
      </c>
      <c r="CB27" s="71">
        <v>8336</v>
      </c>
      <c r="CC27" s="71">
        <v>8336</v>
      </c>
      <c r="CD27" s="71">
        <v>-235</v>
      </c>
      <c r="CE27" s="71">
        <v>8571</v>
      </c>
      <c r="CF27" s="71">
        <v>0</v>
      </c>
      <c r="CG27" s="71">
        <v>0</v>
      </c>
      <c r="CH27" s="71">
        <v>0</v>
      </c>
      <c r="CI27" s="71">
        <v>-605844377.51000023</v>
      </c>
      <c r="CJ27" s="71">
        <v>-605844377.51000023</v>
      </c>
      <c r="CK27" s="71">
        <v>0</v>
      </c>
      <c r="CL27" s="71">
        <v>1866800545.6899872</v>
      </c>
    </row>
    <row r="28" spans="1:90" ht="13.5" customHeight="1">
      <c r="A28" s="54" t="s">
        <v>43</v>
      </c>
      <c r="B28" s="69">
        <v>1031</v>
      </c>
      <c r="C28" s="70" t="s">
        <v>376</v>
      </c>
      <c r="D28" s="71">
        <v>981829360.75000024</v>
      </c>
      <c r="E28" s="71">
        <v>814973921.68000031</v>
      </c>
      <c r="F28" s="71">
        <v>1393033422.5900004</v>
      </c>
      <c r="G28" s="71">
        <v>-578059500.91000009</v>
      </c>
      <c r="H28" s="71">
        <v>0</v>
      </c>
      <c r="I28" s="71">
        <v>-106408339.18000013</v>
      </c>
      <c r="J28" s="71">
        <v>-137665066.34000015</v>
      </c>
      <c r="K28" s="71">
        <v>-620221932.63</v>
      </c>
      <c r="L28" s="71">
        <v>482556866.28999984</v>
      </c>
      <c r="M28" s="71">
        <v>31256727.160000026</v>
      </c>
      <c r="N28" s="71">
        <v>177891899.76999998</v>
      </c>
      <c r="O28" s="71">
        <v>-146635172.60999995</v>
      </c>
      <c r="P28" s="71">
        <v>0</v>
      </c>
      <c r="Q28" s="71">
        <v>0</v>
      </c>
      <c r="R28" s="71">
        <v>0</v>
      </c>
      <c r="S28" s="71">
        <v>2592623.4299999774</v>
      </c>
      <c r="T28" s="71">
        <v>44715900.099999979</v>
      </c>
      <c r="U28" s="71">
        <v>-85197895.360000014</v>
      </c>
      <c r="V28" s="71">
        <v>129913795.45999999</v>
      </c>
      <c r="W28" s="71">
        <v>-42123276.670000002</v>
      </c>
      <c r="X28" s="71">
        <v>84655376.760000005</v>
      </c>
      <c r="Y28" s="71">
        <v>-126778653.43000001</v>
      </c>
      <c r="Z28" s="71">
        <v>269424498.59000003</v>
      </c>
      <c r="AA28" s="71">
        <v>126354778.76000002</v>
      </c>
      <c r="AB28" s="71">
        <v>0</v>
      </c>
      <c r="AC28" s="71">
        <v>0</v>
      </c>
      <c r="AD28" s="71">
        <v>143069719.82999998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1246656.2300000116</v>
      </c>
      <c r="AN28" s="71">
        <v>6266783.7500000102</v>
      </c>
      <c r="AO28" s="71">
        <v>420313.01000000047</v>
      </c>
      <c r="AP28" s="71">
        <v>0</v>
      </c>
      <c r="AQ28" s="71">
        <v>0</v>
      </c>
      <c r="AR28" s="71">
        <v>-5440440.5299999993</v>
      </c>
      <c r="AS28" s="71">
        <v>-933287596.71000004</v>
      </c>
      <c r="AT28" s="71">
        <v>-473688180.5399999</v>
      </c>
      <c r="AU28" s="71">
        <v>-601639945.71999991</v>
      </c>
      <c r="AV28" s="71">
        <v>127951765.18000001</v>
      </c>
      <c r="AW28" s="71">
        <v>-90750654.970000148</v>
      </c>
      <c r="AX28" s="71">
        <v>-350916998.5400002</v>
      </c>
      <c r="AY28" s="71">
        <v>-895246988.1900003</v>
      </c>
      <c r="AZ28" s="71">
        <v>-772176865.58000004</v>
      </c>
      <c r="BA28" s="71">
        <v>-585318936.87000024</v>
      </c>
      <c r="BB28" s="71">
        <v>0</v>
      </c>
      <c r="BC28" s="71">
        <v>462248814.25999999</v>
      </c>
      <c r="BD28" s="71">
        <v>544329989.6500001</v>
      </c>
      <c r="BE28" s="71">
        <v>260166343.57000005</v>
      </c>
      <c r="BF28" s="71">
        <v>578861792.66000009</v>
      </c>
      <c r="BG28" s="71">
        <v>481170591.21000004</v>
      </c>
      <c r="BH28" s="71">
        <v>468107300.09000009</v>
      </c>
      <c r="BI28" s="71">
        <v>0</v>
      </c>
      <c r="BJ28" s="71">
        <v>-370416098.64000005</v>
      </c>
      <c r="BK28" s="71">
        <v>-318695449.09000003</v>
      </c>
      <c r="BL28" s="71">
        <v>0</v>
      </c>
      <c r="BM28" s="71">
        <v>0</v>
      </c>
      <c r="BN28" s="71">
        <v>0</v>
      </c>
      <c r="BO28" s="71">
        <v>-8932679.3699999973</v>
      </c>
      <c r="BP28" s="71">
        <v>-8932679.3699999973</v>
      </c>
      <c r="BQ28" s="71">
        <v>0</v>
      </c>
      <c r="BR28" s="71">
        <v>0</v>
      </c>
      <c r="BS28" s="71">
        <v>-294598197.20000005</v>
      </c>
      <c r="BT28" s="71">
        <v>-214964943.79999998</v>
      </c>
      <c r="BU28" s="71">
        <v>-106437340.28000002</v>
      </c>
      <c r="BV28" s="71">
        <v>-37121636.82</v>
      </c>
      <c r="BW28" s="71">
        <v>0</v>
      </c>
      <c r="BX28" s="71">
        <v>-503324.85000000015</v>
      </c>
      <c r="BY28" s="71">
        <v>-12734093.359999999</v>
      </c>
      <c r="BZ28" s="71">
        <v>77163141.909999996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-65317884.630000003</v>
      </c>
      <c r="CJ28" s="71">
        <v>-65317884.630000003</v>
      </c>
      <c r="CK28" s="71">
        <v>0</v>
      </c>
      <c r="CL28" s="71">
        <v>48541764.0400002</v>
      </c>
    </row>
    <row r="29" spans="1:90" ht="13.5" customHeight="1">
      <c r="A29" s="54" t="s">
        <v>45</v>
      </c>
      <c r="B29" s="69">
        <v>1032</v>
      </c>
      <c r="C29" s="70" t="s">
        <v>376</v>
      </c>
      <c r="D29" s="71">
        <v>30044284486.94157</v>
      </c>
      <c r="E29" s="71">
        <v>27475350031.289993</v>
      </c>
      <c r="F29" s="71">
        <v>43506455504.899994</v>
      </c>
      <c r="G29" s="71">
        <v>-14807190851.83</v>
      </c>
      <c r="H29" s="71">
        <v>-1223914621.78</v>
      </c>
      <c r="I29" s="71">
        <v>-4246297008.7200108</v>
      </c>
      <c r="J29" s="71">
        <v>-6098590443.9200096</v>
      </c>
      <c r="K29" s="71">
        <v>-23644557150.040009</v>
      </c>
      <c r="L29" s="71">
        <v>17545966706.119999</v>
      </c>
      <c r="M29" s="71">
        <v>1734404654.329999</v>
      </c>
      <c r="N29" s="71">
        <v>7905651361.0799999</v>
      </c>
      <c r="O29" s="71">
        <v>-6171246706.750001</v>
      </c>
      <c r="P29" s="71">
        <v>117888780.87000006</v>
      </c>
      <c r="Q29" s="71">
        <v>573099676.9000001</v>
      </c>
      <c r="R29" s="71">
        <v>-455210896.03000003</v>
      </c>
      <c r="S29" s="71">
        <v>-13987139.459999993</v>
      </c>
      <c r="T29" s="71">
        <v>-73610073.209999993</v>
      </c>
      <c r="U29" s="71">
        <v>-74295167.299999997</v>
      </c>
      <c r="V29" s="71">
        <v>685094.09</v>
      </c>
      <c r="W29" s="71">
        <v>59622933.75</v>
      </c>
      <c r="X29" s="71">
        <v>60109196.140000001</v>
      </c>
      <c r="Y29" s="71">
        <v>-486262.39</v>
      </c>
      <c r="Z29" s="71">
        <v>6091114604.3215866</v>
      </c>
      <c r="AA29" s="71">
        <v>6091114604.3215866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144714906.37</v>
      </c>
      <c r="AK29" s="71">
        <v>144714906.37</v>
      </c>
      <c r="AL29" s="71">
        <v>0</v>
      </c>
      <c r="AM29" s="71">
        <v>593389093.13999999</v>
      </c>
      <c r="AN29" s="71">
        <v>1004175306.8200001</v>
      </c>
      <c r="AO29" s="71">
        <v>-409327983.25000006</v>
      </c>
      <c r="AP29" s="71">
        <v>423219.19999999995</v>
      </c>
      <c r="AQ29" s="71">
        <v>-126631.91999999998</v>
      </c>
      <c r="AR29" s="71">
        <v>-1754817.7100000009</v>
      </c>
      <c r="AS29" s="71">
        <v>-25048848087.599991</v>
      </c>
      <c r="AT29" s="71">
        <v>-12218981040.410006</v>
      </c>
      <c r="AU29" s="71">
        <v>-19429980331.080009</v>
      </c>
      <c r="AV29" s="71">
        <v>7210999290.6700039</v>
      </c>
      <c r="AW29" s="71">
        <v>-5627729748.5699921</v>
      </c>
      <c r="AX29" s="71">
        <v>-7583735560.7399912</v>
      </c>
      <c r="AY29" s="71">
        <v>-16082642393.239988</v>
      </c>
      <c r="AZ29" s="71">
        <v>-10501215667.089996</v>
      </c>
      <c r="BA29" s="71">
        <v>-16611343588.079996</v>
      </c>
      <c r="BB29" s="71">
        <v>0</v>
      </c>
      <c r="BC29" s="71">
        <v>11029916861.930002</v>
      </c>
      <c r="BD29" s="71">
        <v>8498906832.4999971</v>
      </c>
      <c r="BE29" s="71">
        <v>1956005812.1699991</v>
      </c>
      <c r="BF29" s="71">
        <v>6325107438.7699986</v>
      </c>
      <c r="BG29" s="71">
        <v>5050845557.869997</v>
      </c>
      <c r="BH29" s="71">
        <v>5930523857.9200001</v>
      </c>
      <c r="BI29" s="71">
        <v>0</v>
      </c>
      <c r="BJ29" s="71">
        <v>-4656261977.0199986</v>
      </c>
      <c r="BK29" s="71">
        <v>-4369101626.5999994</v>
      </c>
      <c r="BL29" s="71">
        <v>0</v>
      </c>
      <c r="BM29" s="71">
        <v>0</v>
      </c>
      <c r="BN29" s="71">
        <v>0</v>
      </c>
      <c r="BO29" s="71">
        <v>-367363678.66000003</v>
      </c>
      <c r="BP29" s="71">
        <v>-367363678.66000003</v>
      </c>
      <c r="BQ29" s="71">
        <v>0</v>
      </c>
      <c r="BR29" s="71">
        <v>0</v>
      </c>
      <c r="BS29" s="71">
        <v>-5981762260.1799955</v>
      </c>
      <c r="BT29" s="71">
        <v>-4741985339.1899958</v>
      </c>
      <c r="BU29" s="71">
        <v>-1376350631.6199996</v>
      </c>
      <c r="BV29" s="71">
        <v>-217654205.5699999</v>
      </c>
      <c r="BW29" s="71">
        <v>0</v>
      </c>
      <c r="BX29" s="71">
        <v>-701389299.35000038</v>
      </c>
      <c r="BY29" s="71">
        <v>-475267110.36999983</v>
      </c>
      <c r="BZ29" s="71">
        <v>1526083905.4400008</v>
      </c>
      <c r="CA29" s="71">
        <v>4800420.479999993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-853011359.78000033</v>
      </c>
      <c r="CJ29" s="71">
        <v>-853011359.78000033</v>
      </c>
      <c r="CK29" s="71">
        <v>0</v>
      </c>
      <c r="CL29" s="71">
        <v>4995436399.3415794</v>
      </c>
    </row>
    <row r="30" spans="1:90" ht="13.5" customHeight="1">
      <c r="A30" s="54" t="s">
        <v>47</v>
      </c>
      <c r="B30" s="69">
        <v>1034</v>
      </c>
      <c r="C30" s="70" t="s">
        <v>376</v>
      </c>
      <c r="D30" s="71">
        <v>4042593598.7000003</v>
      </c>
      <c r="E30" s="71">
        <v>3098444659.8100009</v>
      </c>
      <c r="F30" s="71">
        <v>4057185393.9900007</v>
      </c>
      <c r="G30" s="71">
        <v>-762178791.21999991</v>
      </c>
      <c r="H30" s="71">
        <v>-196561942.96000001</v>
      </c>
      <c r="I30" s="71">
        <v>-367142285.80000079</v>
      </c>
      <c r="J30" s="71">
        <v>-454631967.43000078</v>
      </c>
      <c r="K30" s="71">
        <v>-2077195180.4300001</v>
      </c>
      <c r="L30" s="71">
        <v>1622563212.9999993</v>
      </c>
      <c r="M30" s="71">
        <v>56766809.699999988</v>
      </c>
      <c r="N30" s="71">
        <v>246350687.90000001</v>
      </c>
      <c r="O30" s="71">
        <v>-189583878.20000002</v>
      </c>
      <c r="P30" s="71">
        <v>30722871.929999992</v>
      </c>
      <c r="Q30" s="71">
        <v>112856595.02</v>
      </c>
      <c r="R30" s="71">
        <v>-82133723.090000004</v>
      </c>
      <c r="S30" s="71">
        <v>4032334.65</v>
      </c>
      <c r="T30" s="71">
        <v>5594769.25</v>
      </c>
      <c r="U30" s="71">
        <v>0</v>
      </c>
      <c r="V30" s="71">
        <v>5594769.25</v>
      </c>
      <c r="W30" s="71">
        <v>-1562434.6</v>
      </c>
      <c r="X30" s="71">
        <v>0</v>
      </c>
      <c r="Y30" s="71">
        <v>-1562434.6</v>
      </c>
      <c r="Z30" s="71">
        <v>1246202104.5700002</v>
      </c>
      <c r="AA30" s="71">
        <v>606693438.27999997</v>
      </c>
      <c r="AB30" s="71">
        <v>639508666.2900002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24408658.330000002</v>
      </c>
      <c r="AK30" s="71">
        <v>24408658.330000002</v>
      </c>
      <c r="AL30" s="71">
        <v>0</v>
      </c>
      <c r="AM30" s="71">
        <v>36648127.140000001</v>
      </c>
      <c r="AN30" s="71">
        <v>36648127.140000001</v>
      </c>
      <c r="AO30" s="71">
        <v>0</v>
      </c>
      <c r="AP30" s="71">
        <v>0</v>
      </c>
      <c r="AQ30" s="71">
        <v>0</v>
      </c>
      <c r="AR30" s="71">
        <v>0</v>
      </c>
      <c r="AS30" s="71">
        <v>-3653014493.0699997</v>
      </c>
      <c r="AT30" s="71">
        <v>-1596716602.8199999</v>
      </c>
      <c r="AU30" s="71">
        <v>-2059015064.5599999</v>
      </c>
      <c r="AV30" s="71">
        <v>462298461.74000001</v>
      </c>
      <c r="AW30" s="71">
        <v>-1357888960.0799999</v>
      </c>
      <c r="AX30" s="71">
        <v>-1411376204.04</v>
      </c>
      <c r="AY30" s="71">
        <v>-2999006519.9299994</v>
      </c>
      <c r="AZ30" s="71">
        <v>-1471323075.0299995</v>
      </c>
      <c r="BA30" s="71">
        <v>-3194397702.25</v>
      </c>
      <c r="BB30" s="71">
        <v>0</v>
      </c>
      <c r="BC30" s="71">
        <v>1666714257.3500001</v>
      </c>
      <c r="BD30" s="71">
        <v>1587630315.8899994</v>
      </c>
      <c r="BE30" s="71">
        <v>53487243.960000128</v>
      </c>
      <c r="BF30" s="71">
        <v>303465047.0800001</v>
      </c>
      <c r="BG30" s="71">
        <v>356677489.80000007</v>
      </c>
      <c r="BH30" s="71">
        <v>57347054.300000004</v>
      </c>
      <c r="BI30" s="71">
        <v>0</v>
      </c>
      <c r="BJ30" s="71">
        <v>-110559497.02</v>
      </c>
      <c r="BK30" s="71">
        <v>-249977803.11999997</v>
      </c>
      <c r="BL30" s="71">
        <v>0</v>
      </c>
      <c r="BM30" s="71">
        <v>0</v>
      </c>
      <c r="BN30" s="71">
        <v>0</v>
      </c>
      <c r="BO30" s="71">
        <v>-4589948.5</v>
      </c>
      <c r="BP30" s="71">
        <v>-4589948.5</v>
      </c>
      <c r="BQ30" s="71">
        <v>0</v>
      </c>
      <c r="BR30" s="71">
        <v>0</v>
      </c>
      <c r="BS30" s="71">
        <v>-682080371.88000011</v>
      </c>
      <c r="BT30" s="71">
        <v>-460446317.44999999</v>
      </c>
      <c r="BU30" s="71">
        <v>-168915260.23000005</v>
      </c>
      <c r="BV30" s="71">
        <v>-69896698.459999993</v>
      </c>
      <c r="BW30" s="71">
        <v>0</v>
      </c>
      <c r="BX30" s="71">
        <v>-2649883.4500000002</v>
      </c>
      <c r="BY30" s="71">
        <v>-13072726.789999997</v>
      </c>
      <c r="BZ30" s="71">
        <v>91824811.239999995</v>
      </c>
      <c r="CA30" s="71">
        <v>-58924296.739999987</v>
      </c>
      <c r="CB30" s="71">
        <v>-11738609.790000001</v>
      </c>
      <c r="CC30" s="71">
        <v>-11738609.790000001</v>
      </c>
      <c r="CD30" s="71">
        <v>-18178281.800000001</v>
      </c>
      <c r="CE30" s="71">
        <v>6439672.0099999998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389579105.63000059</v>
      </c>
    </row>
    <row r="31" spans="1:90" ht="13.5" customHeight="1">
      <c r="A31" s="54" t="s">
        <v>49</v>
      </c>
      <c r="B31" s="69">
        <v>1035</v>
      </c>
      <c r="C31" s="70" t="s">
        <v>376</v>
      </c>
      <c r="D31" s="71">
        <v>45736738270.713516</v>
      </c>
      <c r="E31" s="71">
        <v>40695428612.400581</v>
      </c>
      <c r="F31" s="71">
        <v>51302514808.390587</v>
      </c>
      <c r="G31" s="71">
        <v>-8683748809.4100018</v>
      </c>
      <c r="H31" s="71">
        <v>-1923337386.5799999</v>
      </c>
      <c r="I31" s="71">
        <v>-7592606564.159996</v>
      </c>
      <c r="J31" s="71">
        <v>-7990337639.159996</v>
      </c>
      <c r="K31" s="71">
        <v>-27792236675.680004</v>
      </c>
      <c r="L31" s="71">
        <v>19801899036.520008</v>
      </c>
      <c r="M31" s="71">
        <v>109057301.51000071</v>
      </c>
      <c r="N31" s="71">
        <v>4260186283.3600001</v>
      </c>
      <c r="O31" s="71">
        <v>-4151128981.8499994</v>
      </c>
      <c r="P31" s="71">
        <v>288673773.49000001</v>
      </c>
      <c r="Q31" s="71">
        <v>1006310889.13</v>
      </c>
      <c r="R31" s="71">
        <v>-717637115.63999999</v>
      </c>
      <c r="S31" s="71">
        <v>-298329990.11000001</v>
      </c>
      <c r="T31" s="71">
        <v>-400654202.09000003</v>
      </c>
      <c r="U31" s="71">
        <v>-552805739.33000004</v>
      </c>
      <c r="V31" s="71">
        <v>152151537.24000001</v>
      </c>
      <c r="W31" s="71">
        <v>102324211.98</v>
      </c>
      <c r="X31" s="71">
        <v>102324211.98</v>
      </c>
      <c r="Y31" s="71">
        <v>0</v>
      </c>
      <c r="Z31" s="71">
        <v>11883852410.082933</v>
      </c>
      <c r="AA31" s="71">
        <v>11883852410.082933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1048393802.5000001</v>
      </c>
      <c r="AN31" s="71">
        <v>957784775.73000014</v>
      </c>
      <c r="AO31" s="71">
        <v>-76581300.25</v>
      </c>
      <c r="AP31" s="71">
        <v>228658245.06</v>
      </c>
      <c r="AQ31" s="71">
        <v>-5867.72</v>
      </c>
      <c r="AR31" s="71">
        <v>-61462050.320000008</v>
      </c>
      <c r="AS31" s="71">
        <v>-38287398023.950012</v>
      </c>
      <c r="AT31" s="71">
        <v>-18637032106.790005</v>
      </c>
      <c r="AU31" s="71">
        <v>-22277952035.410004</v>
      </c>
      <c r="AV31" s="71">
        <v>3640919928.6199999</v>
      </c>
      <c r="AW31" s="71">
        <v>-10731574347.20001</v>
      </c>
      <c r="AX31" s="71">
        <v>-12393790326.990009</v>
      </c>
      <c r="AY31" s="71">
        <v>-29708927806.950005</v>
      </c>
      <c r="AZ31" s="71">
        <v>-12134928901.08</v>
      </c>
      <c r="BA31" s="71">
        <v>-31539786879.68</v>
      </c>
      <c r="BB31" s="71">
        <v>0</v>
      </c>
      <c r="BC31" s="71">
        <v>13965787973.809998</v>
      </c>
      <c r="BD31" s="71">
        <v>17315137479.959995</v>
      </c>
      <c r="BE31" s="71">
        <v>1662215979.7899995</v>
      </c>
      <c r="BF31" s="71">
        <v>5157645875.9899988</v>
      </c>
      <c r="BG31" s="71">
        <v>4719626930.2599993</v>
      </c>
      <c r="BH31" s="71">
        <v>1895376647.74</v>
      </c>
      <c r="BI31" s="71">
        <v>0</v>
      </c>
      <c r="BJ31" s="71">
        <v>-1457357702.01</v>
      </c>
      <c r="BK31" s="71">
        <v>-3495429896.1999993</v>
      </c>
      <c r="BL31" s="71">
        <v>-15962531.43</v>
      </c>
      <c r="BM31" s="71">
        <v>-15962531.43</v>
      </c>
      <c r="BN31" s="71">
        <v>0</v>
      </c>
      <c r="BO31" s="71">
        <v>-213598001.07999998</v>
      </c>
      <c r="BP31" s="71">
        <v>-213598001.07999998</v>
      </c>
      <c r="BQ31" s="71">
        <v>0</v>
      </c>
      <c r="BR31" s="71">
        <v>0</v>
      </c>
      <c r="BS31" s="71">
        <v>-7754204493.3599977</v>
      </c>
      <c r="BT31" s="71">
        <v>-6103691131.5899992</v>
      </c>
      <c r="BU31" s="71">
        <v>-2145383302.7999995</v>
      </c>
      <c r="BV31" s="71">
        <v>-738211122.60000026</v>
      </c>
      <c r="BW31" s="71">
        <v>0</v>
      </c>
      <c r="BX31" s="71">
        <v>-165307541.64999998</v>
      </c>
      <c r="BY31" s="71">
        <v>0</v>
      </c>
      <c r="BZ31" s="71">
        <v>1579306612.3000004</v>
      </c>
      <c r="CA31" s="71">
        <v>-180918007.02000001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-935026544.08999991</v>
      </c>
      <c r="CJ31" s="71">
        <v>-935026544.08999991</v>
      </c>
      <c r="CK31" s="71">
        <v>0</v>
      </c>
      <c r="CL31" s="71">
        <v>7449340246.763504</v>
      </c>
    </row>
    <row r="32" spans="1:90" ht="13.5" customHeight="1">
      <c r="A32" s="54" t="s">
        <v>51</v>
      </c>
      <c r="B32" s="69">
        <v>1036</v>
      </c>
      <c r="C32" s="70" t="s">
        <v>376</v>
      </c>
      <c r="D32" s="71">
        <v>17641182296.22752</v>
      </c>
      <c r="E32" s="71">
        <v>17802375308.489986</v>
      </c>
      <c r="F32" s="71">
        <v>27763391001.009987</v>
      </c>
      <c r="G32" s="71">
        <v>-8921304672.6399994</v>
      </c>
      <c r="H32" s="71">
        <v>-1039711019.88</v>
      </c>
      <c r="I32" s="71">
        <v>-4627933437.2700014</v>
      </c>
      <c r="J32" s="71">
        <v>-6650961807.2200012</v>
      </c>
      <c r="K32" s="71">
        <v>-14845713543.340002</v>
      </c>
      <c r="L32" s="71">
        <v>8194751736.1200008</v>
      </c>
      <c r="M32" s="71">
        <v>1713371765.2599998</v>
      </c>
      <c r="N32" s="71">
        <v>4253587492.2400002</v>
      </c>
      <c r="O32" s="71">
        <v>-2540215726.9800005</v>
      </c>
      <c r="P32" s="71">
        <v>309656604.69</v>
      </c>
      <c r="Q32" s="71">
        <v>592921956.99000001</v>
      </c>
      <c r="R32" s="71">
        <v>-283265352.30000001</v>
      </c>
      <c r="S32" s="71">
        <v>-101776775</v>
      </c>
      <c r="T32" s="71">
        <v>-266343287</v>
      </c>
      <c r="U32" s="71">
        <v>-266343287</v>
      </c>
      <c r="V32" s="71">
        <v>0</v>
      </c>
      <c r="W32" s="71">
        <v>164566512</v>
      </c>
      <c r="X32" s="71">
        <v>164566512</v>
      </c>
      <c r="Y32" s="71">
        <v>0</v>
      </c>
      <c r="Z32" s="71">
        <v>4350105723.507535</v>
      </c>
      <c r="AA32" s="71">
        <v>3530765783.8359795</v>
      </c>
      <c r="AB32" s="71">
        <v>0</v>
      </c>
      <c r="AC32" s="71">
        <v>19805362.141883835</v>
      </c>
      <c r="AD32" s="71">
        <v>571287621.79503536</v>
      </c>
      <c r="AE32" s="71">
        <v>3185091.0853985408</v>
      </c>
      <c r="AF32" s="71">
        <v>0</v>
      </c>
      <c r="AG32" s="71">
        <v>225061864.64923733</v>
      </c>
      <c r="AH32" s="71">
        <v>0</v>
      </c>
      <c r="AI32" s="71">
        <v>0</v>
      </c>
      <c r="AJ32" s="71">
        <v>546963.71000000008</v>
      </c>
      <c r="AK32" s="71">
        <v>546963.71000000008</v>
      </c>
      <c r="AL32" s="71">
        <v>0</v>
      </c>
      <c r="AM32" s="71">
        <v>217864512.79000002</v>
      </c>
      <c r="AN32" s="71">
        <v>276669258.78000003</v>
      </c>
      <c r="AO32" s="71">
        <v>-62385220.430000007</v>
      </c>
      <c r="AP32" s="71">
        <v>0</v>
      </c>
      <c r="AQ32" s="71">
        <v>0</v>
      </c>
      <c r="AR32" s="71">
        <v>3580474.4400000013</v>
      </c>
      <c r="AS32" s="71">
        <v>-15785956137.289991</v>
      </c>
      <c r="AT32" s="71">
        <v>-9091680925.0299969</v>
      </c>
      <c r="AU32" s="71">
        <v>-12513346128.689997</v>
      </c>
      <c r="AV32" s="71">
        <v>3421665203.6599998</v>
      </c>
      <c r="AW32" s="71">
        <v>-2296548818.4899974</v>
      </c>
      <c r="AX32" s="71">
        <v>-4285383527.0399981</v>
      </c>
      <c r="AY32" s="71">
        <v>-10888998306.969997</v>
      </c>
      <c r="AZ32" s="71">
        <v>-6728456822.0299988</v>
      </c>
      <c r="BA32" s="71">
        <v>-11409212764.810001</v>
      </c>
      <c r="BB32" s="71">
        <v>0</v>
      </c>
      <c r="BC32" s="71">
        <v>7248671279.8700027</v>
      </c>
      <c r="BD32" s="71">
        <v>6603614779.9299994</v>
      </c>
      <c r="BE32" s="71">
        <v>1988834708.5500007</v>
      </c>
      <c r="BF32" s="71">
        <v>4423673485.3000011</v>
      </c>
      <c r="BG32" s="71">
        <v>2600838520.9599991</v>
      </c>
      <c r="BH32" s="71">
        <v>4559315941.9900007</v>
      </c>
      <c r="BI32" s="71">
        <v>0</v>
      </c>
      <c r="BJ32" s="71">
        <v>-2736480977.6499982</v>
      </c>
      <c r="BK32" s="71">
        <v>-2434838776.7500005</v>
      </c>
      <c r="BL32" s="71">
        <v>0</v>
      </c>
      <c r="BM32" s="71">
        <v>0</v>
      </c>
      <c r="BN32" s="71">
        <v>0</v>
      </c>
      <c r="BO32" s="71">
        <v>-122451662.20999998</v>
      </c>
      <c r="BP32" s="71">
        <v>-122451662.20999998</v>
      </c>
      <c r="BQ32" s="71">
        <v>0</v>
      </c>
      <c r="BR32" s="71">
        <v>0</v>
      </c>
      <c r="BS32" s="71">
        <v>-3784048142.559999</v>
      </c>
      <c r="BT32" s="71">
        <v>-2830410330.6299996</v>
      </c>
      <c r="BU32" s="71">
        <v>-659191710.26000011</v>
      </c>
      <c r="BV32" s="71">
        <v>-1025881966.4200001</v>
      </c>
      <c r="BW32" s="71">
        <v>0</v>
      </c>
      <c r="BX32" s="71">
        <v>-162467424.65000001</v>
      </c>
      <c r="BY32" s="71">
        <v>-106545280.62000003</v>
      </c>
      <c r="BZ32" s="71">
        <v>1196771068.3399999</v>
      </c>
      <c r="CA32" s="71">
        <v>-196322498.31999996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-491226588.99999893</v>
      </c>
      <c r="CJ32" s="71">
        <v>-491226588.99999893</v>
      </c>
      <c r="CK32" s="71">
        <v>0</v>
      </c>
      <c r="CL32" s="71">
        <v>1855226158.9375286</v>
      </c>
    </row>
    <row r="33" spans="1:90" ht="13.5" customHeight="1">
      <c r="A33" s="54" t="s">
        <v>53</v>
      </c>
      <c r="B33" s="69">
        <v>1037</v>
      </c>
      <c r="C33" s="70" t="s">
        <v>376</v>
      </c>
      <c r="D33" s="71">
        <v>5490770941.7099991</v>
      </c>
      <c r="E33" s="71">
        <v>4385291224.4899998</v>
      </c>
      <c r="F33" s="71">
        <v>5237451788.4299994</v>
      </c>
      <c r="G33" s="71">
        <v>-606299886.01999974</v>
      </c>
      <c r="H33" s="71">
        <v>-245860677.91999999</v>
      </c>
      <c r="I33" s="71">
        <v>-475615069.25000119</v>
      </c>
      <c r="J33" s="71">
        <v>-456228754.200001</v>
      </c>
      <c r="K33" s="71">
        <v>-2330640250.2200007</v>
      </c>
      <c r="L33" s="71">
        <v>1874411496.0199997</v>
      </c>
      <c r="M33" s="71">
        <v>-88932502.040000141</v>
      </c>
      <c r="N33" s="71">
        <v>314426591.5999999</v>
      </c>
      <c r="O33" s="71">
        <v>-403359093.64000005</v>
      </c>
      <c r="P33" s="71">
        <v>69546186.989999995</v>
      </c>
      <c r="Q33" s="71">
        <v>120238867.02</v>
      </c>
      <c r="R33" s="71">
        <v>-50692680.030000001</v>
      </c>
      <c r="S33" s="71">
        <v>-10467044</v>
      </c>
      <c r="T33" s="71">
        <v>-10467044</v>
      </c>
      <c r="U33" s="71">
        <v>-10467044</v>
      </c>
      <c r="V33" s="71">
        <v>0</v>
      </c>
      <c r="W33" s="71">
        <v>0</v>
      </c>
      <c r="X33" s="71">
        <v>0</v>
      </c>
      <c r="Y33" s="71">
        <v>0</v>
      </c>
      <c r="Z33" s="71">
        <v>1434118948.7399998</v>
      </c>
      <c r="AA33" s="71">
        <v>1434118948.7399998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3171741.3800000004</v>
      </c>
      <c r="AK33" s="71">
        <v>3132429.49</v>
      </c>
      <c r="AL33" s="71">
        <v>39311.89</v>
      </c>
      <c r="AM33" s="71">
        <v>154271140.34999999</v>
      </c>
      <c r="AN33" s="71">
        <v>152012754.38</v>
      </c>
      <c r="AO33" s="71">
        <v>57733.879999999888</v>
      </c>
      <c r="AP33" s="71">
        <v>0</v>
      </c>
      <c r="AQ33" s="71">
        <v>0</v>
      </c>
      <c r="AR33" s="71">
        <v>2200652.09</v>
      </c>
      <c r="AS33" s="71">
        <v>-4890455747.1699991</v>
      </c>
      <c r="AT33" s="71">
        <v>-2808295779.3800001</v>
      </c>
      <c r="AU33" s="71">
        <v>-2921653190.4000001</v>
      </c>
      <c r="AV33" s="71">
        <v>113357411.02000001</v>
      </c>
      <c r="AW33" s="71">
        <v>-651634511.19999945</v>
      </c>
      <c r="AX33" s="71">
        <v>-650558133.81999946</v>
      </c>
      <c r="AY33" s="71">
        <v>-2484053179.5099998</v>
      </c>
      <c r="AZ33" s="71">
        <v>-1523643996.7000005</v>
      </c>
      <c r="BA33" s="71">
        <v>-2837482401.0299993</v>
      </c>
      <c r="BB33" s="71">
        <v>0</v>
      </c>
      <c r="BC33" s="71">
        <v>1877073218.2199998</v>
      </c>
      <c r="BD33" s="71">
        <v>1833495045.6900003</v>
      </c>
      <c r="BE33" s="71">
        <v>-1076377.3799999952</v>
      </c>
      <c r="BF33" s="71">
        <v>186417853.48000002</v>
      </c>
      <c r="BG33" s="71">
        <v>158085925.47999999</v>
      </c>
      <c r="BH33" s="71">
        <v>76036433.250000015</v>
      </c>
      <c r="BI33" s="71">
        <v>0</v>
      </c>
      <c r="BJ33" s="71">
        <v>-47704505.250000015</v>
      </c>
      <c r="BK33" s="71">
        <v>-187494230.86000001</v>
      </c>
      <c r="BL33" s="71">
        <v>0</v>
      </c>
      <c r="BM33" s="71">
        <v>0</v>
      </c>
      <c r="BN33" s="71">
        <v>0</v>
      </c>
      <c r="BO33" s="71">
        <v>-2337637.1399999997</v>
      </c>
      <c r="BP33" s="71">
        <v>-2337637.1399999997</v>
      </c>
      <c r="BQ33" s="71">
        <v>0</v>
      </c>
      <c r="BR33" s="71">
        <v>0</v>
      </c>
      <c r="BS33" s="71">
        <v>-1278803276.53</v>
      </c>
      <c r="BT33" s="71">
        <v>-558163544.44000006</v>
      </c>
      <c r="BU33" s="71">
        <v>-393048987.97000009</v>
      </c>
      <c r="BV33" s="71">
        <v>-399744640.90999991</v>
      </c>
      <c r="BW33" s="71">
        <v>0</v>
      </c>
      <c r="BX33" s="71">
        <v>-7032159.2000000011</v>
      </c>
      <c r="BY33" s="71">
        <v>-34162875.95000001</v>
      </c>
      <c r="BZ33" s="71">
        <v>113348931.93999997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-149384542.91999996</v>
      </c>
      <c r="CJ33" s="71">
        <v>-149384542.91999996</v>
      </c>
      <c r="CK33" s="71">
        <v>0</v>
      </c>
      <c r="CL33" s="71">
        <v>600315194.53999996</v>
      </c>
    </row>
    <row r="34" spans="1:90" ht="13.5" customHeight="1">
      <c r="A34" s="54" t="s">
        <v>55</v>
      </c>
      <c r="B34" s="69">
        <v>1038</v>
      </c>
      <c r="C34" s="70" t="s">
        <v>376</v>
      </c>
      <c r="D34" s="71">
        <v>5601879994.3409491</v>
      </c>
      <c r="E34" s="71">
        <v>5554770420.920001</v>
      </c>
      <c r="F34" s="71">
        <v>7751675822.8600006</v>
      </c>
      <c r="G34" s="71">
        <v>-2196905401.9399996</v>
      </c>
      <c r="H34" s="71">
        <v>0</v>
      </c>
      <c r="I34" s="71">
        <v>-718282210.67999816</v>
      </c>
      <c r="J34" s="71">
        <v>-841074846.75999832</v>
      </c>
      <c r="K34" s="71">
        <v>-6566333921.4499989</v>
      </c>
      <c r="L34" s="71">
        <v>5725259074.6900005</v>
      </c>
      <c r="M34" s="71">
        <v>122792636.08000016</v>
      </c>
      <c r="N34" s="71">
        <v>493344486.06000018</v>
      </c>
      <c r="O34" s="71">
        <v>-370551849.98000002</v>
      </c>
      <c r="P34" s="71">
        <v>0</v>
      </c>
      <c r="Q34" s="71">
        <v>0</v>
      </c>
      <c r="R34" s="71">
        <v>0</v>
      </c>
      <c r="S34" s="71">
        <v>1646212.709999999</v>
      </c>
      <c r="T34" s="71">
        <v>14187585.789999999</v>
      </c>
      <c r="U34" s="71">
        <v>-932645.99000000022</v>
      </c>
      <c r="V34" s="71">
        <v>15120231.779999999</v>
      </c>
      <c r="W34" s="71">
        <v>-12541373.08</v>
      </c>
      <c r="X34" s="71">
        <v>6072.0599999999977</v>
      </c>
      <c r="Y34" s="71">
        <v>-12547445.140000001</v>
      </c>
      <c r="Z34" s="71">
        <v>694152920.43000031</v>
      </c>
      <c r="AA34" s="71">
        <v>727863478.57999992</v>
      </c>
      <c r="AB34" s="71">
        <v>0</v>
      </c>
      <c r="AC34" s="71">
        <v>-33710558.149999619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69592650.96094647</v>
      </c>
      <c r="AN34" s="71">
        <v>77544870.730946407</v>
      </c>
      <c r="AO34" s="71">
        <v>-7952219.7699999381</v>
      </c>
      <c r="AP34" s="71">
        <v>0</v>
      </c>
      <c r="AQ34" s="71">
        <v>0</v>
      </c>
      <c r="AR34" s="71">
        <v>0</v>
      </c>
      <c r="AS34" s="71">
        <v>-4639717062.6000004</v>
      </c>
      <c r="AT34" s="71">
        <v>-709563379.73999989</v>
      </c>
      <c r="AU34" s="71">
        <v>-1467025562.5999997</v>
      </c>
      <c r="AV34" s="71">
        <v>757462182.85999978</v>
      </c>
      <c r="AW34" s="71">
        <v>-158273350.19000065</v>
      </c>
      <c r="AX34" s="71">
        <v>-325305152.3100009</v>
      </c>
      <c r="AY34" s="71">
        <v>-1960724288.4200006</v>
      </c>
      <c r="AZ34" s="71">
        <v>-2157845149.2664485</v>
      </c>
      <c r="BA34" s="71">
        <v>-842938845.64842761</v>
      </c>
      <c r="BB34" s="71">
        <v>0</v>
      </c>
      <c r="BC34" s="71">
        <v>1040059706.4948754</v>
      </c>
      <c r="BD34" s="71">
        <v>1635419136.1099997</v>
      </c>
      <c r="BE34" s="71">
        <v>167031802.12000024</v>
      </c>
      <c r="BF34" s="71">
        <v>1124073168.8100002</v>
      </c>
      <c r="BG34" s="71">
        <v>1513761834.6673596</v>
      </c>
      <c r="BH34" s="71">
        <v>126602055.59372495</v>
      </c>
      <c r="BI34" s="71">
        <v>0</v>
      </c>
      <c r="BJ34" s="71">
        <v>-516290721.45108438</v>
      </c>
      <c r="BK34" s="71">
        <v>-957041366.68999994</v>
      </c>
      <c r="BL34" s="71">
        <v>0</v>
      </c>
      <c r="BM34" s="71">
        <v>0</v>
      </c>
      <c r="BN34" s="71">
        <v>0</v>
      </c>
      <c r="BO34" s="71">
        <v>-76350666.829999983</v>
      </c>
      <c r="BP34" s="71">
        <v>-76350666.829999983</v>
      </c>
      <c r="BQ34" s="71">
        <v>0</v>
      </c>
      <c r="BR34" s="71">
        <v>0</v>
      </c>
      <c r="BS34" s="71">
        <v>-3671684491</v>
      </c>
      <c r="BT34" s="71">
        <v>-815544986.73000014</v>
      </c>
      <c r="BU34" s="71">
        <v>-903888946.93999982</v>
      </c>
      <c r="BV34" s="71">
        <v>-132043519.98999995</v>
      </c>
      <c r="BW34" s="71">
        <v>0</v>
      </c>
      <c r="BX34" s="71">
        <v>-28682066.780000001</v>
      </c>
      <c r="BY34" s="71">
        <v>-1940817073.0700002</v>
      </c>
      <c r="BZ34" s="71">
        <v>150668808.51000002</v>
      </c>
      <c r="CA34" s="71">
        <v>-1376706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-23845174.84</v>
      </c>
      <c r="CJ34" s="71">
        <v>-23845174.84</v>
      </c>
      <c r="CK34" s="71">
        <v>0</v>
      </c>
      <c r="CL34" s="71">
        <v>962162931.74094868</v>
      </c>
    </row>
    <row r="35" spans="1:90" ht="13.5" customHeight="1">
      <c r="A35" s="54" t="s">
        <v>57</v>
      </c>
      <c r="B35" s="69">
        <v>1039</v>
      </c>
      <c r="C35" s="70" t="s">
        <v>376</v>
      </c>
      <c r="D35" s="71">
        <v>4768217034.9899988</v>
      </c>
      <c r="E35" s="71">
        <v>3262676170.3499994</v>
      </c>
      <c r="F35" s="71">
        <v>4018818187.2899995</v>
      </c>
      <c r="G35" s="71">
        <v>-652963527.85000002</v>
      </c>
      <c r="H35" s="71">
        <v>-103178489.09</v>
      </c>
      <c r="I35" s="71">
        <v>630717960.5199995</v>
      </c>
      <c r="J35" s="71">
        <v>847518103.74999952</v>
      </c>
      <c r="K35" s="71">
        <v>-1854196698.4000001</v>
      </c>
      <c r="L35" s="71">
        <v>2701714802.1499996</v>
      </c>
      <c r="M35" s="71">
        <v>-182724775.98999998</v>
      </c>
      <c r="N35" s="71">
        <v>227596671.79000005</v>
      </c>
      <c r="O35" s="71">
        <v>-410321447.78000003</v>
      </c>
      <c r="P35" s="71">
        <v>-34075367.239999995</v>
      </c>
      <c r="Q35" s="71">
        <v>47079083.340000004</v>
      </c>
      <c r="R35" s="71">
        <v>-81154450.579999998</v>
      </c>
      <c r="S35" s="71">
        <v>-2000818.17</v>
      </c>
      <c r="T35" s="71">
        <v>-2000818.17</v>
      </c>
      <c r="U35" s="71">
        <v>-2000818.17</v>
      </c>
      <c r="V35" s="71">
        <v>0</v>
      </c>
      <c r="W35" s="71">
        <v>0</v>
      </c>
      <c r="X35" s="71">
        <v>0</v>
      </c>
      <c r="Y35" s="71">
        <v>0</v>
      </c>
      <c r="Z35" s="71">
        <v>836047300.95000005</v>
      </c>
      <c r="AA35" s="71">
        <v>836047300.95000005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40776421.340000004</v>
      </c>
      <c r="AN35" s="71">
        <v>43133761.550000004</v>
      </c>
      <c r="AO35" s="71">
        <v>-1557887.63</v>
      </c>
      <c r="AP35" s="71">
        <v>0</v>
      </c>
      <c r="AQ35" s="71">
        <v>0</v>
      </c>
      <c r="AR35" s="71">
        <v>-799452.57999999984</v>
      </c>
      <c r="AS35" s="71">
        <v>-4813467682.4700003</v>
      </c>
      <c r="AT35" s="71">
        <v>-2925475619.4199996</v>
      </c>
      <c r="AU35" s="71">
        <v>-3330330345.0399995</v>
      </c>
      <c r="AV35" s="71">
        <v>404854725.61999989</v>
      </c>
      <c r="AW35" s="71">
        <v>-407311132.62000042</v>
      </c>
      <c r="AX35" s="71">
        <v>-441883073.36000037</v>
      </c>
      <c r="AY35" s="71">
        <v>-2032406394.7000003</v>
      </c>
      <c r="AZ35" s="71">
        <v>-1918237093.7000003</v>
      </c>
      <c r="BA35" s="71">
        <v>-1817162286</v>
      </c>
      <c r="BB35" s="71">
        <v>0</v>
      </c>
      <c r="BC35" s="71">
        <v>1702992985</v>
      </c>
      <c r="BD35" s="71">
        <v>1590523321.3399999</v>
      </c>
      <c r="BE35" s="71">
        <v>34571940.73999995</v>
      </c>
      <c r="BF35" s="71">
        <v>324955306.0999999</v>
      </c>
      <c r="BG35" s="71">
        <v>458492606.09999996</v>
      </c>
      <c r="BH35" s="71">
        <v>221094290</v>
      </c>
      <c r="BI35" s="71">
        <v>0</v>
      </c>
      <c r="BJ35" s="71">
        <v>-354631590</v>
      </c>
      <c r="BK35" s="71">
        <v>-290383365.35999995</v>
      </c>
      <c r="BL35" s="71">
        <v>0</v>
      </c>
      <c r="BM35" s="71">
        <v>0</v>
      </c>
      <c r="BN35" s="71">
        <v>0</v>
      </c>
      <c r="BO35" s="71">
        <v>-5275851.3599999994</v>
      </c>
      <c r="BP35" s="71">
        <v>-5275851.3599999994</v>
      </c>
      <c r="BQ35" s="71">
        <v>0</v>
      </c>
      <c r="BR35" s="71">
        <v>0</v>
      </c>
      <c r="BS35" s="71">
        <v>-1277116715.4900002</v>
      </c>
      <c r="BT35" s="71">
        <v>-896955858.98000014</v>
      </c>
      <c r="BU35" s="71">
        <v>-297254641.41000009</v>
      </c>
      <c r="BV35" s="71">
        <v>-193959947.99999997</v>
      </c>
      <c r="BW35" s="71">
        <v>0</v>
      </c>
      <c r="BX35" s="71">
        <v>-27949762.519999996</v>
      </c>
      <c r="BY35" s="71">
        <v>0</v>
      </c>
      <c r="BZ35" s="71">
        <v>139003495.41999999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-198288363.57999998</v>
      </c>
      <c r="CJ35" s="71">
        <v>-198288363.57999998</v>
      </c>
      <c r="CK35" s="71">
        <v>0</v>
      </c>
      <c r="CL35" s="71">
        <v>-45250647.48000145</v>
      </c>
    </row>
    <row r="36" spans="1:90" ht="13.5" customHeight="1">
      <c r="A36" s="54" t="s">
        <v>59</v>
      </c>
      <c r="B36" s="69">
        <v>1040</v>
      </c>
      <c r="C36" s="70" t="s">
        <v>376</v>
      </c>
      <c r="D36" s="71">
        <v>2808856634</v>
      </c>
      <c r="E36" s="71">
        <v>2412988956</v>
      </c>
      <c r="F36" s="71">
        <v>2920672033</v>
      </c>
      <c r="G36" s="71">
        <v>-507683077</v>
      </c>
      <c r="H36" s="71">
        <v>0</v>
      </c>
      <c r="I36" s="71">
        <v>-376159365</v>
      </c>
      <c r="J36" s="71">
        <v>-428494368</v>
      </c>
      <c r="K36" s="71">
        <v>-1390898146</v>
      </c>
      <c r="L36" s="71">
        <v>962403778</v>
      </c>
      <c r="M36" s="71">
        <v>52335003</v>
      </c>
      <c r="N36" s="71">
        <v>145029588</v>
      </c>
      <c r="O36" s="71">
        <v>-92694585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766941412</v>
      </c>
      <c r="AA36" s="71">
        <v>544311389</v>
      </c>
      <c r="AB36" s="71">
        <v>0</v>
      </c>
      <c r="AC36" s="71">
        <v>-25446202</v>
      </c>
      <c r="AD36" s="71">
        <v>248076225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5085631</v>
      </c>
      <c r="AN36" s="71">
        <v>15308221</v>
      </c>
      <c r="AO36" s="71">
        <v>0</v>
      </c>
      <c r="AP36" s="71">
        <v>0</v>
      </c>
      <c r="AQ36" s="71">
        <v>0</v>
      </c>
      <c r="AR36" s="71">
        <v>-10222590</v>
      </c>
      <c r="AS36" s="71">
        <v>-2460594088</v>
      </c>
      <c r="AT36" s="71">
        <v>-1448992230</v>
      </c>
      <c r="AU36" s="71">
        <v>-1633247868</v>
      </c>
      <c r="AV36" s="71">
        <v>184255638</v>
      </c>
      <c r="AW36" s="71">
        <v>-388789362</v>
      </c>
      <c r="AX36" s="71">
        <v>-453955494</v>
      </c>
      <c r="AY36" s="71">
        <v>-1614243149</v>
      </c>
      <c r="AZ36" s="71">
        <v>-1735551121</v>
      </c>
      <c r="BA36" s="71">
        <v>-285325554</v>
      </c>
      <c r="BB36" s="71">
        <v>0</v>
      </c>
      <c r="BC36" s="71">
        <v>406633526</v>
      </c>
      <c r="BD36" s="71">
        <v>1160287655</v>
      </c>
      <c r="BE36" s="71">
        <v>65166132</v>
      </c>
      <c r="BF36" s="71">
        <v>340680276</v>
      </c>
      <c r="BG36" s="71">
        <v>400932710</v>
      </c>
      <c r="BH36" s="71">
        <v>24420135</v>
      </c>
      <c r="BI36" s="71">
        <v>0</v>
      </c>
      <c r="BJ36" s="71">
        <v>-84672569</v>
      </c>
      <c r="BK36" s="71">
        <v>-275514144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-622812496</v>
      </c>
      <c r="BT36" s="71">
        <v>-358744975</v>
      </c>
      <c r="BU36" s="71">
        <v>-212449292</v>
      </c>
      <c r="BV36" s="71">
        <v>-25730484</v>
      </c>
      <c r="BW36" s="71">
        <v>0</v>
      </c>
      <c r="BX36" s="71">
        <v>-6965315</v>
      </c>
      <c r="BY36" s="71">
        <v>-9493885</v>
      </c>
      <c r="BZ36" s="71">
        <v>763845</v>
      </c>
      <c r="CA36" s="71">
        <v>-10192390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348262546</v>
      </c>
    </row>
    <row r="37" spans="1:90" ht="13.5" customHeight="1">
      <c r="A37" s="54" t="s">
        <v>61</v>
      </c>
      <c r="B37" s="69">
        <v>1043</v>
      </c>
      <c r="C37" s="70" t="s">
        <v>376</v>
      </c>
      <c r="D37" s="71">
        <v>13665595274.884558</v>
      </c>
      <c r="E37" s="71">
        <v>14074638167.689995</v>
      </c>
      <c r="F37" s="71">
        <v>18665263969.819996</v>
      </c>
      <c r="G37" s="71">
        <v>-4073076227.1900001</v>
      </c>
      <c r="H37" s="71">
        <v>-517549574.94</v>
      </c>
      <c r="I37" s="71">
        <v>-2358613445.9300008</v>
      </c>
      <c r="J37" s="71">
        <v>-2931702804.3700008</v>
      </c>
      <c r="K37" s="71">
        <v>-9823745346.9199982</v>
      </c>
      <c r="L37" s="71">
        <v>6892042542.5499973</v>
      </c>
      <c r="M37" s="71">
        <v>495651612.6700002</v>
      </c>
      <c r="N37" s="71">
        <v>1135903723.4000001</v>
      </c>
      <c r="O37" s="71">
        <v>-640252110.7299999</v>
      </c>
      <c r="P37" s="71">
        <v>77437745.769999981</v>
      </c>
      <c r="Q37" s="71">
        <v>292782681.77999997</v>
      </c>
      <c r="R37" s="71">
        <v>-215344936.00999999</v>
      </c>
      <c r="S37" s="71">
        <v>-6549543.8299999991</v>
      </c>
      <c r="T37" s="71">
        <v>-6688191.5299999993</v>
      </c>
      <c r="U37" s="71">
        <v>-9746098.7899999991</v>
      </c>
      <c r="V37" s="71">
        <v>3057907.26</v>
      </c>
      <c r="W37" s="71">
        <v>138647.70000000004</v>
      </c>
      <c r="X37" s="71">
        <v>316326.84000000003</v>
      </c>
      <c r="Y37" s="71">
        <v>-177679.13999999998</v>
      </c>
      <c r="Z37" s="71">
        <v>1919705554.2545617</v>
      </c>
      <c r="AA37" s="71">
        <v>1919705554.2545617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27557422.59</v>
      </c>
      <c r="AK37" s="71">
        <v>27557422.59</v>
      </c>
      <c r="AL37" s="71">
        <v>0</v>
      </c>
      <c r="AM37" s="71">
        <v>8857120.1099999845</v>
      </c>
      <c r="AN37" s="71">
        <v>93638250.310000002</v>
      </c>
      <c r="AO37" s="71">
        <v>-2986125.34</v>
      </c>
      <c r="AP37" s="71">
        <v>0</v>
      </c>
      <c r="AQ37" s="71">
        <v>0</v>
      </c>
      <c r="AR37" s="71">
        <v>-81795004.860000014</v>
      </c>
      <c r="AS37" s="71">
        <v>-13007218993.100004</v>
      </c>
      <c r="AT37" s="71">
        <v>-7487811656.8500042</v>
      </c>
      <c r="AU37" s="71">
        <v>-8820631941.3100033</v>
      </c>
      <c r="AV37" s="71">
        <v>1332820284.4599996</v>
      </c>
      <c r="AW37" s="71">
        <v>-1326553171.3399973</v>
      </c>
      <c r="AX37" s="71">
        <v>-1233485954.4499979</v>
      </c>
      <c r="AY37" s="71">
        <v>-4887394147.5899982</v>
      </c>
      <c r="AZ37" s="71">
        <v>-4923944660.1199999</v>
      </c>
      <c r="BA37" s="71">
        <v>-3266104203.0799994</v>
      </c>
      <c r="BB37" s="71">
        <v>0</v>
      </c>
      <c r="BC37" s="71">
        <v>3302654715.6100001</v>
      </c>
      <c r="BD37" s="71">
        <v>3653908193.1400003</v>
      </c>
      <c r="BE37" s="71">
        <v>-93067216.889999509</v>
      </c>
      <c r="BF37" s="71">
        <v>744262226.52000022</v>
      </c>
      <c r="BG37" s="71">
        <v>857578939.08000004</v>
      </c>
      <c r="BH37" s="71">
        <v>267204503.57000005</v>
      </c>
      <c r="BI37" s="71">
        <v>0</v>
      </c>
      <c r="BJ37" s="71">
        <v>-380521216.12999988</v>
      </c>
      <c r="BK37" s="71">
        <v>-837329443.40999973</v>
      </c>
      <c r="BL37" s="71">
        <v>16543417.640000001</v>
      </c>
      <c r="BM37" s="71">
        <v>16543417.640000001</v>
      </c>
      <c r="BN37" s="71">
        <v>0</v>
      </c>
      <c r="BO37" s="71">
        <v>-161268828.19999999</v>
      </c>
      <c r="BP37" s="71">
        <v>-161268828.19999999</v>
      </c>
      <c r="BQ37" s="71">
        <v>0</v>
      </c>
      <c r="BR37" s="71">
        <v>0</v>
      </c>
      <c r="BS37" s="71">
        <v>-4045068060.5899992</v>
      </c>
      <c r="BT37" s="71">
        <v>-1928287185.3199995</v>
      </c>
      <c r="BU37" s="71">
        <v>-1274257567.4499998</v>
      </c>
      <c r="BV37" s="71">
        <v>-71202573.419999987</v>
      </c>
      <c r="BW37" s="71">
        <v>0</v>
      </c>
      <c r="BX37" s="71">
        <v>-70524825.63000001</v>
      </c>
      <c r="BY37" s="71">
        <v>-503620454.19999969</v>
      </c>
      <c r="BZ37" s="71">
        <v>225678847.94000003</v>
      </c>
      <c r="CA37" s="71">
        <v>-422854302.50999999</v>
      </c>
      <c r="CB37" s="71">
        <v>-3060693.7600000002</v>
      </c>
      <c r="CC37" s="71">
        <v>-3060693.7600000002</v>
      </c>
      <c r="CD37" s="71">
        <v>-3845103.2</v>
      </c>
      <c r="CE37" s="71">
        <v>784409.44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658376281.78455353</v>
      </c>
    </row>
    <row r="38" spans="1:90" ht="13.5" customHeight="1">
      <c r="A38" s="54" t="s">
        <v>63</v>
      </c>
      <c r="B38" s="69">
        <v>1044</v>
      </c>
      <c r="C38" s="70" t="s">
        <v>376</v>
      </c>
      <c r="D38" s="71">
        <v>14780637280.32</v>
      </c>
      <c r="E38" s="71">
        <v>13863118010.98</v>
      </c>
      <c r="F38" s="71">
        <v>15663467231.060001</v>
      </c>
      <c r="G38" s="71">
        <v>-812674110.71000016</v>
      </c>
      <c r="H38" s="71">
        <v>-987675109.37</v>
      </c>
      <c r="I38" s="71">
        <v>-2770906645.3199992</v>
      </c>
      <c r="J38" s="71">
        <v>-3005387879.9099989</v>
      </c>
      <c r="K38" s="71">
        <v>-8301511696.75</v>
      </c>
      <c r="L38" s="71">
        <v>5296123816.8400011</v>
      </c>
      <c r="M38" s="71">
        <v>14819070.180000007</v>
      </c>
      <c r="N38" s="71">
        <v>347886712.55000001</v>
      </c>
      <c r="O38" s="71">
        <v>-333067642.37</v>
      </c>
      <c r="P38" s="71">
        <v>219662164.41000003</v>
      </c>
      <c r="Q38" s="71">
        <v>534288765.30000001</v>
      </c>
      <c r="R38" s="71">
        <v>-314626600.88999999</v>
      </c>
      <c r="S38" s="71">
        <v>-25101438.399999999</v>
      </c>
      <c r="T38" s="71">
        <v>-25101438.399999999</v>
      </c>
      <c r="U38" s="71">
        <v>-25101438.399999999</v>
      </c>
      <c r="V38" s="71">
        <v>0</v>
      </c>
      <c r="W38" s="71">
        <v>0</v>
      </c>
      <c r="X38" s="71">
        <v>0</v>
      </c>
      <c r="Y38" s="71">
        <v>0</v>
      </c>
      <c r="Z38" s="71">
        <v>3483543579.8600011</v>
      </c>
      <c r="AA38" s="71">
        <v>2659341576.8700004</v>
      </c>
      <c r="AB38" s="71">
        <v>433491950.95000011</v>
      </c>
      <c r="AC38" s="71">
        <v>284828470.43000007</v>
      </c>
      <c r="AD38" s="71">
        <v>105881581.60999997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9847768.8200000003</v>
      </c>
      <c r="AK38" s="71">
        <v>9847768.8200000003</v>
      </c>
      <c r="AL38" s="71">
        <v>0</v>
      </c>
      <c r="AM38" s="71">
        <v>220136004.38</v>
      </c>
      <c r="AN38" s="71">
        <v>164615073.28999999</v>
      </c>
      <c r="AO38" s="71">
        <v>13955622.779999999</v>
      </c>
      <c r="AP38" s="71">
        <v>0</v>
      </c>
      <c r="AQ38" s="71">
        <v>0</v>
      </c>
      <c r="AR38" s="71">
        <v>41565308.310000002</v>
      </c>
      <c r="AS38" s="71">
        <v>-12917925898.759996</v>
      </c>
      <c r="AT38" s="71">
        <v>-7238611690.7500019</v>
      </c>
      <c r="AU38" s="71">
        <v>-7593632036.4800014</v>
      </c>
      <c r="AV38" s="71">
        <v>355020345.73000002</v>
      </c>
      <c r="AW38" s="71">
        <v>-2981963298.8699946</v>
      </c>
      <c r="AX38" s="71">
        <v>-2894698173.9399948</v>
      </c>
      <c r="AY38" s="71">
        <v>-6950212557.8099947</v>
      </c>
      <c r="AZ38" s="71">
        <v>-3217554501.0899992</v>
      </c>
      <c r="BA38" s="71">
        <v>-8749053771.1399975</v>
      </c>
      <c r="BB38" s="71">
        <v>0</v>
      </c>
      <c r="BC38" s="71">
        <v>5016395714.420001</v>
      </c>
      <c r="BD38" s="71">
        <v>4055514383.8699999</v>
      </c>
      <c r="BE38" s="71">
        <v>-87265124.929999709</v>
      </c>
      <c r="BF38" s="71">
        <v>449813176.07000017</v>
      </c>
      <c r="BG38" s="71">
        <v>251220720.47000003</v>
      </c>
      <c r="BH38" s="71">
        <v>530879114.5200001</v>
      </c>
      <c r="BI38" s="71">
        <v>0</v>
      </c>
      <c r="BJ38" s="71">
        <v>-332286658.91999996</v>
      </c>
      <c r="BK38" s="71">
        <v>-537078300.99999988</v>
      </c>
      <c r="BL38" s="71">
        <v>0</v>
      </c>
      <c r="BM38" s="71">
        <v>0</v>
      </c>
      <c r="BN38" s="71">
        <v>0</v>
      </c>
      <c r="BO38" s="71">
        <v>-52867248.700000003</v>
      </c>
      <c r="BP38" s="71">
        <v>-52867248.700000003</v>
      </c>
      <c r="BQ38" s="71">
        <v>0</v>
      </c>
      <c r="BR38" s="71">
        <v>0</v>
      </c>
      <c r="BS38" s="71">
        <v>-2335898671.98</v>
      </c>
      <c r="BT38" s="71">
        <v>-1556900306.6400001</v>
      </c>
      <c r="BU38" s="71">
        <v>-279487169.24999994</v>
      </c>
      <c r="BV38" s="71">
        <v>-68186438.979999989</v>
      </c>
      <c r="BW38" s="71">
        <v>0</v>
      </c>
      <c r="BX38" s="71">
        <v>-20807017.989999998</v>
      </c>
      <c r="BY38" s="71">
        <v>-29246274.179999989</v>
      </c>
      <c r="BZ38" s="71">
        <v>-7701132.33999997</v>
      </c>
      <c r="CA38" s="71">
        <v>-373570332.59999996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-308584988.45999998</v>
      </c>
      <c r="CJ38" s="71">
        <v>-308590493.91999996</v>
      </c>
      <c r="CK38" s="71">
        <v>5505.46</v>
      </c>
      <c r="CL38" s="71">
        <v>1862711381.5600033</v>
      </c>
    </row>
    <row r="39" spans="1:90" ht="13.5" customHeight="1">
      <c r="A39" s="54" t="s">
        <v>65</v>
      </c>
      <c r="B39" s="69">
        <v>1045</v>
      </c>
      <c r="C39" s="70" t="s">
        <v>376</v>
      </c>
      <c r="D39" s="71">
        <v>53312482596.749992</v>
      </c>
      <c r="E39" s="71">
        <v>36207135509.459999</v>
      </c>
      <c r="F39" s="71">
        <v>42983198729.779999</v>
      </c>
      <c r="G39" s="71">
        <v>-4031054760.7800012</v>
      </c>
      <c r="H39" s="71">
        <v>-2745008459.54</v>
      </c>
      <c r="I39" s="71">
        <v>-1917540810.0600088</v>
      </c>
      <c r="J39" s="71">
        <v>-2424677457.3600082</v>
      </c>
      <c r="K39" s="71">
        <v>-23108777801.390003</v>
      </c>
      <c r="L39" s="71">
        <v>20684100344.029995</v>
      </c>
      <c r="M39" s="71">
        <v>229732266.56999993</v>
      </c>
      <c r="N39" s="71">
        <v>2234845409.9299998</v>
      </c>
      <c r="O39" s="71">
        <v>-2005113143.3599999</v>
      </c>
      <c r="P39" s="71">
        <v>277404380.72999978</v>
      </c>
      <c r="Q39" s="71">
        <v>1550016688.6199999</v>
      </c>
      <c r="R39" s="71">
        <v>-1272612307.8900001</v>
      </c>
      <c r="S39" s="71">
        <v>-404981885.11000001</v>
      </c>
      <c r="T39" s="71">
        <v>-436918752.13999999</v>
      </c>
      <c r="U39" s="71">
        <v>-470852494</v>
      </c>
      <c r="V39" s="71">
        <v>33933741.859999999</v>
      </c>
      <c r="W39" s="71">
        <v>31936867.029999994</v>
      </c>
      <c r="X39" s="71">
        <v>32732854.489999995</v>
      </c>
      <c r="Y39" s="71">
        <v>-795987.46000000008</v>
      </c>
      <c r="Z39" s="71">
        <v>19225843350.09</v>
      </c>
      <c r="AA39" s="71">
        <v>13015094860.669998</v>
      </c>
      <c r="AB39" s="71">
        <v>788826720.78000009</v>
      </c>
      <c r="AC39" s="71">
        <v>5131150112.9300013</v>
      </c>
      <c r="AD39" s="71">
        <v>168221500.70999998</v>
      </c>
      <c r="AE39" s="71">
        <v>0</v>
      </c>
      <c r="AF39" s="71">
        <v>29760155.000000004</v>
      </c>
      <c r="AG39" s="71">
        <v>92790000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202026432.37000006</v>
      </c>
      <c r="AN39" s="71">
        <v>665904617.09000015</v>
      </c>
      <c r="AO39" s="71">
        <v>-2843146.3299999954</v>
      </c>
      <c r="AP39" s="71">
        <v>0</v>
      </c>
      <c r="AQ39" s="71">
        <v>0</v>
      </c>
      <c r="AR39" s="71">
        <v>-461035038.39000005</v>
      </c>
      <c r="AS39" s="71">
        <v>-43085009513.42997</v>
      </c>
      <c r="AT39" s="71">
        <v>-18905017733.459995</v>
      </c>
      <c r="AU39" s="71">
        <v>-21735552268.129993</v>
      </c>
      <c r="AV39" s="71">
        <v>2830534534.6699986</v>
      </c>
      <c r="AW39" s="71">
        <v>-17688716353.469975</v>
      </c>
      <c r="AX39" s="71">
        <v>-20283960224.849972</v>
      </c>
      <c r="AY39" s="71">
        <v>-38288712401.359978</v>
      </c>
      <c r="AZ39" s="71">
        <v>-16225822361.279995</v>
      </c>
      <c r="BA39" s="71">
        <v>-56635242131.189987</v>
      </c>
      <c r="BB39" s="71">
        <v>0</v>
      </c>
      <c r="BC39" s="71">
        <v>34572352091.110008</v>
      </c>
      <c r="BD39" s="71">
        <v>18004752176.510006</v>
      </c>
      <c r="BE39" s="71">
        <v>2595243871.3799987</v>
      </c>
      <c r="BF39" s="71">
        <v>5813135779.9799986</v>
      </c>
      <c r="BG39" s="71">
        <v>2929178685.96</v>
      </c>
      <c r="BH39" s="71">
        <v>7926682811.7700005</v>
      </c>
      <c r="BI39" s="71">
        <v>0</v>
      </c>
      <c r="BJ39" s="71">
        <v>-5042725717.750001</v>
      </c>
      <c r="BK39" s="71">
        <v>-3217891908.5999999</v>
      </c>
      <c r="BL39" s="71">
        <v>0</v>
      </c>
      <c r="BM39" s="71">
        <v>0</v>
      </c>
      <c r="BN39" s="71">
        <v>0</v>
      </c>
      <c r="BO39" s="71">
        <v>-14711496.1</v>
      </c>
      <c r="BP39" s="71">
        <v>-14711496.1</v>
      </c>
      <c r="BQ39" s="71">
        <v>0</v>
      </c>
      <c r="BR39" s="71">
        <v>0</v>
      </c>
      <c r="BS39" s="71">
        <v>-5987968475.2300005</v>
      </c>
      <c r="BT39" s="71">
        <v>-4360178244.1099997</v>
      </c>
      <c r="BU39" s="71">
        <v>-553834000.56000006</v>
      </c>
      <c r="BV39" s="71">
        <v>-1095138074.27</v>
      </c>
      <c r="BW39" s="71">
        <v>0</v>
      </c>
      <c r="BX39" s="71">
        <v>-115965431.07999998</v>
      </c>
      <c r="BY39" s="71">
        <v>-362021319.19999993</v>
      </c>
      <c r="BZ39" s="71">
        <v>499354224.86000007</v>
      </c>
      <c r="CA39" s="71">
        <v>-185630.87000000005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-488595455.17000008</v>
      </c>
      <c r="CJ39" s="71">
        <v>-488595455.17000008</v>
      </c>
      <c r="CK39" s="71">
        <v>0</v>
      </c>
      <c r="CL39" s="71">
        <v>10227473083.320023</v>
      </c>
    </row>
    <row r="40" spans="1:90" ht="13.5" customHeight="1">
      <c r="A40" s="54" t="s">
        <v>67</v>
      </c>
      <c r="B40" s="69">
        <v>1046</v>
      </c>
      <c r="C40" s="70" t="s">
        <v>376</v>
      </c>
      <c r="D40" s="71">
        <v>1443245054.5799999</v>
      </c>
      <c r="E40" s="71">
        <v>906297922.26999986</v>
      </c>
      <c r="F40" s="71">
        <v>1194351107.3899999</v>
      </c>
      <c r="G40" s="71">
        <v>-281081449.99999994</v>
      </c>
      <c r="H40" s="71">
        <v>-6971735.1200000001</v>
      </c>
      <c r="I40" s="71">
        <v>206435926.70000011</v>
      </c>
      <c r="J40" s="71">
        <v>175050537.05000007</v>
      </c>
      <c r="K40" s="71">
        <v>-582120210.75999987</v>
      </c>
      <c r="L40" s="71">
        <v>757170747.80999994</v>
      </c>
      <c r="M40" s="71">
        <v>30118841.540000007</v>
      </c>
      <c r="N40" s="71">
        <v>108001601.01000001</v>
      </c>
      <c r="O40" s="71">
        <v>-77882759.469999999</v>
      </c>
      <c r="P40" s="71">
        <v>1266548.1099999999</v>
      </c>
      <c r="Q40" s="71">
        <v>3596779.94</v>
      </c>
      <c r="R40" s="71">
        <v>-2330231.83</v>
      </c>
      <c r="S40" s="71">
        <v>-2074722.8199999998</v>
      </c>
      <c r="T40" s="71">
        <v>-2384426.6599999997</v>
      </c>
      <c r="U40" s="71">
        <v>-2384426.6599999997</v>
      </c>
      <c r="V40" s="71">
        <v>0</v>
      </c>
      <c r="W40" s="71">
        <v>309703.83999999997</v>
      </c>
      <c r="X40" s="71">
        <v>309703.83999999997</v>
      </c>
      <c r="Y40" s="71">
        <v>0</v>
      </c>
      <c r="Z40" s="71">
        <v>317264864.32999998</v>
      </c>
      <c r="AA40" s="71">
        <v>236226537.22</v>
      </c>
      <c r="AB40" s="71">
        <v>3982368.3799999994</v>
      </c>
      <c r="AC40" s="71">
        <v>77055958.730000004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15321064.100000001</v>
      </c>
      <c r="AN40" s="71">
        <v>19081726.370000001</v>
      </c>
      <c r="AO40" s="71">
        <v>-3760662.2700000005</v>
      </c>
      <c r="AP40" s="71">
        <v>0</v>
      </c>
      <c r="AQ40" s="71">
        <v>0</v>
      </c>
      <c r="AR40" s="71">
        <v>0</v>
      </c>
      <c r="AS40" s="71">
        <v>-1183366662.0799999</v>
      </c>
      <c r="AT40" s="71">
        <v>-682386556.43000019</v>
      </c>
      <c r="AU40" s="71">
        <v>-726502709.35000014</v>
      </c>
      <c r="AV40" s="71">
        <v>44116152.920000002</v>
      </c>
      <c r="AW40" s="71">
        <v>78535270.39000012</v>
      </c>
      <c r="AX40" s="71">
        <v>64547270.320000112</v>
      </c>
      <c r="AY40" s="71">
        <v>-302300279.37</v>
      </c>
      <c r="AZ40" s="71">
        <v>-206807981.88000003</v>
      </c>
      <c r="BA40" s="71">
        <v>-217024363.97999999</v>
      </c>
      <c r="BB40" s="71">
        <v>0</v>
      </c>
      <c r="BC40" s="71">
        <v>121532066.48999999</v>
      </c>
      <c r="BD40" s="71">
        <v>366847549.69000012</v>
      </c>
      <c r="BE40" s="71">
        <v>13988000.070000008</v>
      </c>
      <c r="BF40" s="71">
        <v>23398792.650000006</v>
      </c>
      <c r="BG40" s="71">
        <v>25695872.270000007</v>
      </c>
      <c r="BH40" s="71">
        <v>115977.16000000003</v>
      </c>
      <c r="BI40" s="71">
        <v>0</v>
      </c>
      <c r="BJ40" s="71">
        <v>-2413056.7799999998</v>
      </c>
      <c r="BK40" s="71">
        <v>-9410792.5799999982</v>
      </c>
      <c r="BL40" s="71">
        <v>0</v>
      </c>
      <c r="BM40" s="71">
        <v>0</v>
      </c>
      <c r="BN40" s="71">
        <v>0</v>
      </c>
      <c r="BO40" s="71">
        <v>-5016776.4099999992</v>
      </c>
      <c r="BP40" s="71">
        <v>-5016776.4099999992</v>
      </c>
      <c r="BQ40" s="71">
        <v>0</v>
      </c>
      <c r="BR40" s="71">
        <v>0</v>
      </c>
      <c r="BS40" s="71">
        <v>-519722072.80000007</v>
      </c>
      <c r="BT40" s="71">
        <v>-224579561.29000002</v>
      </c>
      <c r="BU40" s="71">
        <v>-170763638.37000006</v>
      </c>
      <c r="BV40" s="71">
        <v>-134995399.03000003</v>
      </c>
      <c r="BW40" s="71">
        <v>0</v>
      </c>
      <c r="BX40" s="71">
        <v>-15301223.209999999</v>
      </c>
      <c r="BY40" s="71">
        <v>-13029438.499999998</v>
      </c>
      <c r="BZ40" s="71">
        <v>48228725.420000002</v>
      </c>
      <c r="CA40" s="71">
        <v>-9281537.8200000003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-54776526.829999998</v>
      </c>
      <c r="CJ40" s="71">
        <v>-54776526.829999998</v>
      </c>
      <c r="CK40" s="71">
        <v>0</v>
      </c>
      <c r="CL40" s="71">
        <v>259878392.5</v>
      </c>
    </row>
    <row r="41" spans="1:90" ht="13.5" customHeight="1">
      <c r="A41" s="54" t="s">
        <v>69</v>
      </c>
      <c r="B41" s="69">
        <v>1048</v>
      </c>
      <c r="C41" s="70" t="s">
        <v>376</v>
      </c>
      <c r="D41" s="71">
        <v>6456596889.308795</v>
      </c>
      <c r="E41" s="71">
        <v>7574843677.049696</v>
      </c>
      <c r="F41" s="71">
        <v>12321740433.579695</v>
      </c>
      <c r="G41" s="71">
        <v>-4452987905.5299988</v>
      </c>
      <c r="H41" s="71">
        <v>-293908851</v>
      </c>
      <c r="I41" s="71">
        <v>-2636047214.8199997</v>
      </c>
      <c r="J41" s="71">
        <v>-4590808855.3400002</v>
      </c>
      <c r="K41" s="71">
        <v>-7126024702.3799992</v>
      </c>
      <c r="L41" s="71">
        <v>2535215847.0399995</v>
      </c>
      <c r="M41" s="71">
        <v>1814948879.6500006</v>
      </c>
      <c r="N41" s="71">
        <v>2485383866.2000003</v>
      </c>
      <c r="O41" s="71">
        <v>-670434986.54999983</v>
      </c>
      <c r="P41" s="71">
        <v>139812760.87</v>
      </c>
      <c r="Q41" s="71">
        <v>177450627.31999999</v>
      </c>
      <c r="R41" s="71">
        <v>-37637866.450000003</v>
      </c>
      <c r="S41" s="71">
        <v>-94257889.830000043</v>
      </c>
      <c r="T41" s="71">
        <v>-335000375.64999998</v>
      </c>
      <c r="U41" s="71">
        <v>-473720935.31</v>
      </c>
      <c r="V41" s="71">
        <v>138720559.66</v>
      </c>
      <c r="W41" s="71">
        <v>240742485.81999993</v>
      </c>
      <c r="X41" s="71">
        <v>292950367.32999992</v>
      </c>
      <c r="Y41" s="71">
        <v>-52207881.510000005</v>
      </c>
      <c r="Z41" s="71">
        <v>1405170921.0990994</v>
      </c>
      <c r="AA41" s="71">
        <v>1405170921.0990994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6070410.6599999992</v>
      </c>
      <c r="AK41" s="71">
        <v>6070410.6599999992</v>
      </c>
      <c r="AL41" s="71">
        <v>0</v>
      </c>
      <c r="AM41" s="71">
        <v>200816985.15000001</v>
      </c>
      <c r="AN41" s="71">
        <v>236828046.66999999</v>
      </c>
      <c r="AO41" s="71">
        <v>-90085973.359999999</v>
      </c>
      <c r="AP41" s="71">
        <v>670673.57999999996</v>
      </c>
      <c r="AQ41" s="71">
        <v>0</v>
      </c>
      <c r="AR41" s="71">
        <v>53404238.25999999</v>
      </c>
      <c r="AS41" s="71">
        <v>-5630745253.0299988</v>
      </c>
      <c r="AT41" s="71">
        <v>-1814393969.6899991</v>
      </c>
      <c r="AU41" s="71">
        <v>-2811722641.1799994</v>
      </c>
      <c r="AV41" s="71">
        <v>997328671.49000013</v>
      </c>
      <c r="AW41" s="71">
        <v>-857934763.82999921</v>
      </c>
      <c r="AX41" s="71">
        <v>-1581783638.749999</v>
      </c>
      <c r="AY41" s="71">
        <v>-2428911033.6599989</v>
      </c>
      <c r="AZ41" s="71">
        <v>-946352730.78000009</v>
      </c>
      <c r="BA41" s="71">
        <v>-2805853617.4899988</v>
      </c>
      <c r="BB41" s="71">
        <v>0</v>
      </c>
      <c r="BC41" s="71">
        <v>1323295314.6100001</v>
      </c>
      <c r="BD41" s="71">
        <v>847127394.90999985</v>
      </c>
      <c r="BE41" s="71">
        <v>723848874.91999984</v>
      </c>
      <c r="BF41" s="71">
        <v>994497485.8299998</v>
      </c>
      <c r="BG41" s="71">
        <v>360919198.53000003</v>
      </c>
      <c r="BH41" s="71">
        <v>1207229664.03</v>
      </c>
      <c r="BI41" s="71">
        <v>0</v>
      </c>
      <c r="BJ41" s="71">
        <v>-573651376.73000014</v>
      </c>
      <c r="BK41" s="71">
        <v>-270648610.91000003</v>
      </c>
      <c r="BL41" s="71">
        <v>0</v>
      </c>
      <c r="BM41" s="71">
        <v>0</v>
      </c>
      <c r="BN41" s="71">
        <v>0</v>
      </c>
      <c r="BO41" s="71">
        <v>-70665278.349999994</v>
      </c>
      <c r="BP41" s="71">
        <v>-70665278.349999994</v>
      </c>
      <c r="BQ41" s="71">
        <v>0</v>
      </c>
      <c r="BR41" s="71">
        <v>0</v>
      </c>
      <c r="BS41" s="71">
        <v>-2887751241.1600008</v>
      </c>
      <c r="BT41" s="71">
        <v>-2058416569.7900004</v>
      </c>
      <c r="BU41" s="71">
        <v>-605937847.09000015</v>
      </c>
      <c r="BV41" s="71">
        <v>-203102403.77000004</v>
      </c>
      <c r="BW41" s="71">
        <v>0</v>
      </c>
      <c r="BX41" s="71">
        <v>-209305111.81999996</v>
      </c>
      <c r="BY41" s="71">
        <v>-122162049.91</v>
      </c>
      <c r="BZ41" s="71">
        <v>473004533.73000002</v>
      </c>
      <c r="CA41" s="71">
        <v>-161831792.51000002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825851636.2787962</v>
      </c>
    </row>
    <row r="42" spans="1:90" ht="13.5" customHeight="1">
      <c r="A42" s="54" t="s">
        <v>71</v>
      </c>
      <c r="B42" s="69">
        <v>1049</v>
      </c>
      <c r="C42" s="70" t="s">
        <v>376</v>
      </c>
      <c r="D42" s="71">
        <v>5881060420.3899994</v>
      </c>
      <c r="E42" s="71">
        <v>5691441000.1700001</v>
      </c>
      <c r="F42" s="71">
        <v>6502057830.6999998</v>
      </c>
      <c r="G42" s="71">
        <v>-551141423.62</v>
      </c>
      <c r="H42" s="71">
        <v>-259475406.91</v>
      </c>
      <c r="I42" s="71">
        <v>-1204756872.5100014</v>
      </c>
      <c r="J42" s="71">
        <v>-1231760443.1500015</v>
      </c>
      <c r="K42" s="71">
        <v>-3711914777.5100012</v>
      </c>
      <c r="L42" s="71">
        <v>2480154334.3599997</v>
      </c>
      <c r="M42" s="71">
        <v>-58414692.900000006</v>
      </c>
      <c r="N42" s="71">
        <v>103910977.08000004</v>
      </c>
      <c r="O42" s="71">
        <v>-162325669.98000005</v>
      </c>
      <c r="P42" s="71">
        <v>85418263.540000111</v>
      </c>
      <c r="Q42" s="71">
        <v>156008776.63000011</v>
      </c>
      <c r="R42" s="71">
        <v>-70590513.090000004</v>
      </c>
      <c r="S42" s="71">
        <v>-18533174.620000001</v>
      </c>
      <c r="T42" s="71">
        <v>-18947137.440000001</v>
      </c>
      <c r="U42" s="71">
        <v>-20585168.960000001</v>
      </c>
      <c r="V42" s="71">
        <v>1638031.52</v>
      </c>
      <c r="W42" s="71">
        <v>413962.82</v>
      </c>
      <c r="X42" s="71">
        <v>413962.82</v>
      </c>
      <c r="Y42" s="71">
        <v>0</v>
      </c>
      <c r="Z42" s="71">
        <v>1322858943.5100002</v>
      </c>
      <c r="AA42" s="71">
        <v>424849491.88</v>
      </c>
      <c r="AB42" s="71">
        <v>893846161.1500001</v>
      </c>
      <c r="AC42" s="71">
        <v>-1325777.3199999926</v>
      </c>
      <c r="AD42" s="71">
        <v>5489067.8000000017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3029896.1999999997</v>
      </c>
      <c r="AK42" s="71">
        <v>3029896.1999999997</v>
      </c>
      <c r="AL42" s="71">
        <v>0</v>
      </c>
      <c r="AM42" s="71">
        <v>87020627.639999926</v>
      </c>
      <c r="AN42" s="71">
        <v>159748177.44999996</v>
      </c>
      <c r="AO42" s="71">
        <v>0</v>
      </c>
      <c r="AP42" s="71">
        <v>0</v>
      </c>
      <c r="AQ42" s="71">
        <v>0</v>
      </c>
      <c r="AR42" s="71">
        <v>-72727549.810000032</v>
      </c>
      <c r="AS42" s="71">
        <v>-5658251353.71</v>
      </c>
      <c r="AT42" s="71">
        <v>-3238950315.2099991</v>
      </c>
      <c r="AU42" s="71">
        <v>-3291162459.3799992</v>
      </c>
      <c r="AV42" s="71">
        <v>52212144.170000002</v>
      </c>
      <c r="AW42" s="71">
        <v>-828779983.49000037</v>
      </c>
      <c r="AX42" s="71">
        <v>-875492505.60000038</v>
      </c>
      <c r="AY42" s="71">
        <v>-2125533216.9600005</v>
      </c>
      <c r="AZ42" s="71">
        <v>-1091480499.8800001</v>
      </c>
      <c r="BA42" s="71">
        <v>-2073500699.9900005</v>
      </c>
      <c r="BB42" s="71">
        <v>0</v>
      </c>
      <c r="BC42" s="71">
        <v>1039447982.9100002</v>
      </c>
      <c r="BD42" s="71">
        <v>1250040711.3600001</v>
      </c>
      <c r="BE42" s="71">
        <v>46712522.110000007</v>
      </c>
      <c r="BF42" s="71">
        <v>86117909.629999995</v>
      </c>
      <c r="BG42" s="71">
        <v>26895914.160000008</v>
      </c>
      <c r="BH42" s="71">
        <v>109159738.41</v>
      </c>
      <c r="BI42" s="71">
        <v>0</v>
      </c>
      <c r="BJ42" s="71">
        <v>-49937742.93999999</v>
      </c>
      <c r="BK42" s="71">
        <v>-39405387.519999988</v>
      </c>
      <c r="BL42" s="71">
        <v>0</v>
      </c>
      <c r="BM42" s="71">
        <v>0</v>
      </c>
      <c r="BN42" s="71">
        <v>0</v>
      </c>
      <c r="BO42" s="71">
        <v>-10756.06</v>
      </c>
      <c r="BP42" s="71">
        <v>-10756.06</v>
      </c>
      <c r="BQ42" s="71">
        <v>0</v>
      </c>
      <c r="BR42" s="71">
        <v>0</v>
      </c>
      <c r="BS42" s="71">
        <v>-1336432359.48</v>
      </c>
      <c r="BT42" s="71">
        <v>-869014624.14999974</v>
      </c>
      <c r="BU42" s="71">
        <v>-258325777.55999997</v>
      </c>
      <c r="BV42" s="71">
        <v>-206221424.92999998</v>
      </c>
      <c r="BW42" s="71">
        <v>0</v>
      </c>
      <c r="BX42" s="71">
        <v>-48769567.049999982</v>
      </c>
      <c r="BY42" s="71">
        <v>-18610579.890000001</v>
      </c>
      <c r="BZ42" s="71">
        <v>64509614.100000024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-254077939.47000003</v>
      </c>
      <c r="CJ42" s="71">
        <v>-254077939.47000003</v>
      </c>
      <c r="CK42" s="71">
        <v>0</v>
      </c>
      <c r="CL42" s="71">
        <v>222809066.67999935</v>
      </c>
    </row>
    <row r="43" spans="1:90" ht="13.5" customHeight="1">
      <c r="A43" s="54" t="s">
        <v>73</v>
      </c>
      <c r="B43" s="69">
        <v>1051</v>
      </c>
      <c r="C43" s="70" t="s">
        <v>376</v>
      </c>
      <c r="D43" s="71">
        <v>912972833.89285946</v>
      </c>
      <c r="E43" s="71">
        <v>102501201.04999997</v>
      </c>
      <c r="F43" s="71">
        <v>248341850.81999996</v>
      </c>
      <c r="G43" s="71">
        <v>-145787494.06999999</v>
      </c>
      <c r="H43" s="71">
        <v>-53155.7</v>
      </c>
      <c r="I43" s="71">
        <v>499103808.46999985</v>
      </c>
      <c r="J43" s="71">
        <v>666626913.04999983</v>
      </c>
      <c r="K43" s="71">
        <v>-100066864.77000003</v>
      </c>
      <c r="L43" s="71">
        <v>766693777.81999981</v>
      </c>
      <c r="M43" s="71">
        <v>-167523104.57999998</v>
      </c>
      <c r="N43" s="71">
        <v>30713752.150000006</v>
      </c>
      <c r="O43" s="71">
        <v>-198236856.72999999</v>
      </c>
      <c r="P43" s="71">
        <v>0</v>
      </c>
      <c r="Q43" s="71">
        <v>0</v>
      </c>
      <c r="R43" s="71">
        <v>0</v>
      </c>
      <c r="S43" s="71">
        <v>-89068.94</v>
      </c>
      <c r="T43" s="71">
        <v>-89068.94</v>
      </c>
      <c r="U43" s="71">
        <v>-89068.94</v>
      </c>
      <c r="V43" s="71">
        <v>0</v>
      </c>
      <c r="W43" s="71">
        <v>0</v>
      </c>
      <c r="X43" s="71">
        <v>0</v>
      </c>
      <c r="Y43" s="71">
        <v>0</v>
      </c>
      <c r="Z43" s="71">
        <v>203251967.70285967</v>
      </c>
      <c r="AA43" s="71">
        <v>144106757.82426727</v>
      </c>
      <c r="AB43" s="71">
        <v>0</v>
      </c>
      <c r="AC43" s="71">
        <v>0</v>
      </c>
      <c r="AD43" s="71">
        <v>57218308.985733606</v>
      </c>
      <c r="AE43" s="71">
        <v>0</v>
      </c>
      <c r="AF43" s="71">
        <v>1926900.8928587995</v>
      </c>
      <c r="AG43" s="71">
        <v>0</v>
      </c>
      <c r="AH43" s="71">
        <v>0</v>
      </c>
      <c r="AI43" s="71">
        <v>0</v>
      </c>
      <c r="AJ43" s="71">
        <v>88181.96</v>
      </c>
      <c r="AK43" s="71">
        <v>88181.96</v>
      </c>
      <c r="AL43" s="71">
        <v>0</v>
      </c>
      <c r="AM43" s="71">
        <v>108116743.65000002</v>
      </c>
      <c r="AN43" s="71">
        <v>254209893.96000001</v>
      </c>
      <c r="AO43" s="71">
        <v>-148790191.53999999</v>
      </c>
      <c r="AP43" s="71">
        <v>0</v>
      </c>
      <c r="AQ43" s="71">
        <v>0</v>
      </c>
      <c r="AR43" s="71">
        <v>2697041.2300000009</v>
      </c>
      <c r="AS43" s="71">
        <v>-688918708.69999993</v>
      </c>
      <c r="AT43" s="71">
        <v>-288766433.10000002</v>
      </c>
      <c r="AU43" s="71">
        <v>-473982513.95000005</v>
      </c>
      <c r="AV43" s="71">
        <v>185216080.84999999</v>
      </c>
      <c r="AW43" s="71">
        <v>-32583502.189999968</v>
      </c>
      <c r="AX43" s="71">
        <v>-19683588.99000001</v>
      </c>
      <c r="AY43" s="71">
        <v>-386585491.59000003</v>
      </c>
      <c r="AZ43" s="71">
        <v>-333037080.73000002</v>
      </c>
      <c r="BA43" s="71">
        <v>-164779147.56</v>
      </c>
      <c r="BB43" s="71">
        <v>-26661888.889999997</v>
      </c>
      <c r="BC43" s="71">
        <v>137892625.58999997</v>
      </c>
      <c r="BD43" s="71">
        <v>366901902.60000002</v>
      </c>
      <c r="BE43" s="71">
        <v>-12899913.199999958</v>
      </c>
      <c r="BF43" s="71">
        <v>185446650.33000004</v>
      </c>
      <c r="BG43" s="71">
        <v>150374147.13000003</v>
      </c>
      <c r="BH43" s="71">
        <v>71987212.050000012</v>
      </c>
      <c r="BI43" s="71">
        <v>15282154.52</v>
      </c>
      <c r="BJ43" s="71">
        <v>-52196863.36999999</v>
      </c>
      <c r="BK43" s="71">
        <v>-198346563.53</v>
      </c>
      <c r="BL43" s="71">
        <v>0</v>
      </c>
      <c r="BM43" s="71">
        <v>0</v>
      </c>
      <c r="BN43" s="71">
        <v>0</v>
      </c>
      <c r="BO43" s="71">
        <v>-7483666.4699999997</v>
      </c>
      <c r="BP43" s="71">
        <v>-7483666.4699999997</v>
      </c>
      <c r="BQ43" s="71">
        <v>0</v>
      </c>
      <c r="BR43" s="71">
        <v>0</v>
      </c>
      <c r="BS43" s="71">
        <v>-350994231.08999997</v>
      </c>
      <c r="BT43" s="71">
        <v>-170891514.70999998</v>
      </c>
      <c r="BU43" s="71">
        <v>-161475294.91999996</v>
      </c>
      <c r="BV43" s="71">
        <v>-53274857.100000001</v>
      </c>
      <c r="BW43" s="71">
        <v>0</v>
      </c>
      <c r="BX43" s="71">
        <v>-4748915.7499999991</v>
      </c>
      <c r="BY43" s="71">
        <v>-19888278.020000003</v>
      </c>
      <c r="BZ43" s="71">
        <v>59284629.409999989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-9090875.8499999996</v>
      </c>
      <c r="CJ43" s="71">
        <v>-9090875.8499999996</v>
      </c>
      <c r="CK43" s="71">
        <v>0</v>
      </c>
      <c r="CL43" s="71">
        <v>224054125.19285953</v>
      </c>
    </row>
    <row r="44" spans="1:90" ht="13.5" customHeight="1">
      <c r="A44" s="54" t="s">
        <v>75</v>
      </c>
      <c r="B44" s="69">
        <v>1052</v>
      </c>
      <c r="C44" s="70" t="s">
        <v>376</v>
      </c>
      <c r="D44" s="71">
        <v>199654990.51697046</v>
      </c>
      <c r="E44" s="71">
        <v>50786075.939999998</v>
      </c>
      <c r="F44" s="71">
        <v>148809377.23999998</v>
      </c>
      <c r="G44" s="71">
        <v>-98023301.299999982</v>
      </c>
      <c r="H44" s="71">
        <v>0</v>
      </c>
      <c r="I44" s="71">
        <v>35748944.429999992</v>
      </c>
      <c r="J44" s="71">
        <v>32185683.530000001</v>
      </c>
      <c r="K44" s="71">
        <v>-62935594.579999983</v>
      </c>
      <c r="L44" s="71">
        <v>95121278.109999985</v>
      </c>
      <c r="M44" s="71">
        <v>3563260.8999999948</v>
      </c>
      <c r="N44" s="71">
        <v>32021172.389999997</v>
      </c>
      <c r="O44" s="71">
        <v>-28457911.490000002</v>
      </c>
      <c r="P44" s="71">
        <v>0</v>
      </c>
      <c r="Q44" s="71">
        <v>0</v>
      </c>
      <c r="R44" s="71">
        <v>0</v>
      </c>
      <c r="S44" s="71">
        <v>19576127</v>
      </c>
      <c r="T44" s="71">
        <v>18098816</v>
      </c>
      <c r="U44" s="71">
        <v>-11844526</v>
      </c>
      <c r="V44" s="71">
        <v>29943342</v>
      </c>
      <c r="W44" s="71">
        <v>1477311</v>
      </c>
      <c r="X44" s="71">
        <v>1990805</v>
      </c>
      <c r="Y44" s="71">
        <v>-513494</v>
      </c>
      <c r="Z44" s="71">
        <v>91541532.956970483</v>
      </c>
      <c r="AA44" s="71">
        <v>67300255.811267301</v>
      </c>
      <c r="AB44" s="71">
        <v>0</v>
      </c>
      <c r="AC44" s="71">
        <v>0</v>
      </c>
      <c r="AD44" s="71">
        <v>1928884.6613356557</v>
      </c>
      <c r="AE44" s="71">
        <v>0</v>
      </c>
      <c r="AF44" s="71">
        <v>0</v>
      </c>
      <c r="AG44" s="71">
        <v>0</v>
      </c>
      <c r="AH44" s="71">
        <v>0</v>
      </c>
      <c r="AI44" s="71">
        <v>22312392.484367512</v>
      </c>
      <c r="AJ44" s="71">
        <v>104160</v>
      </c>
      <c r="AK44" s="71">
        <v>104160</v>
      </c>
      <c r="AL44" s="71">
        <v>0</v>
      </c>
      <c r="AM44" s="71">
        <v>1898150.19</v>
      </c>
      <c r="AN44" s="71">
        <v>1898150.19</v>
      </c>
      <c r="AO44" s="71">
        <v>0</v>
      </c>
      <c r="AP44" s="71">
        <v>0</v>
      </c>
      <c r="AQ44" s="71">
        <v>0</v>
      </c>
      <c r="AR44" s="71">
        <v>0</v>
      </c>
      <c r="AS44" s="71">
        <v>-336014610.40000004</v>
      </c>
      <c r="AT44" s="71">
        <v>-92768668.700000018</v>
      </c>
      <c r="AU44" s="71">
        <v>-97216896.910000011</v>
      </c>
      <c r="AV44" s="71">
        <v>4448228.21</v>
      </c>
      <c r="AW44" s="71">
        <v>-31244627.00999999</v>
      </c>
      <c r="AX44" s="71">
        <v>-34467736.459999986</v>
      </c>
      <c r="AY44" s="71">
        <v>-77067244.789999992</v>
      </c>
      <c r="AZ44" s="71">
        <v>-55130293.789999999</v>
      </c>
      <c r="BA44" s="71">
        <v>-54989113</v>
      </c>
      <c r="BB44" s="71">
        <v>0</v>
      </c>
      <c r="BC44" s="71">
        <v>33052162</v>
      </c>
      <c r="BD44" s="71">
        <v>42599508.330000006</v>
      </c>
      <c r="BE44" s="71">
        <v>3223109.4499999974</v>
      </c>
      <c r="BF44" s="71">
        <v>18528250.919999998</v>
      </c>
      <c r="BG44" s="71">
        <v>3898562.9199999995</v>
      </c>
      <c r="BH44" s="71">
        <v>27377316</v>
      </c>
      <c r="BI44" s="71">
        <v>0</v>
      </c>
      <c r="BJ44" s="71">
        <v>-12747628</v>
      </c>
      <c r="BK44" s="71">
        <v>-15305141.470000001</v>
      </c>
      <c r="BL44" s="71">
        <v>0</v>
      </c>
      <c r="BM44" s="71">
        <v>0</v>
      </c>
      <c r="BN44" s="71">
        <v>0</v>
      </c>
      <c r="BO44" s="71">
        <v>-1446433</v>
      </c>
      <c r="BP44" s="71">
        <v>-1446433</v>
      </c>
      <c r="BQ44" s="71">
        <v>0</v>
      </c>
      <c r="BR44" s="71">
        <v>0</v>
      </c>
      <c r="BS44" s="71">
        <v>-196747750.70000002</v>
      </c>
      <c r="BT44" s="71">
        <v>-37525805.849999994</v>
      </c>
      <c r="BU44" s="71">
        <v>-88162773.870000005</v>
      </c>
      <c r="BV44" s="71">
        <v>-58250263.200000003</v>
      </c>
      <c r="BW44" s="71">
        <v>0</v>
      </c>
      <c r="BX44" s="71">
        <v>-1613636.42</v>
      </c>
      <c r="BY44" s="71">
        <v>-15841563.269999996</v>
      </c>
      <c r="BZ44" s="71">
        <v>4646291.91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-13807130.99</v>
      </c>
      <c r="CJ44" s="71">
        <v>-13807130.99</v>
      </c>
      <c r="CK44" s="71">
        <v>0</v>
      </c>
      <c r="CL44" s="71">
        <v>-136359619.88302958</v>
      </c>
    </row>
    <row r="45" spans="1:90" ht="13.5" customHeight="1">
      <c r="A45" s="54" t="s">
        <v>77</v>
      </c>
      <c r="B45" s="69">
        <v>1053</v>
      </c>
      <c r="C45" s="70" t="s">
        <v>376</v>
      </c>
      <c r="D45" s="71">
        <v>27535313748.200008</v>
      </c>
      <c r="E45" s="71">
        <v>24846813454.090012</v>
      </c>
      <c r="F45" s="71">
        <v>27234960367.700012</v>
      </c>
      <c r="G45" s="71">
        <v>-1009177919.11</v>
      </c>
      <c r="H45" s="71">
        <v>-1378968994.5</v>
      </c>
      <c r="I45" s="71">
        <v>-4957345241.7000065</v>
      </c>
      <c r="J45" s="71">
        <v>-4229171701.2200069</v>
      </c>
      <c r="K45" s="71">
        <v>-14269125257.480003</v>
      </c>
      <c r="L45" s="71">
        <v>10039953556.259996</v>
      </c>
      <c r="M45" s="71">
        <v>-899135578.09999967</v>
      </c>
      <c r="N45" s="71">
        <v>398621971.86000007</v>
      </c>
      <c r="O45" s="71">
        <v>-1297757549.9599998</v>
      </c>
      <c r="P45" s="71">
        <v>170962037.62</v>
      </c>
      <c r="Q45" s="71">
        <v>724256771.37</v>
      </c>
      <c r="R45" s="71">
        <v>-553294733.75</v>
      </c>
      <c r="S45" s="71">
        <v>-109988215.33</v>
      </c>
      <c r="T45" s="71">
        <v>-68672145.5</v>
      </c>
      <c r="U45" s="71">
        <v>-238111885.16999999</v>
      </c>
      <c r="V45" s="71">
        <v>169439739.66999999</v>
      </c>
      <c r="W45" s="71">
        <v>-41316069.829999998</v>
      </c>
      <c r="X45" s="71">
        <v>3208078.1</v>
      </c>
      <c r="Y45" s="71">
        <v>-44524147.93</v>
      </c>
      <c r="Z45" s="71">
        <v>7505864009.8100004</v>
      </c>
      <c r="AA45" s="71">
        <v>4580572068.3100004</v>
      </c>
      <c r="AB45" s="71">
        <v>0</v>
      </c>
      <c r="AC45" s="71">
        <v>2250343736.4300003</v>
      </c>
      <c r="AD45" s="71">
        <v>723769280.70999992</v>
      </c>
      <c r="AE45" s="71">
        <v>0</v>
      </c>
      <c r="AF45" s="71">
        <v>0</v>
      </c>
      <c r="AG45" s="71">
        <v>0</v>
      </c>
      <c r="AH45" s="71">
        <v>-48821075.640000001</v>
      </c>
      <c r="AI45" s="71">
        <v>0</v>
      </c>
      <c r="AJ45" s="71">
        <v>7250000</v>
      </c>
      <c r="AK45" s="71">
        <v>7250000</v>
      </c>
      <c r="AL45" s="71">
        <v>0</v>
      </c>
      <c r="AM45" s="71">
        <v>242719741.33000004</v>
      </c>
      <c r="AN45" s="71">
        <v>675355861.48000002</v>
      </c>
      <c r="AO45" s="71">
        <v>0</v>
      </c>
      <c r="AP45" s="71">
        <v>28837666.010000002</v>
      </c>
      <c r="AQ45" s="71">
        <v>0</v>
      </c>
      <c r="AR45" s="71">
        <v>-461473786.15999997</v>
      </c>
      <c r="AS45" s="71">
        <v>-21895625031.300003</v>
      </c>
      <c r="AT45" s="71">
        <v>-10761254841.190001</v>
      </c>
      <c r="AU45" s="71">
        <v>-12621690607.390001</v>
      </c>
      <c r="AV45" s="71">
        <v>1860435766.2</v>
      </c>
      <c r="AW45" s="71">
        <v>-6763899707.3700008</v>
      </c>
      <c r="AX45" s="71">
        <v>-7584549764.0800009</v>
      </c>
      <c r="AY45" s="71">
        <v>-14358687854.150002</v>
      </c>
      <c r="AZ45" s="71">
        <v>-4236468446.54</v>
      </c>
      <c r="BA45" s="71">
        <v>-20591050623.880001</v>
      </c>
      <c r="BB45" s="71">
        <v>0</v>
      </c>
      <c r="BC45" s="71">
        <v>10468831216.27</v>
      </c>
      <c r="BD45" s="71">
        <v>6774138090.0700006</v>
      </c>
      <c r="BE45" s="71">
        <v>820650056.7099998</v>
      </c>
      <c r="BF45" s="71">
        <v>2163035004.9200001</v>
      </c>
      <c r="BG45" s="71">
        <v>709863774.53000009</v>
      </c>
      <c r="BH45" s="71">
        <v>3090349998.1399999</v>
      </c>
      <c r="BI45" s="71">
        <v>0</v>
      </c>
      <c r="BJ45" s="71">
        <v>-1637178767.75</v>
      </c>
      <c r="BK45" s="71">
        <v>-1342384948.2100003</v>
      </c>
      <c r="BL45" s="71">
        <v>0</v>
      </c>
      <c r="BM45" s="71">
        <v>0</v>
      </c>
      <c r="BN45" s="71">
        <v>0</v>
      </c>
      <c r="BO45" s="71">
        <v>-39781912.329999998</v>
      </c>
      <c r="BP45" s="71">
        <v>-39781912.329999998</v>
      </c>
      <c r="BQ45" s="71">
        <v>0</v>
      </c>
      <c r="BR45" s="71">
        <v>0</v>
      </c>
      <c r="BS45" s="71">
        <v>-3916226624.5599995</v>
      </c>
      <c r="BT45" s="71">
        <v>-2619702548.8699999</v>
      </c>
      <c r="BU45" s="71">
        <v>-651089756.17999983</v>
      </c>
      <c r="BV45" s="71">
        <v>-41441429.399999999</v>
      </c>
      <c r="BW45" s="71">
        <v>0</v>
      </c>
      <c r="BX45" s="71">
        <v>-417379686.52999991</v>
      </c>
      <c r="BY45" s="71">
        <v>-328670891.44999993</v>
      </c>
      <c r="BZ45" s="71">
        <v>296345242.15000004</v>
      </c>
      <c r="CA45" s="71">
        <v>-154287554.28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-414461945.85000002</v>
      </c>
      <c r="CJ45" s="71">
        <v>-414461945.85000002</v>
      </c>
      <c r="CK45" s="71">
        <v>0</v>
      </c>
      <c r="CL45" s="71">
        <v>5639688716.9000053</v>
      </c>
    </row>
    <row r="46" spans="1:90" ht="13.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3.5" customHeight="1">
      <c r="A47" s="54" t="s">
        <v>81</v>
      </c>
      <c r="B47" s="69">
        <v>1055</v>
      </c>
      <c r="C47" s="70" t="s">
        <v>376</v>
      </c>
      <c r="D47" s="71">
        <v>2590514342.5300002</v>
      </c>
      <c r="E47" s="71">
        <v>-345315352.54000008</v>
      </c>
      <c r="F47" s="71">
        <v>-162243284.06000003</v>
      </c>
      <c r="G47" s="71">
        <v>-183072068.48000002</v>
      </c>
      <c r="H47" s="71">
        <v>0</v>
      </c>
      <c r="I47" s="71">
        <v>2834243330.4600005</v>
      </c>
      <c r="J47" s="71">
        <v>2903113992.8600006</v>
      </c>
      <c r="K47" s="71">
        <v>-48183268.319999985</v>
      </c>
      <c r="L47" s="71">
        <v>2951297261.1800008</v>
      </c>
      <c r="M47" s="71">
        <v>-68870662.399999991</v>
      </c>
      <c r="N47" s="71">
        <v>3328730.4300000006</v>
      </c>
      <c r="O47" s="71">
        <v>-72199392.829999998</v>
      </c>
      <c r="P47" s="71">
        <v>0</v>
      </c>
      <c r="Q47" s="71">
        <v>0</v>
      </c>
      <c r="R47" s="71">
        <v>0</v>
      </c>
      <c r="S47" s="71">
        <v>25077458.620000001</v>
      </c>
      <c r="T47" s="71">
        <v>25090290.850000001</v>
      </c>
      <c r="U47" s="71">
        <v>0</v>
      </c>
      <c r="V47" s="71">
        <v>25090290.850000001</v>
      </c>
      <c r="W47" s="71">
        <v>-12832.23</v>
      </c>
      <c r="X47" s="71">
        <v>0</v>
      </c>
      <c r="Y47" s="71">
        <v>-12832.23</v>
      </c>
      <c r="Z47" s="71">
        <v>122930641.2</v>
      </c>
      <c r="AA47" s="71">
        <v>122930641.2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5899314.8399999999</v>
      </c>
      <c r="AK47" s="71">
        <v>5899314.8399999999</v>
      </c>
      <c r="AL47" s="71">
        <v>0</v>
      </c>
      <c r="AM47" s="71">
        <v>-52321050.050000027</v>
      </c>
      <c r="AN47" s="71">
        <v>-55592180.720000029</v>
      </c>
      <c r="AO47" s="71">
        <v>-7871671.0099999988</v>
      </c>
      <c r="AP47" s="71">
        <v>0</v>
      </c>
      <c r="AQ47" s="71">
        <v>0</v>
      </c>
      <c r="AR47" s="71">
        <v>11142801.680000002</v>
      </c>
      <c r="AS47" s="71">
        <v>-2901064093.2800007</v>
      </c>
      <c r="AT47" s="71">
        <v>-1166370332.8800004</v>
      </c>
      <c r="AU47" s="71">
        <v>-1201656794.0600004</v>
      </c>
      <c r="AV47" s="71">
        <v>35286461.179999985</v>
      </c>
      <c r="AW47" s="71">
        <v>-373025626.23999983</v>
      </c>
      <c r="AX47" s="71">
        <v>-353971756.3299998</v>
      </c>
      <c r="AY47" s="71">
        <v>-1110724217.1799998</v>
      </c>
      <c r="AZ47" s="71">
        <v>-916230707.61999977</v>
      </c>
      <c r="BA47" s="71">
        <v>-290505728.31999999</v>
      </c>
      <c r="BB47" s="71">
        <v>-3477104.04</v>
      </c>
      <c r="BC47" s="71">
        <v>99489322.800000012</v>
      </c>
      <c r="BD47" s="71">
        <v>756752460.85000002</v>
      </c>
      <c r="BE47" s="71">
        <v>-19053869.910000026</v>
      </c>
      <c r="BF47" s="71">
        <v>123929103.68000001</v>
      </c>
      <c r="BG47" s="71">
        <v>97010569.469999999</v>
      </c>
      <c r="BH47" s="71">
        <v>26497663.180000003</v>
      </c>
      <c r="BI47" s="71">
        <v>3085732.72</v>
      </c>
      <c r="BJ47" s="71">
        <v>-2664861.6900000004</v>
      </c>
      <c r="BK47" s="71">
        <v>-142982973.59000003</v>
      </c>
      <c r="BL47" s="71">
        <v>0</v>
      </c>
      <c r="BM47" s="71">
        <v>0</v>
      </c>
      <c r="BN47" s="71">
        <v>0</v>
      </c>
      <c r="BO47" s="71">
        <v>-7577777.790000001</v>
      </c>
      <c r="BP47" s="71">
        <v>-7577777.790000001</v>
      </c>
      <c r="BQ47" s="71">
        <v>0</v>
      </c>
      <c r="BR47" s="71">
        <v>0</v>
      </c>
      <c r="BS47" s="71">
        <v>-916320754.86000013</v>
      </c>
      <c r="BT47" s="71">
        <v>-503822556.31000018</v>
      </c>
      <c r="BU47" s="71">
        <v>-248996620.98000005</v>
      </c>
      <c r="BV47" s="71">
        <v>-146184840.64000002</v>
      </c>
      <c r="BW47" s="71">
        <v>0</v>
      </c>
      <c r="BX47" s="71">
        <v>-27097264.520000003</v>
      </c>
      <c r="BY47" s="71">
        <v>-18381174.750000004</v>
      </c>
      <c r="BZ47" s="71">
        <v>28161702.339999996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-437769601.51000005</v>
      </c>
      <c r="CJ47" s="71">
        <v>-437769601.51000005</v>
      </c>
      <c r="CK47" s="71">
        <v>0</v>
      </c>
      <c r="CL47" s="71">
        <v>-310549750.75000048</v>
      </c>
    </row>
    <row r="48" spans="1:90" ht="13.5" customHeight="1">
      <c r="A48" s="54" t="s">
        <v>83</v>
      </c>
      <c r="B48" s="69">
        <v>1056</v>
      </c>
      <c r="C48" s="70" t="s">
        <v>376</v>
      </c>
      <c r="D48" s="71">
        <v>5250004322.7000008</v>
      </c>
      <c r="E48" s="71">
        <v>3536130810.1400013</v>
      </c>
      <c r="F48" s="71">
        <v>3879923077.2800012</v>
      </c>
      <c r="G48" s="71">
        <v>-109676397.87</v>
      </c>
      <c r="H48" s="71">
        <v>-234115869.27000001</v>
      </c>
      <c r="I48" s="71">
        <v>385014859.25</v>
      </c>
      <c r="J48" s="71">
        <v>489755417.25</v>
      </c>
      <c r="K48" s="71">
        <v>-1711575426.8399997</v>
      </c>
      <c r="L48" s="71">
        <v>2201330844.0899997</v>
      </c>
      <c r="M48" s="71">
        <v>-104740558</v>
      </c>
      <c r="N48" s="71">
        <v>170941088</v>
      </c>
      <c r="O48" s="71">
        <v>-275681646</v>
      </c>
      <c r="P48" s="71">
        <v>0</v>
      </c>
      <c r="Q48" s="71">
        <v>0</v>
      </c>
      <c r="R48" s="71">
        <v>0</v>
      </c>
      <c r="S48" s="71">
        <v>-26474001.219999999</v>
      </c>
      <c r="T48" s="71">
        <v>-26474001.219999999</v>
      </c>
      <c r="U48" s="71">
        <v>-206876071.22</v>
      </c>
      <c r="V48" s="71">
        <v>180402070</v>
      </c>
      <c r="W48" s="71">
        <v>0</v>
      </c>
      <c r="X48" s="71">
        <v>0</v>
      </c>
      <c r="Y48" s="71">
        <v>0</v>
      </c>
      <c r="Z48" s="71">
        <v>1323051395.9199998</v>
      </c>
      <c r="AA48" s="71">
        <v>1039841486.67</v>
      </c>
      <c r="AB48" s="71">
        <v>0</v>
      </c>
      <c r="AC48" s="71">
        <v>106737146.89999999</v>
      </c>
      <c r="AD48" s="71">
        <v>176472762.34999999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108414.19</v>
      </c>
      <c r="AK48" s="71">
        <v>108414.19</v>
      </c>
      <c r="AL48" s="71">
        <v>0</v>
      </c>
      <c r="AM48" s="71">
        <v>32172844.420000002</v>
      </c>
      <c r="AN48" s="71">
        <v>32172844.420000002</v>
      </c>
      <c r="AO48" s="71">
        <v>0</v>
      </c>
      <c r="AP48" s="71">
        <v>0</v>
      </c>
      <c r="AQ48" s="71">
        <v>0</v>
      </c>
      <c r="AR48" s="71">
        <v>0</v>
      </c>
      <c r="AS48" s="71">
        <v>-4999607353.7200003</v>
      </c>
      <c r="AT48" s="71">
        <v>-1690022500.3200002</v>
      </c>
      <c r="AU48" s="71">
        <v>-1899157166.5800002</v>
      </c>
      <c r="AV48" s="71">
        <v>209134666.25999999</v>
      </c>
      <c r="AW48" s="71">
        <v>-1809169490.4300005</v>
      </c>
      <c r="AX48" s="71">
        <v>-1935370467.2100005</v>
      </c>
      <c r="AY48" s="71">
        <v>-2922508344.9100003</v>
      </c>
      <c r="AZ48" s="71">
        <v>-1074820581.8400002</v>
      </c>
      <c r="BA48" s="71">
        <v>-3790253394.3199997</v>
      </c>
      <c r="BB48" s="71">
        <v>0</v>
      </c>
      <c r="BC48" s="71">
        <v>1942565631.2499995</v>
      </c>
      <c r="BD48" s="71">
        <v>987137877.69999993</v>
      </c>
      <c r="BE48" s="71">
        <v>126200976.77999997</v>
      </c>
      <c r="BF48" s="71">
        <v>192963658.77999997</v>
      </c>
      <c r="BG48" s="71">
        <v>111792917.75</v>
      </c>
      <c r="BH48" s="71">
        <v>209143405.53</v>
      </c>
      <c r="BI48" s="71">
        <v>0</v>
      </c>
      <c r="BJ48" s="71">
        <v>-127972664.5</v>
      </c>
      <c r="BK48" s="71">
        <v>-66762682</v>
      </c>
      <c r="BL48" s="71">
        <v>0</v>
      </c>
      <c r="BM48" s="71">
        <v>0</v>
      </c>
      <c r="BN48" s="71">
        <v>0</v>
      </c>
      <c r="BO48" s="71">
        <v>-86571.83</v>
      </c>
      <c r="BP48" s="71">
        <v>-86571.83</v>
      </c>
      <c r="BQ48" s="71">
        <v>0</v>
      </c>
      <c r="BR48" s="71">
        <v>0</v>
      </c>
      <c r="BS48" s="71">
        <v>-1470209184.7199996</v>
      </c>
      <c r="BT48" s="71">
        <v>-1061426043.7399999</v>
      </c>
      <c r="BU48" s="71">
        <v>-147100585.87</v>
      </c>
      <c r="BV48" s="71">
        <v>-201162777.03999999</v>
      </c>
      <c r="BW48" s="71">
        <v>0</v>
      </c>
      <c r="BX48" s="71">
        <v>-1166850.3700000001</v>
      </c>
      <c r="BY48" s="71">
        <v>-44231276.849999987</v>
      </c>
      <c r="BZ48" s="71">
        <v>2701642.17</v>
      </c>
      <c r="CA48" s="71">
        <v>-17823293.019999996</v>
      </c>
      <c r="CB48" s="71">
        <v>-6650367</v>
      </c>
      <c r="CC48" s="71">
        <v>-6650367</v>
      </c>
      <c r="CD48" s="71">
        <v>-6650367</v>
      </c>
      <c r="CE48" s="71">
        <v>0</v>
      </c>
      <c r="CF48" s="71">
        <v>0</v>
      </c>
      <c r="CG48" s="71">
        <v>0</v>
      </c>
      <c r="CH48" s="71">
        <v>0</v>
      </c>
      <c r="CI48" s="71">
        <v>-23469239.420000002</v>
      </c>
      <c r="CJ48" s="71">
        <v>-23469239.420000002</v>
      </c>
      <c r="CK48" s="71">
        <v>0</v>
      </c>
      <c r="CL48" s="71">
        <v>250396968.9800005</v>
      </c>
    </row>
    <row r="49" spans="1:90" ht="13.5" customHeight="1">
      <c r="A49" s="54" t="s">
        <v>85</v>
      </c>
      <c r="B49" s="69">
        <v>1057</v>
      </c>
      <c r="C49" s="70" t="s">
        <v>376</v>
      </c>
      <c r="D49" s="71">
        <v>1125541922.3900001</v>
      </c>
      <c r="E49" s="71">
        <v>1177539208.0499997</v>
      </c>
      <c r="F49" s="71">
        <v>1330591215.5799997</v>
      </c>
      <c r="G49" s="71">
        <v>-153052007.53</v>
      </c>
      <c r="H49" s="71">
        <v>0</v>
      </c>
      <c r="I49" s="71">
        <v>-263965367.73999983</v>
      </c>
      <c r="J49" s="71">
        <v>-269274408.49999982</v>
      </c>
      <c r="K49" s="71">
        <v>-760052140.96999991</v>
      </c>
      <c r="L49" s="71">
        <v>490777732.47000009</v>
      </c>
      <c r="M49" s="71">
        <v>5310808.5199999958</v>
      </c>
      <c r="N49" s="71">
        <v>28064587.52</v>
      </c>
      <c r="O49" s="71">
        <v>-22753779.000000004</v>
      </c>
      <c r="P49" s="71">
        <v>-1767.76</v>
      </c>
      <c r="Q49" s="71">
        <v>0</v>
      </c>
      <c r="R49" s="71">
        <v>-1767.76</v>
      </c>
      <c r="S49" s="71">
        <v>-6736281.9800000004</v>
      </c>
      <c r="T49" s="71">
        <v>-6736281.9800000004</v>
      </c>
      <c r="U49" s="71">
        <v>-6736281.9800000004</v>
      </c>
      <c r="V49" s="71">
        <v>0</v>
      </c>
      <c r="W49" s="71">
        <v>0</v>
      </c>
      <c r="X49" s="71">
        <v>0</v>
      </c>
      <c r="Y49" s="71">
        <v>0</v>
      </c>
      <c r="Z49" s="71">
        <v>215433750.43000001</v>
      </c>
      <c r="AA49" s="71">
        <v>187144794.77000001</v>
      </c>
      <c r="AB49" s="71">
        <v>0</v>
      </c>
      <c r="AC49" s="71">
        <v>12334688.51</v>
      </c>
      <c r="AD49" s="71">
        <v>14928404.020000003</v>
      </c>
      <c r="AE49" s="71">
        <v>0</v>
      </c>
      <c r="AF49" s="71">
        <v>0</v>
      </c>
      <c r="AG49" s="71">
        <v>1025863.1299999999</v>
      </c>
      <c r="AH49" s="71">
        <v>0</v>
      </c>
      <c r="AI49" s="71">
        <v>0</v>
      </c>
      <c r="AJ49" s="71">
        <v>485500</v>
      </c>
      <c r="AK49" s="71">
        <v>485500</v>
      </c>
      <c r="AL49" s="71">
        <v>0</v>
      </c>
      <c r="AM49" s="71">
        <v>2785113.6299999994</v>
      </c>
      <c r="AN49" s="71">
        <v>2129049.4399999995</v>
      </c>
      <c r="AO49" s="71">
        <v>-887355.77</v>
      </c>
      <c r="AP49" s="71">
        <v>1555636</v>
      </c>
      <c r="AQ49" s="71">
        <v>0</v>
      </c>
      <c r="AR49" s="71">
        <v>-12216.04</v>
      </c>
      <c r="AS49" s="71">
        <v>-1071674842.5399998</v>
      </c>
      <c r="AT49" s="71">
        <v>-170212975.69</v>
      </c>
      <c r="AU49" s="71">
        <v>-171996279.88999999</v>
      </c>
      <c r="AV49" s="71">
        <v>1783304.2000000002</v>
      </c>
      <c r="AW49" s="71">
        <v>-69702580.719999909</v>
      </c>
      <c r="AX49" s="71">
        <v>-68374758.589999914</v>
      </c>
      <c r="AY49" s="71">
        <v>-237109992.41999993</v>
      </c>
      <c r="AZ49" s="71">
        <v>-112690921.08999996</v>
      </c>
      <c r="BA49" s="71">
        <v>-187897400.98999998</v>
      </c>
      <c r="BB49" s="71">
        <v>0</v>
      </c>
      <c r="BC49" s="71">
        <v>63478329.659999996</v>
      </c>
      <c r="BD49" s="71">
        <v>168735233.83000001</v>
      </c>
      <c r="BE49" s="71">
        <v>-1327822.1299999999</v>
      </c>
      <c r="BF49" s="71">
        <v>2237841.7600000002</v>
      </c>
      <c r="BG49" s="71">
        <v>1037300.3</v>
      </c>
      <c r="BH49" s="71">
        <v>1205575.3400000001</v>
      </c>
      <c r="BI49" s="71">
        <v>0</v>
      </c>
      <c r="BJ49" s="71">
        <v>-5033.88</v>
      </c>
      <c r="BK49" s="71">
        <v>-3565663.89</v>
      </c>
      <c r="BL49" s="71">
        <v>0</v>
      </c>
      <c r="BM49" s="71">
        <v>0</v>
      </c>
      <c r="BN49" s="71">
        <v>0</v>
      </c>
      <c r="BO49" s="71">
        <v>-19836047.299999997</v>
      </c>
      <c r="BP49" s="71">
        <v>-19836047.299999997</v>
      </c>
      <c r="BQ49" s="71">
        <v>0</v>
      </c>
      <c r="BR49" s="71">
        <v>0</v>
      </c>
      <c r="BS49" s="71">
        <v>-770852500.81999993</v>
      </c>
      <c r="BT49" s="71">
        <v>-549254830.65999997</v>
      </c>
      <c r="BU49" s="71">
        <v>-161485633.11000001</v>
      </c>
      <c r="BV49" s="71">
        <v>-1715901.5899999999</v>
      </c>
      <c r="BW49" s="71">
        <v>0</v>
      </c>
      <c r="BX49" s="71">
        <v>-19560059.43</v>
      </c>
      <c r="BY49" s="71">
        <v>-41877219.919999994</v>
      </c>
      <c r="BZ49" s="71">
        <v>8702168.7199999988</v>
      </c>
      <c r="CA49" s="71">
        <v>-5661024.8300000001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-41070738.010000013</v>
      </c>
      <c r="CJ49" s="71">
        <v>-41070738.010000013</v>
      </c>
      <c r="CK49" s="71">
        <v>0</v>
      </c>
      <c r="CL49" s="71">
        <v>53867079.850000262</v>
      </c>
    </row>
    <row r="50" spans="1:90" ht="13.5" customHeight="1">
      <c r="A50" s="54" t="s">
        <v>87</v>
      </c>
      <c r="B50" s="69">
        <v>1058</v>
      </c>
      <c r="C50" s="70" t="s">
        <v>376</v>
      </c>
      <c r="D50" s="71">
        <v>1470926692.47</v>
      </c>
      <c r="E50" s="71">
        <v>1566056603.8599997</v>
      </c>
      <c r="F50" s="71">
        <v>2070428090.4999998</v>
      </c>
      <c r="G50" s="71">
        <v>-504371486.6400001</v>
      </c>
      <c r="H50" s="71">
        <v>0</v>
      </c>
      <c r="I50" s="71">
        <v>-431573644.79999983</v>
      </c>
      <c r="J50" s="71">
        <v>-563495188.8599999</v>
      </c>
      <c r="K50" s="71">
        <v>-1009222573.5099999</v>
      </c>
      <c r="L50" s="71">
        <v>445727384.65000004</v>
      </c>
      <c r="M50" s="71">
        <v>131921544.06000003</v>
      </c>
      <c r="N50" s="71">
        <v>285925469.49000001</v>
      </c>
      <c r="O50" s="71">
        <v>-154003925.42999998</v>
      </c>
      <c r="P50" s="71">
        <v>0</v>
      </c>
      <c r="Q50" s="71">
        <v>0</v>
      </c>
      <c r="R50" s="71">
        <v>0</v>
      </c>
      <c r="S50" s="71">
        <v>229331.44999999925</v>
      </c>
      <c r="T50" s="71">
        <v>-24577571.940000001</v>
      </c>
      <c r="U50" s="71">
        <v>-26863400.960000001</v>
      </c>
      <c r="V50" s="71">
        <v>2285829.02</v>
      </c>
      <c r="W50" s="71">
        <v>24806903.390000001</v>
      </c>
      <c r="X50" s="71">
        <v>24806903.390000001</v>
      </c>
      <c r="Y50" s="71">
        <v>0</v>
      </c>
      <c r="Z50" s="71">
        <v>334623507.44000006</v>
      </c>
      <c r="AA50" s="71">
        <v>312290780.34000003</v>
      </c>
      <c r="AB50" s="71">
        <v>0</v>
      </c>
      <c r="AC50" s="71">
        <v>0</v>
      </c>
      <c r="AD50" s="71">
        <v>22332727.099999998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1590894.5199999998</v>
      </c>
      <c r="AN50" s="71">
        <v>1590894.5199999998</v>
      </c>
      <c r="AO50" s="71">
        <v>0</v>
      </c>
      <c r="AP50" s="71">
        <v>0</v>
      </c>
      <c r="AQ50" s="71">
        <v>0</v>
      </c>
      <c r="AR50" s="71">
        <v>0</v>
      </c>
      <c r="AS50" s="71">
        <v>-1169809711.8400002</v>
      </c>
      <c r="AT50" s="71">
        <v>-74382279.100000009</v>
      </c>
      <c r="AU50" s="71">
        <v>-105630881.21000001</v>
      </c>
      <c r="AV50" s="71">
        <v>31248602.109999999</v>
      </c>
      <c r="AW50" s="71">
        <v>-41908005.150000036</v>
      </c>
      <c r="AX50" s="71">
        <v>-208654274.74000007</v>
      </c>
      <c r="AY50" s="71">
        <v>-319734615.05000007</v>
      </c>
      <c r="AZ50" s="71">
        <v>-81115845.62999998</v>
      </c>
      <c r="BA50" s="71">
        <v>-377540130.29000008</v>
      </c>
      <c r="BB50" s="71">
        <v>0</v>
      </c>
      <c r="BC50" s="71">
        <v>138921360.86999997</v>
      </c>
      <c r="BD50" s="71">
        <v>111080340.31000002</v>
      </c>
      <c r="BE50" s="71">
        <v>166746269.59000003</v>
      </c>
      <c r="BF50" s="71">
        <v>226736800.84000003</v>
      </c>
      <c r="BG50" s="71">
        <v>44033955.980000004</v>
      </c>
      <c r="BH50" s="71">
        <v>297867393.36000001</v>
      </c>
      <c r="BI50" s="71">
        <v>0</v>
      </c>
      <c r="BJ50" s="71">
        <v>-115164548.49999999</v>
      </c>
      <c r="BK50" s="71">
        <v>-59990531.25</v>
      </c>
      <c r="BL50" s="71">
        <v>0</v>
      </c>
      <c r="BM50" s="71">
        <v>0</v>
      </c>
      <c r="BN50" s="71">
        <v>0</v>
      </c>
      <c r="BO50" s="71">
        <v>-5865409.75</v>
      </c>
      <c r="BP50" s="71">
        <v>-5865409.75</v>
      </c>
      <c r="BQ50" s="71">
        <v>0</v>
      </c>
      <c r="BR50" s="71">
        <v>0</v>
      </c>
      <c r="BS50" s="71">
        <v>-1013958675.34</v>
      </c>
      <c r="BT50" s="71">
        <v>-578944600.00999999</v>
      </c>
      <c r="BU50" s="71">
        <v>-170110126.72999999</v>
      </c>
      <c r="BV50" s="71">
        <v>-117071146.09</v>
      </c>
      <c r="BW50" s="71">
        <v>0</v>
      </c>
      <c r="BX50" s="71">
        <v>-229775950.49000001</v>
      </c>
      <c r="BY50" s="71">
        <v>-13092259.110000003</v>
      </c>
      <c r="BZ50" s="71">
        <v>95035407.089999989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-33695342.5</v>
      </c>
      <c r="CJ50" s="71">
        <v>-33695342.5</v>
      </c>
      <c r="CK50" s="71">
        <v>0</v>
      </c>
      <c r="CL50" s="71">
        <v>301116980.62999988</v>
      </c>
    </row>
    <row r="51" spans="1:90" ht="13.5" customHeight="1">
      <c r="A51" s="54" t="s">
        <v>89</v>
      </c>
      <c r="B51" s="69">
        <v>1059</v>
      </c>
      <c r="C51" s="70" t="s">
        <v>376</v>
      </c>
      <c r="D51" s="71">
        <v>884179799.80952275</v>
      </c>
      <c r="E51" s="71">
        <v>1149018125.6099999</v>
      </c>
      <c r="F51" s="71">
        <v>1179016541.5799999</v>
      </c>
      <c r="G51" s="71">
        <v>-29998415.969999999</v>
      </c>
      <c r="H51" s="71">
        <v>0</v>
      </c>
      <c r="I51" s="71">
        <v>-409789906.55000007</v>
      </c>
      <c r="J51" s="71">
        <v>-416139331.89000005</v>
      </c>
      <c r="K51" s="71">
        <v>-776378029.43000007</v>
      </c>
      <c r="L51" s="71">
        <v>360238697.54000002</v>
      </c>
      <c r="M51" s="71">
        <v>6349425.3399999999</v>
      </c>
      <c r="N51" s="71">
        <v>14725796.41</v>
      </c>
      <c r="O51" s="71">
        <v>-8376371.0700000003</v>
      </c>
      <c r="P51" s="71">
        <v>0</v>
      </c>
      <c r="Q51" s="71">
        <v>0</v>
      </c>
      <c r="R51" s="71">
        <v>0</v>
      </c>
      <c r="S51" s="71">
        <v>-4720.9199999999983</v>
      </c>
      <c r="T51" s="71">
        <v>-4720.9199999999983</v>
      </c>
      <c r="U51" s="71">
        <v>-99380</v>
      </c>
      <c r="V51" s="71">
        <v>94659.08</v>
      </c>
      <c r="W51" s="71">
        <v>0</v>
      </c>
      <c r="X51" s="71">
        <v>0</v>
      </c>
      <c r="Y51" s="71">
        <v>0</v>
      </c>
      <c r="Z51" s="71">
        <v>144956301.66952291</v>
      </c>
      <c r="AA51" s="71">
        <v>140695839.57404995</v>
      </c>
      <c r="AB51" s="71">
        <v>0</v>
      </c>
      <c r="AC51" s="71">
        <v>0</v>
      </c>
      <c r="AD51" s="71">
        <v>4260462.0954729645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-829148894.5</v>
      </c>
      <c r="AT51" s="71">
        <v>-45015808.669999994</v>
      </c>
      <c r="AU51" s="71">
        <v>-45015808.669999994</v>
      </c>
      <c r="AV51" s="71">
        <v>0</v>
      </c>
      <c r="AW51" s="71">
        <v>-21707837.609999992</v>
      </c>
      <c r="AX51" s="71">
        <v>-31281709.109999992</v>
      </c>
      <c r="AY51" s="71">
        <v>-89503975.039999992</v>
      </c>
      <c r="AZ51" s="71">
        <v>-23942856.039999999</v>
      </c>
      <c r="BA51" s="71">
        <v>-85580099</v>
      </c>
      <c r="BB51" s="71">
        <v>0</v>
      </c>
      <c r="BC51" s="71">
        <v>20018980</v>
      </c>
      <c r="BD51" s="71">
        <v>58222265.93</v>
      </c>
      <c r="BE51" s="71">
        <v>9573871.5</v>
      </c>
      <c r="BF51" s="71">
        <v>17895958.5</v>
      </c>
      <c r="BG51" s="71">
        <v>436738.5</v>
      </c>
      <c r="BH51" s="71">
        <v>25100549</v>
      </c>
      <c r="BI51" s="71">
        <v>0</v>
      </c>
      <c r="BJ51" s="71">
        <v>-7641329</v>
      </c>
      <c r="BK51" s="71">
        <v>-8322087</v>
      </c>
      <c r="BL51" s="71">
        <v>0</v>
      </c>
      <c r="BM51" s="71">
        <v>0</v>
      </c>
      <c r="BN51" s="71">
        <v>0</v>
      </c>
      <c r="BO51" s="71">
        <v>-2324282</v>
      </c>
      <c r="BP51" s="71">
        <v>-2324282</v>
      </c>
      <c r="BQ51" s="71">
        <v>0</v>
      </c>
      <c r="BR51" s="71">
        <v>0</v>
      </c>
      <c r="BS51" s="71">
        <v>-753451341.07000005</v>
      </c>
      <c r="BT51" s="71">
        <v>-304111109.69</v>
      </c>
      <c r="BU51" s="71">
        <v>-181537165.75</v>
      </c>
      <c r="BV51" s="71">
        <v>-21914729.23</v>
      </c>
      <c r="BW51" s="71">
        <v>0</v>
      </c>
      <c r="BX51" s="71">
        <v>-213452985.06999999</v>
      </c>
      <c r="BY51" s="71">
        <v>-6558763.7000000011</v>
      </c>
      <c r="BZ51" s="71">
        <v>1503742.19</v>
      </c>
      <c r="CA51" s="71">
        <v>-27380329.819999997</v>
      </c>
      <c r="CB51" s="71">
        <v>-6649625.1500000022</v>
      </c>
      <c r="CC51" s="71">
        <v>-6649625.1500000022</v>
      </c>
      <c r="CD51" s="71">
        <v>-26032615.420000002</v>
      </c>
      <c r="CE51" s="71">
        <v>19382990.27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55030905.309522748</v>
      </c>
    </row>
    <row r="52" spans="1:90" ht="13.5" customHeight="1">
      <c r="A52" s="54" t="s">
        <v>91</v>
      </c>
      <c r="B52" s="69">
        <v>1060</v>
      </c>
      <c r="C52" s="70" t="s">
        <v>376</v>
      </c>
      <c r="D52" s="71">
        <v>4799947.97</v>
      </c>
      <c r="E52" s="71">
        <v>-14837.23</v>
      </c>
      <c r="F52" s="71">
        <v>-14837.23</v>
      </c>
      <c r="G52" s="71">
        <v>0</v>
      </c>
      <c r="H52" s="71">
        <v>0</v>
      </c>
      <c r="I52" s="71">
        <v>3406229.48</v>
      </c>
      <c r="J52" s="71">
        <v>3406229.48</v>
      </c>
      <c r="K52" s="71">
        <v>-2886749.64</v>
      </c>
      <c r="L52" s="71">
        <v>6292979.1200000001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510195.54000000004</v>
      </c>
      <c r="T52" s="71">
        <v>510195.54000000004</v>
      </c>
      <c r="U52" s="71">
        <v>0</v>
      </c>
      <c r="V52" s="71">
        <v>510195.54000000004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898360.18</v>
      </c>
      <c r="AK52" s="71">
        <v>898360.18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-52686606.809999995</v>
      </c>
      <c r="AT52" s="71">
        <v>0</v>
      </c>
      <c r="AU52" s="71">
        <v>0</v>
      </c>
      <c r="AV52" s="71">
        <v>0</v>
      </c>
      <c r="AW52" s="71">
        <v>1471390</v>
      </c>
      <c r="AX52" s="71">
        <v>1471390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1471390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-54157996.809999995</v>
      </c>
      <c r="BT52" s="71">
        <v>0</v>
      </c>
      <c r="BU52" s="71">
        <v>-28566999.309999999</v>
      </c>
      <c r="BV52" s="71">
        <v>-11918788.130000001</v>
      </c>
      <c r="BW52" s="71">
        <v>0</v>
      </c>
      <c r="BX52" s="71">
        <v>0</v>
      </c>
      <c r="BY52" s="71">
        <v>-13672209.369999999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-47886658.839999996</v>
      </c>
    </row>
    <row r="53" spans="1:90" ht="13.5" customHeight="1">
      <c r="A53" s="54" t="s">
        <v>93</v>
      </c>
      <c r="B53" s="69">
        <v>1061</v>
      </c>
      <c r="C53" s="70" t="s">
        <v>376</v>
      </c>
      <c r="D53" s="71">
        <v>5818298888.4899988</v>
      </c>
      <c r="E53" s="71">
        <v>5546215508.4699993</v>
      </c>
      <c r="F53" s="71">
        <v>5548027199.4799995</v>
      </c>
      <c r="G53" s="71">
        <v>-1811691.01</v>
      </c>
      <c r="H53" s="71">
        <v>0</v>
      </c>
      <c r="I53" s="71">
        <v>-823487236.18000031</v>
      </c>
      <c r="J53" s="71">
        <v>-823487236.18000031</v>
      </c>
      <c r="K53" s="71">
        <v>-2540141480.5700002</v>
      </c>
      <c r="L53" s="71">
        <v>1716654244.3899999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1095570616.2</v>
      </c>
      <c r="AA53" s="71">
        <v>885738988.32000005</v>
      </c>
      <c r="AB53" s="71">
        <v>89915519.099999994</v>
      </c>
      <c r="AC53" s="71">
        <v>121030919.55999999</v>
      </c>
      <c r="AD53" s="71">
        <v>-1114810.78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-5167130113.6900005</v>
      </c>
      <c r="AT53" s="71">
        <v>-3493940829.9500003</v>
      </c>
      <c r="AU53" s="71">
        <v>-3493940829.9500003</v>
      </c>
      <c r="AV53" s="71">
        <v>0</v>
      </c>
      <c r="AW53" s="71">
        <v>-144003937.08999997</v>
      </c>
      <c r="AX53" s="71">
        <v>-144003937.08999997</v>
      </c>
      <c r="AY53" s="71">
        <v>-350015837.52999997</v>
      </c>
      <c r="AZ53" s="71">
        <v>-210742238.66999999</v>
      </c>
      <c r="BA53" s="71">
        <v>-155103060.49000001</v>
      </c>
      <c r="BB53" s="71">
        <v>0</v>
      </c>
      <c r="BC53" s="71">
        <v>15829461.630000001</v>
      </c>
      <c r="BD53" s="71">
        <v>206011900.44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-1529185346.6500001</v>
      </c>
      <c r="BT53" s="71">
        <v>-97264362.100000009</v>
      </c>
      <c r="BU53" s="71">
        <v>-305341777.48000002</v>
      </c>
      <c r="BV53" s="71">
        <v>-187272605.71000004</v>
      </c>
      <c r="BW53" s="71">
        <v>0</v>
      </c>
      <c r="BX53" s="71">
        <v>-160473794.97</v>
      </c>
      <c r="BY53" s="71">
        <v>-36822667.299999997</v>
      </c>
      <c r="BZ53" s="71">
        <v>-742010139.09000003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651168774.79999828</v>
      </c>
    </row>
    <row r="54" spans="1:90" ht="13.5" customHeight="1">
      <c r="A54" s="54" t="s">
        <v>95</v>
      </c>
      <c r="B54" s="69">
        <v>2001</v>
      </c>
      <c r="C54" s="70" t="s">
        <v>376</v>
      </c>
      <c r="D54" s="71">
        <v>30251376313.120007</v>
      </c>
      <c r="E54" s="71">
        <v>29626721540.619999</v>
      </c>
      <c r="F54" s="71">
        <v>30159287468.41</v>
      </c>
      <c r="G54" s="71">
        <v>-532565927.7899996</v>
      </c>
      <c r="H54" s="71">
        <v>0</v>
      </c>
      <c r="I54" s="71">
        <v>-3923805670.0499873</v>
      </c>
      <c r="J54" s="71">
        <v>-3990472461.4699869</v>
      </c>
      <c r="K54" s="71">
        <v>-12307930167.259987</v>
      </c>
      <c r="L54" s="71">
        <v>8317457705.79</v>
      </c>
      <c r="M54" s="71">
        <v>66666791.41999948</v>
      </c>
      <c r="N54" s="71">
        <v>199453394.78999949</v>
      </c>
      <c r="O54" s="71">
        <v>-132786603.37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4428124207.0199966</v>
      </c>
      <c r="AA54" s="71">
        <v>1534405351.0899992</v>
      </c>
      <c r="AB54" s="71">
        <v>0</v>
      </c>
      <c r="AC54" s="71">
        <v>2295579614.3599968</v>
      </c>
      <c r="AD54" s="71">
        <v>-9358106.7300000042</v>
      </c>
      <c r="AE54" s="71">
        <v>0</v>
      </c>
      <c r="AF54" s="71">
        <v>0</v>
      </c>
      <c r="AG54" s="71">
        <v>222980.04000000004</v>
      </c>
      <c r="AH54" s="71">
        <v>607274368.26000023</v>
      </c>
      <c r="AI54" s="71">
        <v>0</v>
      </c>
      <c r="AJ54" s="71">
        <v>120336235.52999997</v>
      </c>
      <c r="AK54" s="71">
        <v>120336235.52999997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-28595247274.080002</v>
      </c>
      <c r="AT54" s="71">
        <v>-22080813919.25</v>
      </c>
      <c r="AU54" s="71">
        <v>-22530996178.139999</v>
      </c>
      <c r="AV54" s="71">
        <v>450182258.88999987</v>
      </c>
      <c r="AW54" s="71">
        <v>-1207748332.3500006</v>
      </c>
      <c r="AX54" s="71">
        <v>-1231165036.4400005</v>
      </c>
      <c r="AY54" s="71">
        <v>-2927417187.0100002</v>
      </c>
      <c r="AZ54" s="71">
        <v>-2141576588.01</v>
      </c>
      <c r="BA54" s="71">
        <v>-972366387</v>
      </c>
      <c r="BB54" s="71">
        <v>0</v>
      </c>
      <c r="BC54" s="71">
        <v>186525788</v>
      </c>
      <c r="BD54" s="71">
        <v>1696252150.5699997</v>
      </c>
      <c r="BE54" s="71">
        <v>23416704.089999944</v>
      </c>
      <c r="BF54" s="71">
        <v>46764266.959999941</v>
      </c>
      <c r="BG54" s="71">
        <v>37985319.959999941</v>
      </c>
      <c r="BH54" s="71">
        <v>8778947</v>
      </c>
      <c r="BI54" s="71">
        <v>0</v>
      </c>
      <c r="BJ54" s="71">
        <v>0</v>
      </c>
      <c r="BK54" s="71">
        <v>-23347562.869999997</v>
      </c>
      <c r="BL54" s="71">
        <v>0</v>
      </c>
      <c r="BM54" s="71">
        <v>0</v>
      </c>
      <c r="BN54" s="71">
        <v>0</v>
      </c>
      <c r="BO54" s="71">
        <v>-1057672.4399999972</v>
      </c>
      <c r="BP54" s="71">
        <v>-1057672.4399999972</v>
      </c>
      <c r="BQ54" s="71">
        <v>0</v>
      </c>
      <c r="BR54" s="71">
        <v>0</v>
      </c>
      <c r="BS54" s="71">
        <v>-5239371268.2200012</v>
      </c>
      <c r="BT54" s="71">
        <v>-2301188913.0600014</v>
      </c>
      <c r="BU54" s="71">
        <v>-1664378883.6899996</v>
      </c>
      <c r="BV54" s="71">
        <v>-303216114.11000013</v>
      </c>
      <c r="BW54" s="71">
        <v>-9.9999904632568359E-3</v>
      </c>
      <c r="BX54" s="71">
        <v>-43568655.360000014</v>
      </c>
      <c r="BY54" s="71">
        <v>-268466968.31</v>
      </c>
      <c r="BZ54" s="71">
        <v>-615008641.19000053</v>
      </c>
      <c r="CA54" s="71">
        <v>-43543092.489999965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-66256081.819999933</v>
      </c>
      <c r="CJ54" s="71">
        <v>-66256081.819999933</v>
      </c>
      <c r="CK54" s="71">
        <v>0</v>
      </c>
      <c r="CL54" s="71">
        <v>1656129039.0400047</v>
      </c>
    </row>
    <row r="55" spans="1:90" ht="13.5" customHeight="1">
      <c r="A55" s="54" t="s">
        <v>97</v>
      </c>
      <c r="B55" s="69">
        <v>2002</v>
      </c>
      <c r="C55" s="70" t="s">
        <v>377</v>
      </c>
      <c r="D55" s="71">
        <v>6177426.9499999974</v>
      </c>
      <c r="E55" s="71">
        <v>5313650.7600000007</v>
      </c>
      <c r="F55" s="71">
        <v>5313650.7600000007</v>
      </c>
      <c r="G55" s="71">
        <v>0</v>
      </c>
      <c r="H55" s="71">
        <v>0</v>
      </c>
      <c r="I55" s="71">
        <v>863776.18999999715</v>
      </c>
      <c r="J55" s="71">
        <v>863776.18999999715</v>
      </c>
      <c r="K55" s="71">
        <v>-2302546.3800000027</v>
      </c>
      <c r="L55" s="71">
        <v>3166322.57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-6498520.9099999974</v>
      </c>
      <c r="AT55" s="71">
        <v>-36570</v>
      </c>
      <c r="AU55" s="71">
        <v>-36570</v>
      </c>
      <c r="AV55" s="71">
        <v>0</v>
      </c>
      <c r="AW55" s="71">
        <v>52333.349999999977</v>
      </c>
      <c r="AX55" s="71">
        <v>52333.349999999977</v>
      </c>
      <c r="AY55" s="71">
        <v>-43919.550000000017</v>
      </c>
      <c r="AZ55" s="71">
        <v>-66200</v>
      </c>
      <c r="BA55" s="71">
        <v>22280.449999999983</v>
      </c>
      <c r="BB55" s="71">
        <v>0</v>
      </c>
      <c r="BC55" s="71">
        <v>0</v>
      </c>
      <c r="BD55" s="71">
        <v>96252.9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-6514284.259999997</v>
      </c>
      <c r="BT55" s="71">
        <v>-2618164.0999999978</v>
      </c>
      <c r="BU55" s="71">
        <v>-2265950.7999999989</v>
      </c>
      <c r="BV55" s="71">
        <v>-536121.91000000061</v>
      </c>
      <c r="BW55" s="71">
        <v>0</v>
      </c>
      <c r="BX55" s="71">
        <v>-97598.960000000021</v>
      </c>
      <c r="BY55" s="71">
        <v>-996448.49000000022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-321093.95999999996</v>
      </c>
    </row>
    <row r="56" spans="1:90" ht="13.5" customHeight="1">
      <c r="A56" s="54" t="s">
        <v>99</v>
      </c>
      <c r="B56" s="69">
        <v>2005</v>
      </c>
      <c r="C56" s="70" t="s">
        <v>377</v>
      </c>
      <c r="D56" s="71">
        <v>1492642505.3200002</v>
      </c>
      <c r="E56" s="71">
        <v>1426448701.8800001</v>
      </c>
      <c r="F56" s="71">
        <v>1428516097.74</v>
      </c>
      <c r="G56" s="71">
        <v>-2067395.86</v>
      </c>
      <c r="H56" s="71">
        <v>0</v>
      </c>
      <c r="I56" s="71">
        <v>-102508817.81000005</v>
      </c>
      <c r="J56" s="71">
        <v>-102712310.58000004</v>
      </c>
      <c r="K56" s="71">
        <v>-823937552.41000009</v>
      </c>
      <c r="L56" s="71">
        <v>721225241.83000004</v>
      </c>
      <c r="M56" s="71">
        <v>203492.76999999979</v>
      </c>
      <c r="N56" s="71">
        <v>1452853.72</v>
      </c>
      <c r="O56" s="71">
        <v>-1249360.9500000002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168518229.53</v>
      </c>
      <c r="AA56" s="71">
        <v>168518229.53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184391.72000000003</v>
      </c>
      <c r="AK56" s="71">
        <v>184391.72000000003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-1315046770.9199996</v>
      </c>
      <c r="AT56" s="71">
        <v>-652326617.57999992</v>
      </c>
      <c r="AU56" s="71">
        <v>-652326617.57999992</v>
      </c>
      <c r="AV56" s="71">
        <v>0</v>
      </c>
      <c r="AW56" s="71">
        <v>-1544056.5200000007</v>
      </c>
      <c r="AX56" s="71">
        <v>-1541525.7200000007</v>
      </c>
      <c r="AY56" s="71">
        <v>-13566949.17</v>
      </c>
      <c r="AZ56" s="71">
        <v>-13130033.66</v>
      </c>
      <c r="BA56" s="71">
        <v>-436915.51</v>
      </c>
      <c r="BB56" s="71">
        <v>0</v>
      </c>
      <c r="BC56" s="71">
        <v>0</v>
      </c>
      <c r="BD56" s="71">
        <v>12025423.449999999</v>
      </c>
      <c r="BE56" s="71">
        <v>-2530.8000000000002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-2530.8000000000002</v>
      </c>
      <c r="BL56" s="71">
        <v>0</v>
      </c>
      <c r="BM56" s="71">
        <v>0</v>
      </c>
      <c r="BN56" s="71">
        <v>0</v>
      </c>
      <c r="BO56" s="71">
        <v>-210666.4</v>
      </c>
      <c r="BP56" s="71">
        <v>-210666.4</v>
      </c>
      <c r="BQ56" s="71">
        <v>0</v>
      </c>
      <c r="BR56" s="71">
        <v>0</v>
      </c>
      <c r="BS56" s="71">
        <v>-660910681.2099998</v>
      </c>
      <c r="BT56" s="71">
        <v>-362587690.27999997</v>
      </c>
      <c r="BU56" s="71">
        <v>-236059610.06</v>
      </c>
      <c r="BV56" s="71">
        <v>-27195455.809999999</v>
      </c>
      <c r="BW56" s="71">
        <v>0</v>
      </c>
      <c r="BX56" s="71">
        <v>-7621471.4000000004</v>
      </c>
      <c r="BY56" s="71">
        <v>-27120442.870000001</v>
      </c>
      <c r="BZ56" s="71">
        <v>0</v>
      </c>
      <c r="CA56" s="71">
        <v>-326010.78999999992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-54749.21</v>
      </c>
      <c r="CJ56" s="71">
        <v>-54749.21</v>
      </c>
      <c r="CK56" s="71">
        <v>0</v>
      </c>
      <c r="CL56" s="71">
        <v>177595734.40000057</v>
      </c>
    </row>
    <row r="57" spans="1:90" ht="13.5" customHeight="1">
      <c r="A57" s="54" t="s">
        <v>101</v>
      </c>
      <c r="B57" s="69">
        <v>2006</v>
      </c>
      <c r="C57" s="70" t="s">
        <v>378</v>
      </c>
      <c r="D57" s="71">
        <v>181888687.38</v>
      </c>
      <c r="E57" s="71">
        <v>143493405.32999998</v>
      </c>
      <c r="F57" s="71">
        <v>166979775.84999999</v>
      </c>
      <c r="G57" s="71">
        <v>-23486370.52</v>
      </c>
      <c r="H57" s="71">
        <v>0</v>
      </c>
      <c r="I57" s="71">
        <v>29358242.590000015</v>
      </c>
      <c r="J57" s="71">
        <v>7770733.5000000149</v>
      </c>
      <c r="K57" s="71">
        <v>-90116567.489999995</v>
      </c>
      <c r="L57" s="71">
        <v>97887300.99000001</v>
      </c>
      <c r="M57" s="71">
        <v>21587509.09</v>
      </c>
      <c r="N57" s="71">
        <v>21827794.48</v>
      </c>
      <c r="O57" s="71">
        <v>-240285.39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9037039.459999999</v>
      </c>
      <c r="AA57" s="71">
        <v>9037039.459999999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-399599501.95999998</v>
      </c>
      <c r="AT57" s="71">
        <v>-121415559.55</v>
      </c>
      <c r="AU57" s="71">
        <v>-122330657.50999999</v>
      </c>
      <c r="AV57" s="71">
        <v>915097.96</v>
      </c>
      <c r="AW57" s="71">
        <v>-2139196.2899999968</v>
      </c>
      <c r="AX57" s="71">
        <v>-2354140.1399999969</v>
      </c>
      <c r="AY57" s="71">
        <v>-29740135.779999997</v>
      </c>
      <c r="AZ57" s="71">
        <v>-28758394.809999999</v>
      </c>
      <c r="BA57" s="71">
        <v>-981740.97</v>
      </c>
      <c r="BB57" s="71">
        <v>0</v>
      </c>
      <c r="BC57" s="71">
        <v>0</v>
      </c>
      <c r="BD57" s="71">
        <v>27385995.640000001</v>
      </c>
      <c r="BE57" s="71">
        <v>214943.85000000009</v>
      </c>
      <c r="BF57" s="71">
        <v>2655091.9</v>
      </c>
      <c r="BG57" s="71">
        <v>2655091.9</v>
      </c>
      <c r="BH57" s="71">
        <v>0</v>
      </c>
      <c r="BI57" s="71">
        <v>0</v>
      </c>
      <c r="BJ57" s="71">
        <v>0</v>
      </c>
      <c r="BK57" s="71">
        <v>-2440148.0499999998</v>
      </c>
      <c r="BL57" s="71">
        <v>0</v>
      </c>
      <c r="BM57" s="71">
        <v>0</v>
      </c>
      <c r="BN57" s="71">
        <v>0</v>
      </c>
      <c r="BO57" s="71">
        <v>-90783.019999999771</v>
      </c>
      <c r="BP57" s="71">
        <v>-90783.019999999771</v>
      </c>
      <c r="BQ57" s="71">
        <v>0</v>
      </c>
      <c r="BR57" s="71">
        <v>0</v>
      </c>
      <c r="BS57" s="71">
        <v>-275874824.51999998</v>
      </c>
      <c r="BT57" s="71">
        <v>-35874133.890000001</v>
      </c>
      <c r="BU57" s="71">
        <v>-145257422.68000001</v>
      </c>
      <c r="BV57" s="71">
        <v>-30175843.020000003</v>
      </c>
      <c r="BW57" s="71">
        <v>0</v>
      </c>
      <c r="BX57" s="71">
        <v>-7860356.4400000004</v>
      </c>
      <c r="BY57" s="71">
        <v>-54380618.509999998</v>
      </c>
      <c r="BZ57" s="71">
        <v>278065.17</v>
      </c>
      <c r="CA57" s="71">
        <v>-2604515.15</v>
      </c>
      <c r="CB57" s="71">
        <v>-79138.58</v>
      </c>
      <c r="CC57" s="71">
        <v>-79138.58</v>
      </c>
      <c r="CD57" s="71">
        <v>-79138.58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-217710814.57999998</v>
      </c>
    </row>
    <row r="58" spans="1:90" ht="13.5" customHeight="1">
      <c r="A58" s="54" t="s">
        <v>103</v>
      </c>
      <c r="B58" s="69">
        <v>2007</v>
      </c>
      <c r="C58" s="70" t="s">
        <v>377</v>
      </c>
      <c r="D58" s="71">
        <v>2738098.8899996155</v>
      </c>
      <c r="E58" s="71">
        <v>2437333.9899996165</v>
      </c>
      <c r="F58" s="71">
        <v>2437333.9899996165</v>
      </c>
      <c r="G58" s="71">
        <v>0</v>
      </c>
      <c r="H58" s="71">
        <v>0</v>
      </c>
      <c r="I58" s="71">
        <v>-586307.88000000105</v>
      </c>
      <c r="J58" s="71">
        <v>-586307.88000000105</v>
      </c>
      <c r="K58" s="71">
        <v>-762137.06000000099</v>
      </c>
      <c r="L58" s="71">
        <v>175829.18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887072.78</v>
      </c>
      <c r="AA58" s="71">
        <v>887072.78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-2353911.2399999998</v>
      </c>
      <c r="AT58" s="71">
        <v>-51619.64</v>
      </c>
      <c r="AU58" s="71">
        <v>-51619.64</v>
      </c>
      <c r="AV58" s="71">
        <v>0</v>
      </c>
      <c r="AW58" s="71">
        <v>-406484.19</v>
      </c>
      <c r="AX58" s="71">
        <v>-406484.19</v>
      </c>
      <c r="AY58" s="71">
        <v>-423283.63</v>
      </c>
      <c r="AZ58" s="71">
        <v>-391863.09</v>
      </c>
      <c r="BA58" s="71">
        <v>-31420.54</v>
      </c>
      <c r="BB58" s="71">
        <v>0</v>
      </c>
      <c r="BC58" s="71">
        <v>0</v>
      </c>
      <c r="BD58" s="71">
        <v>16799.440000000002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-2311701.0699999998</v>
      </c>
      <c r="BT58" s="71">
        <v>-640899.02</v>
      </c>
      <c r="BU58" s="71">
        <v>-680441.53</v>
      </c>
      <c r="BV58" s="71">
        <v>-286159.40999999997</v>
      </c>
      <c r="BW58" s="71">
        <v>0</v>
      </c>
      <c r="BX58" s="71">
        <v>-44479.17</v>
      </c>
      <c r="BY58" s="71">
        <v>-768706.3</v>
      </c>
      <c r="BZ58" s="71">
        <v>0</v>
      </c>
      <c r="CA58" s="71">
        <v>108984.36000000002</v>
      </c>
      <c r="CB58" s="71">
        <v>411726.47</v>
      </c>
      <c r="CC58" s="71">
        <v>411726.47</v>
      </c>
      <c r="CD58" s="71">
        <v>-1001859.27</v>
      </c>
      <c r="CE58" s="71">
        <v>1413585.74</v>
      </c>
      <c r="CF58" s="71">
        <v>0</v>
      </c>
      <c r="CG58" s="71">
        <v>0</v>
      </c>
      <c r="CH58" s="71">
        <v>0</v>
      </c>
      <c r="CI58" s="71">
        <v>4167.1899999999996</v>
      </c>
      <c r="CJ58" s="71">
        <v>4167.1899999999996</v>
      </c>
      <c r="CK58" s="71">
        <v>0</v>
      </c>
      <c r="CL58" s="71">
        <v>384187.64999961574</v>
      </c>
    </row>
    <row r="59" spans="1:90" ht="13.5" customHeight="1">
      <c r="A59" s="54" t="s">
        <v>105</v>
      </c>
      <c r="B59" s="69">
        <v>2008</v>
      </c>
      <c r="C59" s="70" t="s">
        <v>377</v>
      </c>
      <c r="D59" s="71">
        <v>27022.523239000002</v>
      </c>
      <c r="E59" s="71">
        <v>3000</v>
      </c>
      <c r="F59" s="71">
        <v>3000</v>
      </c>
      <c r="G59" s="71">
        <v>0</v>
      </c>
      <c r="H59" s="71">
        <v>0</v>
      </c>
      <c r="I59" s="71">
        <v>8879.35</v>
      </c>
      <c r="J59" s="71">
        <v>8879.35</v>
      </c>
      <c r="K59" s="71">
        <v>-582.74</v>
      </c>
      <c r="L59" s="71">
        <v>9462.09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15143.173239</v>
      </c>
      <c r="AA59" s="71">
        <v>15170.566253999999</v>
      </c>
      <c r="AB59" s="71">
        <v>0</v>
      </c>
      <c r="AC59" s="71">
        <v>-27.393015000000002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-53108.753691999991</v>
      </c>
      <c r="AT59" s="71">
        <v>0</v>
      </c>
      <c r="AU59" s="71">
        <v>0</v>
      </c>
      <c r="AV59" s="71">
        <v>0</v>
      </c>
      <c r="AW59" s="71">
        <v>4860.88</v>
      </c>
      <c r="AX59" s="71">
        <v>4860.88</v>
      </c>
      <c r="AY59" s="71">
        <v>-524.04999999999995</v>
      </c>
      <c r="AZ59" s="71">
        <v>0</v>
      </c>
      <c r="BA59" s="71">
        <v>-524.04999999999995</v>
      </c>
      <c r="BB59" s="71">
        <v>0</v>
      </c>
      <c r="BC59" s="71">
        <v>0</v>
      </c>
      <c r="BD59" s="71">
        <v>5384.93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59.58</v>
      </c>
      <c r="BP59" s="71">
        <v>59.58</v>
      </c>
      <c r="BQ59" s="71">
        <v>0</v>
      </c>
      <c r="BR59" s="71">
        <v>0</v>
      </c>
      <c r="BS59" s="71">
        <v>-58029.21369199999</v>
      </c>
      <c r="BT59" s="71">
        <v>-3544.7</v>
      </c>
      <c r="BU59" s="71">
        <v>-13819.135889999998</v>
      </c>
      <c r="BV59" s="71">
        <v>-6522.1512809999995</v>
      </c>
      <c r="BW59" s="71">
        <v>0</v>
      </c>
      <c r="BX59" s="71">
        <v>0</v>
      </c>
      <c r="BY59" s="71">
        <v>-34143.226520999997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-26086.230452999989</v>
      </c>
    </row>
    <row r="60" spans="1:90" ht="13.5" customHeight="1">
      <c r="A60" s="54" t="s">
        <v>107</v>
      </c>
      <c r="B60" s="69">
        <v>3001</v>
      </c>
      <c r="C60" s="70" t="s">
        <v>378</v>
      </c>
      <c r="D60" s="71">
        <v>47990076.580000006</v>
      </c>
      <c r="E60" s="71">
        <v>17871593.060000002</v>
      </c>
      <c r="F60" s="71">
        <v>103029566.15000001</v>
      </c>
      <c r="G60" s="71">
        <v>-85157973.090000004</v>
      </c>
      <c r="H60" s="71">
        <v>0</v>
      </c>
      <c r="I60" s="71">
        <v>-1979189.0399999991</v>
      </c>
      <c r="J60" s="71">
        <v>-8808428.3699999992</v>
      </c>
      <c r="K60" s="71">
        <v>-17566467.77</v>
      </c>
      <c r="L60" s="71">
        <v>8758039.4000000004</v>
      </c>
      <c r="M60" s="71">
        <v>6829239.3300000001</v>
      </c>
      <c r="N60" s="71">
        <v>13835670.85</v>
      </c>
      <c r="O60" s="71">
        <v>-7006431.5199999996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32097672.560000002</v>
      </c>
      <c r="AA60" s="71">
        <v>27974031.620000001</v>
      </c>
      <c r="AB60" s="71">
        <v>0</v>
      </c>
      <c r="AC60" s="71">
        <v>4123556.96</v>
      </c>
      <c r="AD60" s="71">
        <v>83.98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-41430316.359999999</v>
      </c>
      <c r="AT60" s="71">
        <v>0</v>
      </c>
      <c r="AU60" s="71">
        <v>-67778885.370000005</v>
      </c>
      <c r="AV60" s="71">
        <v>67778885.370000005</v>
      </c>
      <c r="AW60" s="71">
        <v>0</v>
      </c>
      <c r="AX60" s="71">
        <v>-6750547.2399999993</v>
      </c>
      <c r="AY60" s="71">
        <v>-9006719.6199999992</v>
      </c>
      <c r="AZ60" s="71">
        <v>-9006719.6199999992</v>
      </c>
      <c r="BA60" s="71">
        <v>0</v>
      </c>
      <c r="BB60" s="71">
        <v>0</v>
      </c>
      <c r="BC60" s="71">
        <v>0</v>
      </c>
      <c r="BD60" s="71">
        <v>2256172.38</v>
      </c>
      <c r="BE60" s="71">
        <v>6750547.2399999993</v>
      </c>
      <c r="BF60" s="71">
        <v>9006719.6199999992</v>
      </c>
      <c r="BG60" s="71">
        <v>9006719.6199999992</v>
      </c>
      <c r="BH60" s="71">
        <v>0</v>
      </c>
      <c r="BI60" s="71">
        <v>0</v>
      </c>
      <c r="BJ60" s="71">
        <v>0</v>
      </c>
      <c r="BK60" s="71">
        <v>-2256172.38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-41430316.359999999</v>
      </c>
      <c r="BT60" s="71">
        <v>0</v>
      </c>
      <c r="BU60" s="71">
        <v>-7515524.5100000007</v>
      </c>
      <c r="BV60" s="71">
        <v>-4653413.919999999</v>
      </c>
      <c r="BW60" s="71">
        <v>0</v>
      </c>
      <c r="BX60" s="71">
        <v>0</v>
      </c>
      <c r="BY60" s="71">
        <v>-73876.95</v>
      </c>
      <c r="BZ60" s="71">
        <v>-27582603.59</v>
      </c>
      <c r="CA60" s="71">
        <v>-1604897.3900000001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6559760.2200000063</v>
      </c>
    </row>
    <row r="61" spans="1:90" ht="13.5" customHeight="1">
      <c r="A61" s="54" t="s">
        <v>109</v>
      </c>
      <c r="B61" s="69">
        <v>3002</v>
      </c>
      <c r="C61" s="70" t="s">
        <v>378</v>
      </c>
      <c r="D61" s="71">
        <v>1847146.96</v>
      </c>
      <c r="E61" s="71">
        <v>-55057.989999999991</v>
      </c>
      <c r="F61" s="71">
        <v>1054106.81</v>
      </c>
      <c r="G61" s="71">
        <v>-1109164.8</v>
      </c>
      <c r="H61" s="71">
        <v>0</v>
      </c>
      <c r="I61" s="71">
        <v>277232.96999999997</v>
      </c>
      <c r="J61" s="71">
        <v>407623.65999999992</v>
      </c>
      <c r="K61" s="71">
        <v>-306407.53000000003</v>
      </c>
      <c r="L61" s="71">
        <v>714031.19</v>
      </c>
      <c r="M61" s="71">
        <v>-130390.68999999997</v>
      </c>
      <c r="N61" s="71">
        <v>178468.16</v>
      </c>
      <c r="O61" s="71">
        <v>-308858.84999999998</v>
      </c>
      <c r="P61" s="71">
        <v>0</v>
      </c>
      <c r="Q61" s="71">
        <v>0</v>
      </c>
      <c r="R61" s="71">
        <v>0</v>
      </c>
      <c r="S61" s="71">
        <v>1148954.1799999997</v>
      </c>
      <c r="T61" s="71">
        <v>1884293.6999999997</v>
      </c>
      <c r="U61" s="71">
        <v>-531857.81000000006</v>
      </c>
      <c r="V61" s="71">
        <v>2416151.5099999998</v>
      </c>
      <c r="W61" s="71">
        <v>-735339.52000000002</v>
      </c>
      <c r="X61" s="71">
        <v>309782.48</v>
      </c>
      <c r="Y61" s="71">
        <v>-1045122</v>
      </c>
      <c r="Z61" s="71">
        <v>476017.80000000016</v>
      </c>
      <c r="AA61" s="71">
        <v>563565.28</v>
      </c>
      <c r="AB61" s="71">
        <v>0</v>
      </c>
      <c r="AC61" s="71">
        <v>95003.05</v>
      </c>
      <c r="AD61" s="71">
        <v>-150082.89999999994</v>
      </c>
      <c r="AE61" s="71">
        <v>0</v>
      </c>
      <c r="AF61" s="71">
        <v>0</v>
      </c>
      <c r="AG61" s="71">
        <v>-17315.78</v>
      </c>
      <c r="AH61" s="71">
        <v>0</v>
      </c>
      <c r="AI61" s="71">
        <v>-15151.85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-973101.23000000569</v>
      </c>
      <c r="AT61" s="71">
        <v>-250000</v>
      </c>
      <c r="AU61" s="71">
        <v>-250000</v>
      </c>
      <c r="AV61" s="71">
        <v>0</v>
      </c>
      <c r="AW61" s="71">
        <v>-346714.38000000035</v>
      </c>
      <c r="AX61" s="71">
        <v>979282.34999999963</v>
      </c>
      <c r="AY61" s="71">
        <v>-4360586.0600000005</v>
      </c>
      <c r="AZ61" s="71">
        <v>-4168273.35</v>
      </c>
      <c r="BA61" s="71">
        <v>-192312.71</v>
      </c>
      <c r="BB61" s="71">
        <v>0</v>
      </c>
      <c r="BC61" s="71">
        <v>0</v>
      </c>
      <c r="BD61" s="71">
        <v>5339868.41</v>
      </c>
      <c r="BE61" s="71">
        <v>-1325996.73</v>
      </c>
      <c r="BF61" s="71">
        <v>1293006.54</v>
      </c>
      <c r="BG61" s="71">
        <v>1293006.54</v>
      </c>
      <c r="BH61" s="71">
        <v>0</v>
      </c>
      <c r="BI61" s="71">
        <v>0</v>
      </c>
      <c r="BJ61" s="71">
        <v>0</v>
      </c>
      <c r="BK61" s="71">
        <v>-2619003.27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-376386.85000000533</v>
      </c>
      <c r="BT61" s="71">
        <v>-268830.29000000004</v>
      </c>
      <c r="BU61" s="71">
        <v>-464698.16000002623</v>
      </c>
      <c r="BV61" s="71">
        <v>-169403.61999998987</v>
      </c>
      <c r="BW61" s="71">
        <v>0</v>
      </c>
      <c r="BX61" s="71">
        <v>-328409.19999998808</v>
      </c>
      <c r="BY61" s="71">
        <v>-25458.700000001118</v>
      </c>
      <c r="BZ61" s="71">
        <v>965656.85</v>
      </c>
      <c r="CA61" s="71">
        <v>-85243.73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874045.72999999428</v>
      </c>
    </row>
    <row r="62" spans="1:90" ht="13.5" customHeight="1">
      <c r="A62" s="54" t="s">
        <v>111</v>
      </c>
      <c r="B62" s="69">
        <v>3003</v>
      </c>
      <c r="C62" s="70" t="s">
        <v>378</v>
      </c>
      <c r="D62" s="71">
        <v>6930160.4399999995</v>
      </c>
      <c r="E62" s="71">
        <v>124487.89000000001</v>
      </c>
      <c r="F62" s="71">
        <v>256981.13</v>
      </c>
      <c r="G62" s="71">
        <v>-132493.24</v>
      </c>
      <c r="H62" s="71">
        <v>0</v>
      </c>
      <c r="I62" s="71">
        <v>-20148.630000000005</v>
      </c>
      <c r="J62" s="71">
        <v>-20148.630000000005</v>
      </c>
      <c r="K62" s="71">
        <v>-196474.99</v>
      </c>
      <c r="L62" s="71">
        <v>176326.36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6825821.1799999997</v>
      </c>
      <c r="AA62" s="71">
        <v>2894606.79</v>
      </c>
      <c r="AB62" s="71">
        <v>162.37</v>
      </c>
      <c r="AC62" s="71">
        <v>1679393.5</v>
      </c>
      <c r="AD62" s="71">
        <v>1293309.3999999997</v>
      </c>
      <c r="AE62" s="71">
        <v>0</v>
      </c>
      <c r="AF62" s="71">
        <v>0</v>
      </c>
      <c r="AG62" s="71">
        <v>16.73</v>
      </c>
      <c r="AH62" s="71">
        <v>958332.39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-464705.46999994107</v>
      </c>
      <c r="AT62" s="71">
        <v>-1244961.78</v>
      </c>
      <c r="AU62" s="71">
        <v>-1244961.78</v>
      </c>
      <c r="AV62" s="71">
        <v>0</v>
      </c>
      <c r="AW62" s="71">
        <v>5836961.3000000007</v>
      </c>
      <c r="AX62" s="71">
        <v>5836961.3000000007</v>
      </c>
      <c r="AY62" s="71">
        <v>-12085637.57</v>
      </c>
      <c r="AZ62" s="71">
        <v>-10913332.109999999</v>
      </c>
      <c r="BA62" s="71">
        <v>-1172305.46</v>
      </c>
      <c r="BB62" s="71">
        <v>0</v>
      </c>
      <c r="BC62" s="71">
        <v>0</v>
      </c>
      <c r="BD62" s="71">
        <v>17922598.870000001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-2718.7600000000093</v>
      </c>
      <c r="BP62" s="71">
        <v>-2718.7600000000093</v>
      </c>
      <c r="BQ62" s="71">
        <v>0</v>
      </c>
      <c r="BR62" s="71">
        <v>0</v>
      </c>
      <c r="BS62" s="71">
        <v>-7217411.2099999422</v>
      </c>
      <c r="BT62" s="71">
        <v>-1100016.04</v>
      </c>
      <c r="BU62" s="71">
        <v>-3987184.3899998665</v>
      </c>
      <c r="BV62" s="71">
        <v>-1201421.0500000715</v>
      </c>
      <c r="BW62" s="71">
        <v>0</v>
      </c>
      <c r="BX62" s="71">
        <v>-747989.81999999285</v>
      </c>
      <c r="BY62" s="71">
        <v>-180799.91000001132</v>
      </c>
      <c r="BZ62" s="71">
        <v>0</v>
      </c>
      <c r="CA62" s="71">
        <v>0</v>
      </c>
      <c r="CB62" s="71">
        <v>2163424.9800000004</v>
      </c>
      <c r="CC62" s="71">
        <v>2163424.9800000004</v>
      </c>
      <c r="CD62" s="71">
        <v>-4272808.17</v>
      </c>
      <c r="CE62" s="71">
        <v>6436233.1500000004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6465454.9700000584</v>
      </c>
    </row>
    <row r="63" spans="1:90" ht="13.5" customHeight="1">
      <c r="A63" s="54" t="s">
        <v>113</v>
      </c>
      <c r="B63" s="69">
        <v>3004</v>
      </c>
      <c r="C63" s="70" t="s">
        <v>378</v>
      </c>
      <c r="D63" s="71">
        <v>1655084.85</v>
      </c>
      <c r="E63" s="71">
        <v>2558057.85</v>
      </c>
      <c r="F63" s="71">
        <v>2662585.85</v>
      </c>
      <c r="G63" s="71">
        <v>-104528</v>
      </c>
      <c r="H63" s="71">
        <v>0</v>
      </c>
      <c r="I63" s="71">
        <v>-902973</v>
      </c>
      <c r="J63" s="71">
        <v>-355692</v>
      </c>
      <c r="K63" s="71">
        <v>-1252841</v>
      </c>
      <c r="L63" s="71">
        <v>897149</v>
      </c>
      <c r="M63" s="71">
        <v>-547281</v>
      </c>
      <c r="N63" s="71">
        <v>424</v>
      </c>
      <c r="O63" s="71">
        <v>-547705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-2195899.9499999997</v>
      </c>
      <c r="AT63" s="71">
        <v>-69050</v>
      </c>
      <c r="AU63" s="71">
        <v>-819050</v>
      </c>
      <c r="AV63" s="71">
        <v>750000</v>
      </c>
      <c r="AW63" s="71">
        <v>1807397.7000000002</v>
      </c>
      <c r="AX63" s="71">
        <v>4415630.7</v>
      </c>
      <c r="AY63" s="71">
        <v>3448480.7</v>
      </c>
      <c r="AZ63" s="71">
        <v>-1253951.3</v>
      </c>
      <c r="BA63" s="71">
        <v>4702432</v>
      </c>
      <c r="BB63" s="71">
        <v>0</v>
      </c>
      <c r="BC63" s="71">
        <v>0</v>
      </c>
      <c r="BD63" s="71">
        <v>967150</v>
      </c>
      <c r="BE63" s="71">
        <v>-2608233</v>
      </c>
      <c r="BF63" s="71">
        <v>-2351216</v>
      </c>
      <c r="BG63" s="71">
        <v>0</v>
      </c>
      <c r="BH63" s="71">
        <v>-2351216</v>
      </c>
      <c r="BI63" s="71">
        <v>0</v>
      </c>
      <c r="BJ63" s="71">
        <v>0</v>
      </c>
      <c r="BK63" s="71">
        <v>-257017</v>
      </c>
      <c r="BL63" s="71">
        <v>0</v>
      </c>
      <c r="BM63" s="71">
        <v>-288</v>
      </c>
      <c r="BN63" s="71">
        <v>288</v>
      </c>
      <c r="BO63" s="71">
        <v>-42665.65</v>
      </c>
      <c r="BP63" s="71">
        <v>-42665.65</v>
      </c>
      <c r="BQ63" s="71">
        <v>0</v>
      </c>
      <c r="BR63" s="71">
        <v>0</v>
      </c>
      <c r="BS63" s="71">
        <v>-3891582</v>
      </c>
      <c r="BT63" s="71">
        <v>-426347</v>
      </c>
      <c r="BU63" s="71">
        <v>-434523</v>
      </c>
      <c r="BV63" s="71">
        <v>-1391238</v>
      </c>
      <c r="BW63" s="71">
        <v>0</v>
      </c>
      <c r="BX63" s="71">
        <v>-204834</v>
      </c>
      <c r="BY63" s="71">
        <v>-1630664</v>
      </c>
      <c r="BZ63" s="71">
        <v>206415</v>
      </c>
      <c r="CA63" s="71">
        <v>-10391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-540815.09999999963</v>
      </c>
    </row>
    <row r="64" spans="1:90" ht="13.5" customHeight="1">
      <c r="A64" s="54" t="s">
        <v>115</v>
      </c>
      <c r="B64" s="69">
        <v>3005</v>
      </c>
      <c r="C64" s="70" t="s">
        <v>378</v>
      </c>
      <c r="D64" s="71">
        <v>161603753.00999999</v>
      </c>
      <c r="E64" s="71">
        <v>198357765.81999999</v>
      </c>
      <c r="F64" s="71">
        <v>198357765.81999999</v>
      </c>
      <c r="G64" s="71">
        <v>0</v>
      </c>
      <c r="H64" s="71">
        <v>0</v>
      </c>
      <c r="I64" s="71">
        <v>-36754012.810000002</v>
      </c>
      <c r="J64" s="71">
        <v>-36754012.810000002</v>
      </c>
      <c r="K64" s="71">
        <v>-128344305.87</v>
      </c>
      <c r="L64" s="71">
        <v>91590293.060000002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-147521272.49000001</v>
      </c>
      <c r="AT64" s="71">
        <v>-32520276.329999998</v>
      </c>
      <c r="AU64" s="71">
        <v>-32520276.329999998</v>
      </c>
      <c r="AV64" s="71">
        <v>0</v>
      </c>
      <c r="AW64" s="71">
        <v>-9411569.6199999992</v>
      </c>
      <c r="AX64" s="71">
        <v>-9433625.7199999988</v>
      </c>
      <c r="AY64" s="71">
        <v>-29237749.760000002</v>
      </c>
      <c r="AZ64" s="71">
        <v>-29168754.25</v>
      </c>
      <c r="BA64" s="71">
        <v>-2056131.42</v>
      </c>
      <c r="BB64" s="71">
        <v>0</v>
      </c>
      <c r="BC64" s="71">
        <v>1987135.91</v>
      </c>
      <c r="BD64" s="71">
        <v>19804124.040000003</v>
      </c>
      <c r="BE64" s="71">
        <v>22056.100000000035</v>
      </c>
      <c r="BF64" s="71">
        <v>373681.02</v>
      </c>
      <c r="BG64" s="71">
        <v>399000</v>
      </c>
      <c r="BH64" s="71">
        <v>99.02</v>
      </c>
      <c r="BI64" s="71">
        <v>0</v>
      </c>
      <c r="BJ64" s="71">
        <v>-25418</v>
      </c>
      <c r="BK64" s="71">
        <v>-351624.92</v>
      </c>
      <c r="BL64" s="71">
        <v>0</v>
      </c>
      <c r="BM64" s="71">
        <v>0</v>
      </c>
      <c r="BN64" s="71">
        <v>0</v>
      </c>
      <c r="BO64" s="71">
        <v>-4487340.1899999995</v>
      </c>
      <c r="BP64" s="71">
        <v>-4487340.1899999995</v>
      </c>
      <c r="BQ64" s="71">
        <v>0</v>
      </c>
      <c r="BR64" s="71">
        <v>0</v>
      </c>
      <c r="BS64" s="71">
        <v>-101102086.35000001</v>
      </c>
      <c r="BT64" s="71">
        <v>-42993166.840000004</v>
      </c>
      <c r="BU64" s="71">
        <v>-31264566.18</v>
      </c>
      <c r="BV64" s="71">
        <v>-7323855.3900000006</v>
      </c>
      <c r="BW64" s="71">
        <v>0</v>
      </c>
      <c r="BX64" s="71">
        <v>-11907348.25</v>
      </c>
      <c r="BY64" s="71">
        <v>-7613149.6900000004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14082480.519999981</v>
      </c>
    </row>
    <row r="65" spans="1:90" ht="13.5" customHeight="1">
      <c r="A65" s="54" t="s">
        <v>116</v>
      </c>
      <c r="B65" s="69">
        <v>3006</v>
      </c>
      <c r="C65" s="70" t="s">
        <v>378</v>
      </c>
      <c r="D65" s="71">
        <v>259198218.95999998</v>
      </c>
      <c r="E65" s="71">
        <v>290796218.25999999</v>
      </c>
      <c r="F65" s="71">
        <v>297255692.68000001</v>
      </c>
      <c r="G65" s="71">
        <v>-6459474.4199999999</v>
      </c>
      <c r="H65" s="71">
        <v>0</v>
      </c>
      <c r="I65" s="71">
        <v>-31597999.300000008</v>
      </c>
      <c r="J65" s="71">
        <v>-36154714.350000009</v>
      </c>
      <c r="K65" s="71">
        <v>-148415719.83000001</v>
      </c>
      <c r="L65" s="71">
        <v>112261005.48</v>
      </c>
      <c r="M65" s="71">
        <v>4556715.05</v>
      </c>
      <c r="N65" s="71">
        <v>4556715.05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-203884737.06</v>
      </c>
      <c r="AT65" s="71">
        <v>-6314861.71</v>
      </c>
      <c r="AU65" s="71">
        <v>-6794116.1699999999</v>
      </c>
      <c r="AV65" s="71">
        <v>479254.45999999996</v>
      </c>
      <c r="AW65" s="71">
        <v>2253262.4799999995</v>
      </c>
      <c r="AX65" s="71">
        <v>2286521.709999999</v>
      </c>
      <c r="AY65" s="71">
        <v>-9838390.7400000002</v>
      </c>
      <c r="AZ65" s="71">
        <v>-9307930</v>
      </c>
      <c r="BA65" s="71">
        <v>-530460.74</v>
      </c>
      <c r="BB65" s="71">
        <v>0</v>
      </c>
      <c r="BC65" s="71">
        <v>0</v>
      </c>
      <c r="BD65" s="71">
        <v>12124912.449999999</v>
      </c>
      <c r="BE65" s="71">
        <v>-33259.229999999516</v>
      </c>
      <c r="BF65" s="71">
        <v>2717909.5900000003</v>
      </c>
      <c r="BG65" s="71">
        <v>2626160.85</v>
      </c>
      <c r="BH65" s="71">
        <v>91748.74</v>
      </c>
      <c r="BI65" s="71">
        <v>0</v>
      </c>
      <c r="BJ65" s="71">
        <v>0</v>
      </c>
      <c r="BK65" s="71">
        <v>-2751168.82</v>
      </c>
      <c r="BL65" s="71">
        <v>0</v>
      </c>
      <c r="BM65" s="71">
        <v>0</v>
      </c>
      <c r="BN65" s="71">
        <v>0</v>
      </c>
      <c r="BO65" s="71">
        <v>-2976136.3899999997</v>
      </c>
      <c r="BP65" s="71">
        <v>-2976136.3899999997</v>
      </c>
      <c r="BQ65" s="71">
        <v>0</v>
      </c>
      <c r="BR65" s="71">
        <v>0</v>
      </c>
      <c r="BS65" s="71">
        <v>-196843592</v>
      </c>
      <c r="BT65" s="71">
        <v>-125015618.06999999</v>
      </c>
      <c r="BU65" s="71">
        <v>-44968914.5</v>
      </c>
      <c r="BV65" s="71">
        <v>-8321601.0800000001</v>
      </c>
      <c r="BW65" s="71">
        <v>0</v>
      </c>
      <c r="BX65" s="71">
        <v>-10086100.57</v>
      </c>
      <c r="BY65" s="71">
        <v>-8591449.5199999996</v>
      </c>
      <c r="BZ65" s="71">
        <v>140091.74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-3409.44</v>
      </c>
      <c r="CJ65" s="71">
        <v>-3409.44</v>
      </c>
      <c r="CK65" s="71">
        <v>0</v>
      </c>
      <c r="CL65" s="71">
        <v>55313481.899999976</v>
      </c>
    </row>
    <row r="66" spans="1:90" ht="13.5" customHeight="1">
      <c r="A66" s="54" t="s">
        <v>117</v>
      </c>
      <c r="B66" s="69">
        <v>3007</v>
      </c>
      <c r="C66" s="70" t="s">
        <v>378</v>
      </c>
      <c r="D66" s="71">
        <v>6206481.3799999999</v>
      </c>
      <c r="E66" s="71">
        <v>6098563.5800000001</v>
      </c>
      <c r="F66" s="71">
        <v>6266309.0099999998</v>
      </c>
      <c r="G66" s="71">
        <v>-167745.43</v>
      </c>
      <c r="H66" s="71">
        <v>0</v>
      </c>
      <c r="I66" s="71">
        <v>105873.6399999999</v>
      </c>
      <c r="J66" s="71">
        <v>91277.899999999907</v>
      </c>
      <c r="K66" s="71">
        <v>-2846955.08</v>
      </c>
      <c r="L66" s="71">
        <v>2938232.98</v>
      </c>
      <c r="M66" s="71">
        <v>14595.739999999991</v>
      </c>
      <c r="N66" s="71">
        <v>68441.929999999993</v>
      </c>
      <c r="O66" s="71">
        <v>-53846.19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2044.16</v>
      </c>
      <c r="AK66" s="71">
        <v>2044.16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-3955996.4800000009</v>
      </c>
      <c r="AT66" s="71">
        <v>-2281238.8199999998</v>
      </c>
      <c r="AU66" s="71">
        <v>-2281238.8199999998</v>
      </c>
      <c r="AV66" s="71">
        <v>0</v>
      </c>
      <c r="AW66" s="71">
        <v>240263.38999999949</v>
      </c>
      <c r="AX66" s="71">
        <v>339819.76999999955</v>
      </c>
      <c r="AY66" s="71">
        <v>-4150157.75</v>
      </c>
      <c r="AZ66" s="71">
        <v>-3832605.2</v>
      </c>
      <c r="BA66" s="71">
        <v>-317552.55</v>
      </c>
      <c r="BB66" s="71">
        <v>0</v>
      </c>
      <c r="BC66" s="71">
        <v>0</v>
      </c>
      <c r="BD66" s="71">
        <v>4489977.5199999996</v>
      </c>
      <c r="BE66" s="71">
        <v>-99556.380000000063</v>
      </c>
      <c r="BF66" s="71">
        <v>449658.8</v>
      </c>
      <c r="BG66" s="71">
        <v>415252.81</v>
      </c>
      <c r="BH66" s="71">
        <v>34405.99</v>
      </c>
      <c r="BI66" s="71">
        <v>0</v>
      </c>
      <c r="BJ66" s="71">
        <v>0</v>
      </c>
      <c r="BK66" s="71">
        <v>-549215.18000000005</v>
      </c>
      <c r="BL66" s="71">
        <v>0</v>
      </c>
      <c r="BM66" s="71">
        <v>0</v>
      </c>
      <c r="BN66" s="71">
        <v>0</v>
      </c>
      <c r="BO66" s="71">
        <v>-23064.99</v>
      </c>
      <c r="BP66" s="71">
        <v>-23135.77</v>
      </c>
      <c r="BQ66" s="71">
        <v>0</v>
      </c>
      <c r="BR66" s="71">
        <v>70.779999999999987</v>
      </c>
      <c r="BS66" s="71">
        <v>-1630025.4200000002</v>
      </c>
      <c r="BT66" s="71">
        <v>-1149867.77</v>
      </c>
      <c r="BU66" s="71">
        <v>-347962.8</v>
      </c>
      <c r="BV66" s="71">
        <v>-110805.26</v>
      </c>
      <c r="BW66" s="71">
        <v>0</v>
      </c>
      <c r="BX66" s="71">
        <v>-866.77</v>
      </c>
      <c r="BY66" s="71">
        <v>-5.28</v>
      </c>
      <c r="BZ66" s="71">
        <v>67040.98</v>
      </c>
      <c r="CA66" s="71">
        <v>-87558.52</v>
      </c>
      <c r="CB66" s="71">
        <v>-261930.63999999993</v>
      </c>
      <c r="CC66" s="71">
        <v>-261930.63999999993</v>
      </c>
      <c r="CD66" s="71">
        <v>-272540.79999999993</v>
      </c>
      <c r="CE66" s="71">
        <v>10610.16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2250484.899999999</v>
      </c>
    </row>
    <row r="67" spans="1:90" ht="13.5" customHeight="1">
      <c r="A67" s="54" t="s">
        <v>118</v>
      </c>
      <c r="B67" s="69">
        <v>3008</v>
      </c>
      <c r="C67" s="70" t="s">
        <v>378</v>
      </c>
      <c r="D67" s="71">
        <v>220129979.13999993</v>
      </c>
      <c r="E67" s="71">
        <v>173834989.42999998</v>
      </c>
      <c r="F67" s="71">
        <v>178769339.26999998</v>
      </c>
      <c r="G67" s="71">
        <v>-4934349.84</v>
      </c>
      <c r="H67" s="71">
        <v>0</v>
      </c>
      <c r="I67" s="71">
        <v>-45784755.860000044</v>
      </c>
      <c r="J67" s="71">
        <v>-45765626.580000043</v>
      </c>
      <c r="K67" s="71">
        <v>-97038142.75999999</v>
      </c>
      <c r="L67" s="71">
        <v>51272516.179999948</v>
      </c>
      <c r="M67" s="71">
        <v>-19129.280000000013</v>
      </c>
      <c r="N67" s="71">
        <v>5.5099999999947613</v>
      </c>
      <c r="O67" s="71">
        <v>-19134.790000000008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92079745.569999993</v>
      </c>
      <c r="AA67" s="71">
        <v>92079745.569999993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-129385933.92000026</v>
      </c>
      <c r="AT67" s="71">
        <v>-11010092.790000007</v>
      </c>
      <c r="AU67" s="71">
        <v>-11010092.790000007</v>
      </c>
      <c r="AV67" s="71">
        <v>0</v>
      </c>
      <c r="AW67" s="71">
        <v>-44034025.359999985</v>
      </c>
      <c r="AX67" s="71">
        <v>-57786230.400000006</v>
      </c>
      <c r="AY67" s="71">
        <v>-73782892.960000008</v>
      </c>
      <c r="AZ67" s="71">
        <v>-73753937.030000001</v>
      </c>
      <c r="BA67" s="71">
        <v>-28955.929999999702</v>
      </c>
      <c r="BB67" s="71">
        <v>0</v>
      </c>
      <c r="BC67" s="71">
        <v>0</v>
      </c>
      <c r="BD67" s="71">
        <v>15996662.560000002</v>
      </c>
      <c r="BE67" s="71">
        <v>13752205.040000021</v>
      </c>
      <c r="BF67" s="71">
        <v>23576615.26000002</v>
      </c>
      <c r="BG67" s="71">
        <v>23576615.26000002</v>
      </c>
      <c r="BH67" s="71">
        <v>0</v>
      </c>
      <c r="BI67" s="71">
        <v>0</v>
      </c>
      <c r="BJ67" s="71">
        <v>0</v>
      </c>
      <c r="BK67" s="71">
        <v>-9824410.2199999988</v>
      </c>
      <c r="BL67" s="71">
        <v>0</v>
      </c>
      <c r="BM67" s="71">
        <v>0</v>
      </c>
      <c r="BN67" s="71">
        <v>0</v>
      </c>
      <c r="BO67" s="71">
        <v>-486204.07000000216</v>
      </c>
      <c r="BP67" s="71">
        <v>-486204.07000000216</v>
      </c>
      <c r="BQ67" s="71">
        <v>0</v>
      </c>
      <c r="BR67" s="71">
        <v>0</v>
      </c>
      <c r="BS67" s="71">
        <v>-73633093.04000026</v>
      </c>
      <c r="BT67" s="71">
        <v>-68690026.820000261</v>
      </c>
      <c r="BU67" s="71">
        <v>-2513926.7699999996</v>
      </c>
      <c r="BV67" s="71">
        <v>-503468.35000000009</v>
      </c>
      <c r="BW67" s="71">
        <v>0</v>
      </c>
      <c r="BX67" s="71">
        <v>-361629.08999999997</v>
      </c>
      <c r="BY67" s="71">
        <v>-1564042.0099999998</v>
      </c>
      <c r="BZ67" s="71">
        <v>0</v>
      </c>
      <c r="CA67" s="71">
        <v>0</v>
      </c>
      <c r="CB67" s="71">
        <v>-222518.66000000015</v>
      </c>
      <c r="CC67" s="71">
        <v>-222518.66000000015</v>
      </c>
      <c r="CD67" s="71">
        <v>-1853814.370000001</v>
      </c>
      <c r="CE67" s="71">
        <v>1631295.7100000009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90744045.219999671</v>
      </c>
    </row>
    <row r="68" spans="1:90" ht="13.5" customHeight="1">
      <c r="A68" s="54" t="s">
        <v>119</v>
      </c>
      <c r="B68" s="69">
        <v>3009</v>
      </c>
      <c r="C68" s="70" t="s">
        <v>378</v>
      </c>
      <c r="D68" s="71">
        <v>1422408158.6307595</v>
      </c>
      <c r="E68" s="71">
        <v>1316645543.7920625</v>
      </c>
      <c r="F68" s="71">
        <v>1332032709.7900004</v>
      </c>
      <c r="G68" s="71">
        <v>-15387165.997937862</v>
      </c>
      <c r="H68" s="71">
        <v>0</v>
      </c>
      <c r="I68" s="71">
        <v>-151275552.20000005</v>
      </c>
      <c r="J68" s="71">
        <v>-151275552.20000005</v>
      </c>
      <c r="K68" s="71">
        <v>-704609134.20000005</v>
      </c>
      <c r="L68" s="71">
        <v>553333582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257038167.03869694</v>
      </c>
      <c r="AA68" s="71">
        <v>193143699.99907124</v>
      </c>
      <c r="AB68" s="71">
        <v>9004399.9369961284</v>
      </c>
      <c r="AC68" s="71">
        <v>54890067.10262958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-1581461471.383291</v>
      </c>
      <c r="AT68" s="71">
        <v>-603550395.18599999</v>
      </c>
      <c r="AU68" s="71">
        <v>-619202858.33000004</v>
      </c>
      <c r="AV68" s="71">
        <v>15652463.144000001</v>
      </c>
      <c r="AW68" s="71">
        <v>-7925541.4725324884</v>
      </c>
      <c r="AX68" s="71">
        <v>-8091347.984127596</v>
      </c>
      <c r="AY68" s="71">
        <v>-113061116.3</v>
      </c>
      <c r="AZ68" s="71">
        <v>-117405106.56999999</v>
      </c>
      <c r="BA68" s="71">
        <v>4343990.2699999986</v>
      </c>
      <c r="BB68" s="71">
        <v>0</v>
      </c>
      <c r="BC68" s="71">
        <v>0</v>
      </c>
      <c r="BD68" s="71">
        <v>104969768.3158724</v>
      </c>
      <c r="BE68" s="71">
        <v>165806.51159510761</v>
      </c>
      <c r="BF68" s="71">
        <v>54289888.507493943</v>
      </c>
      <c r="BG68" s="71">
        <v>43623023.167493939</v>
      </c>
      <c r="BH68" s="71">
        <v>10666865.34</v>
      </c>
      <c r="BI68" s="71">
        <v>0</v>
      </c>
      <c r="BJ68" s="71">
        <v>0</v>
      </c>
      <c r="BK68" s="71">
        <v>-54124081.995898835</v>
      </c>
      <c r="BL68" s="71">
        <v>0</v>
      </c>
      <c r="BM68" s="71">
        <v>0</v>
      </c>
      <c r="BN68" s="71">
        <v>0</v>
      </c>
      <c r="BO68" s="71">
        <v>-14623.719999999925</v>
      </c>
      <c r="BP68" s="71">
        <v>-14623.719999999925</v>
      </c>
      <c r="BQ68" s="71">
        <v>0</v>
      </c>
      <c r="BR68" s="71">
        <v>0</v>
      </c>
      <c r="BS68" s="71">
        <v>-977937178.80620611</v>
      </c>
      <c r="BT68" s="71">
        <v>-226130506.89125854</v>
      </c>
      <c r="BU68" s="71">
        <v>-556987856.24400067</v>
      </c>
      <c r="BV68" s="71">
        <v>-89071802.046862409</v>
      </c>
      <c r="BW68" s="71">
        <v>0</v>
      </c>
      <c r="BX68" s="71">
        <v>-48055586.704332925</v>
      </c>
      <c r="BY68" s="71">
        <v>-23568644.084285341</v>
      </c>
      <c r="BZ68" s="71">
        <v>0</v>
      </c>
      <c r="CA68" s="71">
        <v>-34122782.835466251</v>
      </c>
      <c r="CB68" s="71">
        <v>7966267.801447697</v>
      </c>
      <c r="CC68" s="71">
        <v>7966267.801447697</v>
      </c>
      <c r="CD68" s="71">
        <v>-30776587.198552303</v>
      </c>
      <c r="CE68" s="71">
        <v>38742855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-159053312.75253153</v>
      </c>
    </row>
    <row r="69" spans="1:90" ht="13.5" customHeight="1">
      <c r="A69" s="54" t="s">
        <v>120</v>
      </c>
      <c r="B69" s="69">
        <v>3011</v>
      </c>
      <c r="C69" s="70" t="s">
        <v>378</v>
      </c>
      <c r="D69" s="71">
        <v>250896694.6092259</v>
      </c>
      <c r="E69" s="71">
        <v>171045220.00090846</v>
      </c>
      <c r="F69" s="71">
        <v>174010807.84811005</v>
      </c>
      <c r="G69" s="71">
        <v>-2965587.84720159</v>
      </c>
      <c r="H69" s="71">
        <v>0</v>
      </c>
      <c r="I69" s="71">
        <v>79851474.608317435</v>
      </c>
      <c r="J69" s="71">
        <v>80865272.901658952</v>
      </c>
      <c r="K69" s="71">
        <v>-58649276.402572982</v>
      </c>
      <c r="L69" s="71">
        <v>139514549.30423194</v>
      </c>
      <c r="M69" s="71">
        <v>-1013798.2933415158</v>
      </c>
      <c r="N69" s="71">
        <v>1550883.0043371932</v>
      </c>
      <c r="O69" s="71">
        <v>-2564681.297678709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-234838683.59510151</v>
      </c>
      <c r="AT69" s="71">
        <v>-272000</v>
      </c>
      <c r="AU69" s="71">
        <v>-1857137.0499999998</v>
      </c>
      <c r="AV69" s="71">
        <v>1585137.0499999998</v>
      </c>
      <c r="AW69" s="71">
        <v>-383453.18269975018</v>
      </c>
      <c r="AX69" s="71">
        <v>3975339.0816694377</v>
      </c>
      <c r="AY69" s="71">
        <v>-3786253.6977504287</v>
      </c>
      <c r="AZ69" s="71">
        <v>-3265763.01</v>
      </c>
      <c r="BA69" s="71">
        <v>-520490.68775042915</v>
      </c>
      <c r="BB69" s="71">
        <v>0</v>
      </c>
      <c r="BC69" s="71">
        <v>0</v>
      </c>
      <c r="BD69" s="71">
        <v>7761592.7794198664</v>
      </c>
      <c r="BE69" s="71">
        <v>-4358792.2643691879</v>
      </c>
      <c r="BF69" s="71">
        <v>2101790.8878242681</v>
      </c>
      <c r="BG69" s="71">
        <v>1718448.9690000003</v>
      </c>
      <c r="BH69" s="71">
        <v>383341.91882426792</v>
      </c>
      <c r="BI69" s="71">
        <v>0</v>
      </c>
      <c r="BJ69" s="71">
        <v>0</v>
      </c>
      <c r="BK69" s="71">
        <v>-6460583.152193456</v>
      </c>
      <c r="BL69" s="71">
        <v>7905422.7801096141</v>
      </c>
      <c r="BM69" s="71">
        <v>7905422.7801096141</v>
      </c>
      <c r="BN69" s="71">
        <v>0</v>
      </c>
      <c r="BO69" s="71">
        <v>-57778.472732000337</v>
      </c>
      <c r="BP69" s="71">
        <v>-57778.472732000337</v>
      </c>
      <c r="BQ69" s="71">
        <v>0</v>
      </c>
      <c r="BR69" s="71">
        <v>0</v>
      </c>
      <c r="BS69" s="71">
        <v>-242030874.71977937</v>
      </c>
      <c r="BT69" s="71">
        <v>-159639275.09940878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1039428.8211027887</v>
      </c>
      <c r="CA69" s="71">
        <v>-83431028.44147341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16058011.014124393</v>
      </c>
    </row>
    <row r="70" spans="1:90" ht="13.5" customHeight="1">
      <c r="A70" s="54" t="s">
        <v>121</v>
      </c>
      <c r="B70" s="69">
        <v>3012</v>
      </c>
      <c r="C70" s="70" t="s">
        <v>378</v>
      </c>
      <c r="D70" s="71">
        <v>27679.289999999106</v>
      </c>
      <c r="E70" s="71">
        <v>48297.469999998808</v>
      </c>
      <c r="F70" s="71">
        <v>117113548.56</v>
      </c>
      <c r="G70" s="71">
        <v>-117065251.09</v>
      </c>
      <c r="H70" s="71">
        <v>0</v>
      </c>
      <c r="I70" s="71">
        <v>-20618.179999999702</v>
      </c>
      <c r="J70" s="71">
        <v>-22479978.859999999</v>
      </c>
      <c r="K70" s="71">
        <v>-62137665.309999995</v>
      </c>
      <c r="L70" s="71">
        <v>39657686.449999996</v>
      </c>
      <c r="M70" s="71">
        <v>22459360.68</v>
      </c>
      <c r="N70" s="71">
        <v>62115200.729999997</v>
      </c>
      <c r="O70" s="71">
        <v>-39655840.049999997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-91648963.090000004</v>
      </c>
      <c r="AT70" s="71">
        <v>0</v>
      </c>
      <c r="AU70" s="71">
        <v>-70743180.510000005</v>
      </c>
      <c r="AV70" s="71">
        <v>70743180.510000005</v>
      </c>
      <c r="AW70" s="71">
        <v>275053.39999999944</v>
      </c>
      <c r="AX70" s="71">
        <v>-2052481.7200000007</v>
      </c>
      <c r="AY70" s="71">
        <v>-5420876.1800000006</v>
      </c>
      <c r="AZ70" s="71">
        <v>-5420876.1800000006</v>
      </c>
      <c r="BA70" s="71">
        <v>0</v>
      </c>
      <c r="BB70" s="71">
        <v>0</v>
      </c>
      <c r="BC70" s="71">
        <v>0</v>
      </c>
      <c r="BD70" s="71">
        <v>3368394.46</v>
      </c>
      <c r="BE70" s="71">
        <v>2327535.12</v>
      </c>
      <c r="BF70" s="71">
        <v>5382872.2800000003</v>
      </c>
      <c r="BG70" s="71">
        <v>5382872.2800000003</v>
      </c>
      <c r="BH70" s="71">
        <v>0</v>
      </c>
      <c r="BI70" s="71">
        <v>0</v>
      </c>
      <c r="BJ70" s="71">
        <v>0</v>
      </c>
      <c r="BK70" s="71">
        <v>-3055337.16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-91924016.49000001</v>
      </c>
      <c r="BT70" s="71">
        <v>-5478727.3200000003</v>
      </c>
      <c r="BU70" s="71">
        <v>-68051011.359999999</v>
      </c>
      <c r="BV70" s="71">
        <v>-38223530.799999997</v>
      </c>
      <c r="BW70" s="71">
        <v>0</v>
      </c>
      <c r="BX70" s="71">
        <v>0</v>
      </c>
      <c r="BY70" s="71">
        <v>0</v>
      </c>
      <c r="BZ70" s="71">
        <v>19829252.989999998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-91621283.800000012</v>
      </c>
    </row>
    <row r="71" spans="1:90" ht="13.5" customHeight="1">
      <c r="A71" s="54" t="s">
        <v>122</v>
      </c>
      <c r="B71" s="69">
        <v>3016</v>
      </c>
      <c r="C71" s="70" t="s">
        <v>378</v>
      </c>
      <c r="D71" s="71">
        <v>2389998904.4398484</v>
      </c>
      <c r="E71" s="71">
        <v>2972816995.9898481</v>
      </c>
      <c r="F71" s="71">
        <v>2991434472.9898453</v>
      </c>
      <c r="G71" s="71">
        <v>-18617476.999997001</v>
      </c>
      <c r="H71" s="71">
        <v>0</v>
      </c>
      <c r="I71" s="71">
        <v>-601000155.03999984</v>
      </c>
      <c r="J71" s="71">
        <v>-603306528.11999989</v>
      </c>
      <c r="K71" s="71">
        <v>-1456773394.8999999</v>
      </c>
      <c r="L71" s="71">
        <v>853466866.77999997</v>
      </c>
      <c r="M71" s="71">
        <v>2306373.08</v>
      </c>
      <c r="N71" s="71">
        <v>2916536.78</v>
      </c>
      <c r="O71" s="71">
        <v>-610163.69999999995</v>
      </c>
      <c r="P71" s="71">
        <v>0</v>
      </c>
      <c r="Q71" s="71">
        <v>0</v>
      </c>
      <c r="R71" s="71">
        <v>0</v>
      </c>
      <c r="S71" s="71">
        <v>0.01</v>
      </c>
      <c r="T71" s="71">
        <v>0.01</v>
      </c>
      <c r="U71" s="71">
        <v>0</v>
      </c>
      <c r="V71" s="71">
        <v>0.01</v>
      </c>
      <c r="W71" s="71">
        <v>0</v>
      </c>
      <c r="X71" s="71">
        <v>0</v>
      </c>
      <c r="Y71" s="71">
        <v>0</v>
      </c>
      <c r="Z71" s="71">
        <v>18182063.48</v>
      </c>
      <c r="AA71" s="71">
        <v>18182063.48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-2801363255.2645335</v>
      </c>
      <c r="AT71" s="71">
        <v>-1809033115.9610002</v>
      </c>
      <c r="AU71" s="71">
        <v>-1819043261.9000001</v>
      </c>
      <c r="AV71" s="71">
        <v>10010145.939000001</v>
      </c>
      <c r="AW71" s="71">
        <v>-175025555.53700009</v>
      </c>
      <c r="AX71" s="71">
        <v>-166995792.35000008</v>
      </c>
      <c r="AY71" s="71">
        <v>-630046487.68000007</v>
      </c>
      <c r="AZ71" s="71">
        <v>-610214921.82000005</v>
      </c>
      <c r="BA71" s="71">
        <v>-19831565.860000003</v>
      </c>
      <c r="BB71" s="71">
        <v>0</v>
      </c>
      <c r="BC71" s="71">
        <v>0</v>
      </c>
      <c r="BD71" s="71">
        <v>463050695.32999998</v>
      </c>
      <c r="BE71" s="71">
        <v>-8029763.186999999</v>
      </c>
      <c r="BF71" s="71">
        <v>5083912.74</v>
      </c>
      <c r="BG71" s="71">
        <v>4711372</v>
      </c>
      <c r="BH71" s="71">
        <v>372540.74</v>
      </c>
      <c r="BI71" s="71">
        <v>0</v>
      </c>
      <c r="BJ71" s="71">
        <v>0</v>
      </c>
      <c r="BK71" s="71">
        <v>-13113675.926999999</v>
      </c>
      <c r="BL71" s="71">
        <v>0</v>
      </c>
      <c r="BM71" s="71">
        <v>0</v>
      </c>
      <c r="BN71" s="71">
        <v>0</v>
      </c>
      <c r="BO71" s="71">
        <v>-7780650.1500000004</v>
      </c>
      <c r="BP71" s="71">
        <v>-7780650.1500000004</v>
      </c>
      <c r="BQ71" s="71">
        <v>0</v>
      </c>
      <c r="BR71" s="71">
        <v>0</v>
      </c>
      <c r="BS71" s="71">
        <v>-814084120.89653349</v>
      </c>
      <c r="BT71" s="71">
        <v>-330017492.22240287</v>
      </c>
      <c r="BU71" s="71">
        <v>-206293675.46152169</v>
      </c>
      <c r="BV71" s="71">
        <v>-32392276.455445383</v>
      </c>
      <c r="BW71" s="71">
        <v>0</v>
      </c>
      <c r="BX71" s="71">
        <v>-67374040.957399681</v>
      </c>
      <c r="BY71" s="71">
        <v>-169373331.06438476</v>
      </c>
      <c r="BZ71" s="71">
        <v>-3256096.8428542707</v>
      </c>
      <c r="CA71" s="71">
        <v>-5377207.8925246643</v>
      </c>
      <c r="CB71" s="71">
        <v>4560187.2800000049</v>
      </c>
      <c r="CC71" s="71">
        <v>4806514.9400000051</v>
      </c>
      <c r="CD71" s="71">
        <v>-48435535.009999998</v>
      </c>
      <c r="CE71" s="71">
        <v>53242049.950000003</v>
      </c>
      <c r="CF71" s="71">
        <v>-246327.66000000015</v>
      </c>
      <c r="CG71" s="71">
        <v>4886869.21</v>
      </c>
      <c r="CH71" s="71">
        <v>-5133196.87</v>
      </c>
      <c r="CI71" s="71">
        <v>0</v>
      </c>
      <c r="CJ71" s="71">
        <v>0</v>
      </c>
      <c r="CK71" s="71">
        <v>0</v>
      </c>
      <c r="CL71" s="71">
        <v>-411364350.8246851</v>
      </c>
    </row>
    <row r="72" spans="1:90" ht="13.5" customHeight="1">
      <c r="A72" s="54" t="s">
        <v>123</v>
      </c>
      <c r="B72" s="69">
        <v>3017</v>
      </c>
      <c r="C72" s="70" t="s">
        <v>378</v>
      </c>
      <c r="D72" s="71">
        <v>1457223194.5699999</v>
      </c>
      <c r="E72" s="71">
        <v>1180515177.48</v>
      </c>
      <c r="F72" s="71">
        <v>1545920660.48</v>
      </c>
      <c r="G72" s="71">
        <v>-365405483</v>
      </c>
      <c r="H72" s="71">
        <v>0</v>
      </c>
      <c r="I72" s="71">
        <v>51933792.31000001</v>
      </c>
      <c r="J72" s="71">
        <v>52180441.300000012</v>
      </c>
      <c r="K72" s="71">
        <v>-416041643.02999997</v>
      </c>
      <c r="L72" s="71">
        <v>468222084.32999998</v>
      </c>
      <c r="M72" s="71">
        <v>-246648.98999999976</v>
      </c>
      <c r="N72" s="71">
        <v>3716989.16</v>
      </c>
      <c r="O72" s="71">
        <v>-3963638.15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224774224.78</v>
      </c>
      <c r="AA72" s="71">
        <v>224774224.78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-1116685603.0799999</v>
      </c>
      <c r="AT72" s="71">
        <v>-162772287.28</v>
      </c>
      <c r="AU72" s="71">
        <v>-212844790</v>
      </c>
      <c r="AV72" s="71">
        <v>50072502.719999999</v>
      </c>
      <c r="AW72" s="71">
        <v>-83062593.290000007</v>
      </c>
      <c r="AX72" s="71">
        <v>-107055436.31</v>
      </c>
      <c r="AY72" s="71">
        <v>-305124626.35000002</v>
      </c>
      <c r="AZ72" s="71">
        <v>-405776812.44000006</v>
      </c>
      <c r="BA72" s="71">
        <v>100652186.09</v>
      </c>
      <c r="BB72" s="71">
        <v>0</v>
      </c>
      <c r="BC72" s="71">
        <v>0</v>
      </c>
      <c r="BD72" s="71">
        <v>198069190.04000002</v>
      </c>
      <c r="BE72" s="71">
        <v>23992843.019999996</v>
      </c>
      <c r="BF72" s="71">
        <v>97282157.25</v>
      </c>
      <c r="BG72" s="71">
        <v>109084977.02</v>
      </c>
      <c r="BH72" s="71">
        <v>-11802819.77</v>
      </c>
      <c r="BI72" s="71">
        <v>0</v>
      </c>
      <c r="BJ72" s="71">
        <v>0</v>
      </c>
      <c r="BK72" s="71">
        <v>-73289314.230000004</v>
      </c>
      <c r="BL72" s="71">
        <v>0</v>
      </c>
      <c r="BM72" s="71">
        <v>0</v>
      </c>
      <c r="BN72" s="71">
        <v>0</v>
      </c>
      <c r="BO72" s="71">
        <v>-17187759.289999999</v>
      </c>
      <c r="BP72" s="71">
        <v>-17187759.289999999</v>
      </c>
      <c r="BQ72" s="71">
        <v>0</v>
      </c>
      <c r="BR72" s="71">
        <v>0</v>
      </c>
      <c r="BS72" s="71">
        <v>-775635548.39999998</v>
      </c>
      <c r="BT72" s="71">
        <v>-696897661.25999999</v>
      </c>
      <c r="BU72" s="71">
        <v>-98620980.659999996</v>
      </c>
      <c r="BV72" s="71">
        <v>-77610936.390000001</v>
      </c>
      <c r="BW72" s="71">
        <v>0</v>
      </c>
      <c r="BX72" s="71">
        <v>-77539240.280000001</v>
      </c>
      <c r="BY72" s="71">
        <v>-35550288.57</v>
      </c>
      <c r="BZ72" s="71">
        <v>252877856.19999999</v>
      </c>
      <c r="CA72" s="71">
        <v>-42294297.43999999</v>
      </c>
      <c r="CB72" s="71">
        <v>-78027414.820000008</v>
      </c>
      <c r="CC72" s="71">
        <v>-78027414.820000008</v>
      </c>
      <c r="CD72" s="71">
        <v>-142281196.52000001</v>
      </c>
      <c r="CE72" s="71">
        <v>64253781.700000003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340537591.49000001</v>
      </c>
    </row>
    <row r="73" spans="1:90" ht="13.5" customHeight="1">
      <c r="A73" s="54" t="s">
        <v>124</v>
      </c>
      <c r="B73" s="69">
        <v>3018</v>
      </c>
      <c r="C73" s="70" t="s">
        <v>378</v>
      </c>
      <c r="D73" s="71">
        <v>6349244.8899999987</v>
      </c>
      <c r="E73" s="71">
        <v>3916093.01</v>
      </c>
      <c r="F73" s="71">
        <v>3925880.36</v>
      </c>
      <c r="G73" s="71">
        <v>-9787.35</v>
      </c>
      <c r="H73" s="71">
        <v>0</v>
      </c>
      <c r="I73" s="71">
        <v>535673.16999999993</v>
      </c>
      <c r="J73" s="71">
        <v>535673.16999999993</v>
      </c>
      <c r="K73" s="71">
        <v>-1962525.58</v>
      </c>
      <c r="L73" s="71">
        <v>2498198.75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1459495.6099999999</v>
      </c>
      <c r="AA73" s="71">
        <v>0</v>
      </c>
      <c r="AB73" s="71">
        <v>0</v>
      </c>
      <c r="AC73" s="71">
        <v>1459495.6099999999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437983.10000000003</v>
      </c>
      <c r="AK73" s="71">
        <v>437983.10000000003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-56535653.289999999</v>
      </c>
      <c r="AT73" s="71">
        <v>-1014511.28</v>
      </c>
      <c r="AU73" s="71">
        <v>-1026011.28</v>
      </c>
      <c r="AV73" s="71">
        <v>11500</v>
      </c>
      <c r="AW73" s="71">
        <v>9652.1699999962002</v>
      </c>
      <c r="AX73" s="71">
        <v>1333580.7499999963</v>
      </c>
      <c r="AY73" s="71">
        <v>-21362011.200000003</v>
      </c>
      <c r="AZ73" s="71">
        <v>-20433212.630000003</v>
      </c>
      <c r="BA73" s="71">
        <v>-928798.57000000007</v>
      </c>
      <c r="BB73" s="71">
        <v>0</v>
      </c>
      <c r="BC73" s="71">
        <v>0</v>
      </c>
      <c r="BD73" s="71">
        <v>22695591.949999999</v>
      </c>
      <c r="BE73" s="71">
        <v>-1323928.58</v>
      </c>
      <c r="BF73" s="71">
        <v>6883298.7599999998</v>
      </c>
      <c r="BG73" s="71">
        <v>6561420.5899999999</v>
      </c>
      <c r="BH73" s="71">
        <v>321878.17</v>
      </c>
      <c r="BI73" s="71">
        <v>0</v>
      </c>
      <c r="BJ73" s="71">
        <v>0</v>
      </c>
      <c r="BK73" s="71">
        <v>-8207227.3399999999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-55530794.179999992</v>
      </c>
      <c r="BT73" s="71">
        <v>-1073078.1400000001</v>
      </c>
      <c r="BU73" s="71">
        <v>-34628234.909999996</v>
      </c>
      <c r="BV73" s="71">
        <v>-4592825.8900000006</v>
      </c>
      <c r="BW73" s="71">
        <v>-153349.68</v>
      </c>
      <c r="BX73" s="71">
        <v>-10337973.790000003</v>
      </c>
      <c r="BY73" s="71">
        <v>-4745331.7699999996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-50186408.399999999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16998833456.869999</v>
      </c>
      <c r="E74" s="71">
        <v>12319349899.390001</v>
      </c>
      <c r="F74" s="71">
        <v>15995229957.450001</v>
      </c>
      <c r="G74" s="71">
        <v>-3675880058.0599999</v>
      </c>
      <c r="H74" s="71">
        <v>0</v>
      </c>
      <c r="I74" s="71">
        <v>-852017169.89000094</v>
      </c>
      <c r="J74" s="71">
        <v>-837690165.00000095</v>
      </c>
      <c r="K74" s="71">
        <v>-6726057558.4300013</v>
      </c>
      <c r="L74" s="71">
        <v>5888367393.4300003</v>
      </c>
      <c r="M74" s="71">
        <v>-14327004.890000001</v>
      </c>
      <c r="N74" s="71">
        <v>19560694.039999999</v>
      </c>
      <c r="O74" s="71">
        <v>-33887698.93</v>
      </c>
      <c r="P74" s="71">
        <v>0</v>
      </c>
      <c r="Q74" s="71">
        <v>0</v>
      </c>
      <c r="R74" s="71">
        <v>0</v>
      </c>
      <c r="S74" s="71">
        <v>-13853803.040000005</v>
      </c>
      <c r="T74" s="71">
        <v>-13759865.480000004</v>
      </c>
      <c r="U74" s="71">
        <v>-35770084.100000001</v>
      </c>
      <c r="V74" s="71">
        <v>22010218.619999997</v>
      </c>
      <c r="W74" s="71">
        <v>-93937.56</v>
      </c>
      <c r="X74" s="71">
        <v>2639.1</v>
      </c>
      <c r="Y74" s="71">
        <v>-96576.66</v>
      </c>
      <c r="Z74" s="71">
        <v>4039858324.6699996</v>
      </c>
      <c r="AA74" s="71">
        <v>2348107562.8699994</v>
      </c>
      <c r="AB74" s="71">
        <v>636345841.57999992</v>
      </c>
      <c r="AC74" s="71">
        <v>220762641.69000006</v>
      </c>
      <c r="AD74" s="71">
        <v>818465497.24000013</v>
      </c>
      <c r="AE74" s="71">
        <v>0</v>
      </c>
      <c r="AF74" s="71">
        <v>0</v>
      </c>
      <c r="AG74" s="71">
        <v>0</v>
      </c>
      <c r="AH74" s="71">
        <v>16176781.289999997</v>
      </c>
      <c r="AI74" s="71">
        <v>0</v>
      </c>
      <c r="AJ74" s="71">
        <v>1505496205.7400002</v>
      </c>
      <c r="AK74" s="71">
        <v>959941358.84000015</v>
      </c>
      <c r="AL74" s="71">
        <v>545554846.89999998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-16739881545.520008</v>
      </c>
      <c r="AT74" s="71">
        <v>-6483106417.5200014</v>
      </c>
      <c r="AU74" s="71">
        <v>-7675518385.9700012</v>
      </c>
      <c r="AV74" s="71">
        <v>1192411968.45</v>
      </c>
      <c r="AW74" s="71">
        <v>-4000075241.7400036</v>
      </c>
      <c r="AX74" s="71">
        <v>-3596805306.4100037</v>
      </c>
      <c r="AY74" s="71">
        <v>-14913666341.140001</v>
      </c>
      <c r="AZ74" s="71">
        <v>-12007244822.210003</v>
      </c>
      <c r="BA74" s="71">
        <v>-5303485772.2399979</v>
      </c>
      <c r="BB74" s="71">
        <v>0</v>
      </c>
      <c r="BC74" s="71">
        <v>2397064253.3099999</v>
      </c>
      <c r="BD74" s="71">
        <v>11316861034.729998</v>
      </c>
      <c r="BE74" s="71">
        <v>-403269935.32999969</v>
      </c>
      <c r="BF74" s="71">
        <v>1319842309.4400001</v>
      </c>
      <c r="BG74" s="71">
        <v>1368422404.46</v>
      </c>
      <c r="BH74" s="71">
        <v>-32422109.320000011</v>
      </c>
      <c r="BI74" s="71">
        <v>0</v>
      </c>
      <c r="BJ74" s="71">
        <v>-16157985.699999999</v>
      </c>
      <c r="BK74" s="71">
        <v>-1723112244.7699997</v>
      </c>
      <c r="BL74" s="71">
        <v>0</v>
      </c>
      <c r="BM74" s="71">
        <v>0</v>
      </c>
      <c r="BN74" s="71">
        <v>0</v>
      </c>
      <c r="BO74" s="71">
        <v>-471931849.09999996</v>
      </c>
      <c r="BP74" s="71">
        <v>-471931849.09999996</v>
      </c>
      <c r="BQ74" s="71">
        <v>0</v>
      </c>
      <c r="BR74" s="71">
        <v>0</v>
      </c>
      <c r="BS74" s="71">
        <v>-5784768037.1600018</v>
      </c>
      <c r="BT74" s="71">
        <v>-3515403448.46</v>
      </c>
      <c r="BU74" s="71">
        <v>-780999449.82000005</v>
      </c>
      <c r="BV74" s="71">
        <v>-190062564.93000004</v>
      </c>
      <c r="BW74" s="71">
        <v>0</v>
      </c>
      <c r="BX74" s="71">
        <v>0</v>
      </c>
      <c r="BY74" s="71">
        <v>-42201128.770000003</v>
      </c>
      <c r="BZ74" s="71">
        <v>60852628.650000006</v>
      </c>
      <c r="CA74" s="71">
        <v>-1316954073.8300004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258951911.34999084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1385301981.9100404</v>
      </c>
      <c r="E75" s="71">
        <v>1120732883.4699986</v>
      </c>
      <c r="F75" s="71">
        <v>2986138082.1299987</v>
      </c>
      <c r="G75" s="71">
        <v>-1865405198.6600001</v>
      </c>
      <c r="H75" s="71">
        <v>0</v>
      </c>
      <c r="I75" s="71">
        <v>-62799167.560000002</v>
      </c>
      <c r="J75" s="71">
        <v>-9621464.939999938</v>
      </c>
      <c r="K75" s="71">
        <v>-905876810.43999982</v>
      </c>
      <c r="L75" s="71">
        <v>896255345.49999988</v>
      </c>
      <c r="M75" s="71">
        <v>-53177702.620000064</v>
      </c>
      <c r="N75" s="71">
        <v>285806771.24999994</v>
      </c>
      <c r="O75" s="71">
        <v>-338984473.87</v>
      </c>
      <c r="P75" s="71">
        <v>0</v>
      </c>
      <c r="Q75" s="71">
        <v>0</v>
      </c>
      <c r="R75" s="71">
        <v>0</v>
      </c>
      <c r="S75" s="71">
        <v>-1412216.3800000001</v>
      </c>
      <c r="T75" s="71">
        <v>-2873276.47</v>
      </c>
      <c r="U75" s="71">
        <v>-2938775</v>
      </c>
      <c r="V75" s="71">
        <v>65498.53</v>
      </c>
      <c r="W75" s="71">
        <v>1461060.09</v>
      </c>
      <c r="X75" s="71">
        <v>1491725</v>
      </c>
      <c r="Y75" s="71">
        <v>-30664.91</v>
      </c>
      <c r="Z75" s="71">
        <v>328780482.38004178</v>
      </c>
      <c r="AA75" s="71">
        <v>56482595.270000003</v>
      </c>
      <c r="AB75" s="71">
        <v>0</v>
      </c>
      <c r="AC75" s="71">
        <v>0</v>
      </c>
      <c r="AD75" s="71">
        <v>272297887.1100418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-1026609506.0225687</v>
      </c>
      <c r="AT75" s="71">
        <v>-406885557.06999981</v>
      </c>
      <c r="AU75" s="71">
        <v>-1283440397.1499996</v>
      </c>
      <c r="AV75" s="71">
        <v>876554840.0799998</v>
      </c>
      <c r="AW75" s="71">
        <v>-200466085.80256891</v>
      </c>
      <c r="AX75" s="71">
        <v>-244859254.69741154</v>
      </c>
      <c r="AY75" s="71">
        <v>-2204496327.6974115</v>
      </c>
      <c r="AZ75" s="71">
        <v>-1276630310.8400002</v>
      </c>
      <c r="BA75" s="71">
        <v>-1053680837.3200001</v>
      </c>
      <c r="BB75" s="71">
        <v>0</v>
      </c>
      <c r="BC75" s="71">
        <v>125814820.46258864</v>
      </c>
      <c r="BD75" s="71">
        <v>1959637073</v>
      </c>
      <c r="BE75" s="71">
        <v>44393168.894842625</v>
      </c>
      <c r="BF75" s="71">
        <v>1598825123.8948426</v>
      </c>
      <c r="BG75" s="71">
        <v>926340526.58000004</v>
      </c>
      <c r="BH75" s="71">
        <v>758588835.7299999</v>
      </c>
      <c r="BI75" s="71">
        <v>0</v>
      </c>
      <c r="BJ75" s="71">
        <v>-86104238.415157393</v>
      </c>
      <c r="BK75" s="71">
        <v>-1554431955</v>
      </c>
      <c r="BL75" s="71">
        <v>0</v>
      </c>
      <c r="BM75" s="71">
        <v>0</v>
      </c>
      <c r="BN75" s="71">
        <v>0</v>
      </c>
      <c r="BO75" s="71">
        <v>-54555664.149999999</v>
      </c>
      <c r="BP75" s="71">
        <v>-54555664.149999999</v>
      </c>
      <c r="BQ75" s="71">
        <v>0</v>
      </c>
      <c r="BR75" s="71">
        <v>0</v>
      </c>
      <c r="BS75" s="71">
        <v>-364702199</v>
      </c>
      <c r="BT75" s="71">
        <v>-560159944.37</v>
      </c>
      <c r="BU75" s="71">
        <v>-184717168.12000003</v>
      </c>
      <c r="BV75" s="71">
        <v>-95752650.76000002</v>
      </c>
      <c r="BW75" s="71">
        <v>0</v>
      </c>
      <c r="BX75" s="71">
        <v>0</v>
      </c>
      <c r="BY75" s="71">
        <v>-176424.64</v>
      </c>
      <c r="BZ75" s="71">
        <v>477981269.64999998</v>
      </c>
      <c r="CA75" s="71">
        <v>-1877280.76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358692475.88747168</v>
      </c>
    </row>
    <row r="76" spans="1:90" ht="13.5" customHeight="1">
      <c r="A76" s="55" t="s">
        <v>127</v>
      </c>
      <c r="B76" s="72">
        <v>4004</v>
      </c>
      <c r="C76" s="70" t="s">
        <v>379</v>
      </c>
      <c r="D76" s="71">
        <v>22838478469.299999</v>
      </c>
      <c r="E76" s="71">
        <v>20386870185.109997</v>
      </c>
      <c r="F76" s="71">
        <v>23132069832.629997</v>
      </c>
      <c r="G76" s="71">
        <v>-2745199647.5200005</v>
      </c>
      <c r="H76" s="71">
        <v>0</v>
      </c>
      <c r="I76" s="71">
        <v>-2047718693.2099979</v>
      </c>
      <c r="J76" s="71">
        <v>-2048205921.3199978</v>
      </c>
      <c r="K76" s="71">
        <v>-9180159627.3199978</v>
      </c>
      <c r="L76" s="71">
        <v>7131953706</v>
      </c>
      <c r="M76" s="71">
        <v>487228.1099999994</v>
      </c>
      <c r="N76" s="71">
        <v>13113717.419999998</v>
      </c>
      <c r="O76" s="71">
        <v>-12626489.309999999</v>
      </c>
      <c r="P76" s="71">
        <v>0</v>
      </c>
      <c r="Q76" s="71">
        <v>0</v>
      </c>
      <c r="R76" s="71">
        <v>0</v>
      </c>
      <c r="S76" s="71">
        <v>7973648.5700000003</v>
      </c>
      <c r="T76" s="71">
        <v>7973648.5700000003</v>
      </c>
      <c r="U76" s="71">
        <v>-40018521.149999999</v>
      </c>
      <c r="V76" s="71">
        <v>47992169.719999999</v>
      </c>
      <c r="W76" s="71">
        <v>0</v>
      </c>
      <c r="X76" s="71">
        <v>0</v>
      </c>
      <c r="Y76" s="71">
        <v>0</v>
      </c>
      <c r="Z76" s="71">
        <v>4487974008.9700003</v>
      </c>
      <c r="AA76" s="71">
        <v>3273691724.5200005</v>
      </c>
      <c r="AB76" s="71">
        <v>915567351.01999986</v>
      </c>
      <c r="AC76" s="71">
        <v>-123358012.75</v>
      </c>
      <c r="AD76" s="71">
        <v>422072946.18000001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3379319.86</v>
      </c>
      <c r="AK76" s="71">
        <v>3379319.86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-18557328516.32</v>
      </c>
      <c r="AT76" s="71">
        <v>-10327533694.92</v>
      </c>
      <c r="AU76" s="71">
        <v>-12173112730.059999</v>
      </c>
      <c r="AV76" s="71">
        <v>1845579035.1399999</v>
      </c>
      <c r="AW76" s="71">
        <v>-1143184165.25</v>
      </c>
      <c r="AX76" s="71">
        <v>-1081145362.0599999</v>
      </c>
      <c r="AY76" s="71">
        <v>-5131311467.3000002</v>
      </c>
      <c r="AZ76" s="71">
        <v>-3856412047.6300001</v>
      </c>
      <c r="BA76" s="71">
        <v>-2443475694.1100006</v>
      </c>
      <c r="BB76" s="71">
        <v>0</v>
      </c>
      <c r="BC76" s="71">
        <v>1168576274.4400005</v>
      </c>
      <c r="BD76" s="71">
        <v>4050166105.2400002</v>
      </c>
      <c r="BE76" s="71">
        <v>-62038803.190000117</v>
      </c>
      <c r="BF76" s="71">
        <v>441591681.05000001</v>
      </c>
      <c r="BG76" s="71">
        <v>412387614.13000005</v>
      </c>
      <c r="BH76" s="71">
        <v>121115760.99999997</v>
      </c>
      <c r="BI76" s="71">
        <v>0</v>
      </c>
      <c r="BJ76" s="71">
        <v>-91911694.079999998</v>
      </c>
      <c r="BK76" s="71">
        <v>-503630484.24000013</v>
      </c>
      <c r="BL76" s="71">
        <v>0</v>
      </c>
      <c r="BM76" s="71">
        <v>0</v>
      </c>
      <c r="BN76" s="71">
        <v>0</v>
      </c>
      <c r="BO76" s="71">
        <v>-562994839.43000007</v>
      </c>
      <c r="BP76" s="71">
        <v>-562994839.43000007</v>
      </c>
      <c r="BQ76" s="71">
        <v>0</v>
      </c>
      <c r="BR76" s="71">
        <v>0</v>
      </c>
      <c r="BS76" s="71">
        <v>-6033032334</v>
      </c>
      <c r="BT76" s="71">
        <v>-4952238553.6700001</v>
      </c>
      <c r="BU76" s="71">
        <v>-690064399.29000008</v>
      </c>
      <c r="BV76" s="71">
        <v>-155045701.09</v>
      </c>
      <c r="BW76" s="71">
        <v>0</v>
      </c>
      <c r="BX76" s="71">
        <v>0</v>
      </c>
      <c r="BY76" s="71">
        <v>-247344962.78</v>
      </c>
      <c r="BZ76" s="71">
        <v>11661282.829999998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-490583482.71999997</v>
      </c>
      <c r="CJ76" s="71">
        <v>-490583482.71999997</v>
      </c>
      <c r="CK76" s="71">
        <v>0</v>
      </c>
      <c r="CL76" s="71">
        <v>4281149952.9799995</v>
      </c>
    </row>
    <row r="77" spans="1:90" ht="13.5" customHeight="1">
      <c r="A77" s="55" t="s">
        <v>128</v>
      </c>
      <c r="B77" s="72">
        <v>4005</v>
      </c>
      <c r="C77" s="70" t="s">
        <v>379</v>
      </c>
      <c r="D77" s="71">
        <v>2784709744.4500003</v>
      </c>
      <c r="E77" s="71">
        <v>2931691170.5400004</v>
      </c>
      <c r="F77" s="71">
        <v>3306454829.6600003</v>
      </c>
      <c r="G77" s="71">
        <v>-374763659.11999995</v>
      </c>
      <c r="H77" s="71">
        <v>0</v>
      </c>
      <c r="I77" s="71">
        <v>-728329524.41999996</v>
      </c>
      <c r="J77" s="71">
        <v>-728313080.41999996</v>
      </c>
      <c r="K77" s="71">
        <v>-1374930114.5</v>
      </c>
      <c r="L77" s="71">
        <v>646617034.08000004</v>
      </c>
      <c r="M77" s="71">
        <v>-16444</v>
      </c>
      <c r="N77" s="71">
        <v>0</v>
      </c>
      <c r="O77" s="71">
        <v>-16444</v>
      </c>
      <c r="P77" s="71">
        <v>0</v>
      </c>
      <c r="Q77" s="71">
        <v>0</v>
      </c>
      <c r="R77" s="71">
        <v>0</v>
      </c>
      <c r="S77" s="71">
        <v>-3192252.26</v>
      </c>
      <c r="T77" s="71">
        <v>-3192252.26</v>
      </c>
      <c r="U77" s="71">
        <v>-3192252.26</v>
      </c>
      <c r="V77" s="71">
        <v>0</v>
      </c>
      <c r="W77" s="71">
        <v>0</v>
      </c>
      <c r="X77" s="71">
        <v>0</v>
      </c>
      <c r="Y77" s="71">
        <v>0</v>
      </c>
      <c r="Z77" s="71">
        <v>584540350.59000003</v>
      </c>
      <c r="AA77" s="71">
        <v>388037312.20000005</v>
      </c>
      <c r="AB77" s="71">
        <v>74180284.909999996</v>
      </c>
      <c r="AC77" s="71">
        <v>66018305.789999999</v>
      </c>
      <c r="AD77" s="71">
        <v>56304447.690000005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-2218781098.98</v>
      </c>
      <c r="AT77" s="71">
        <v>-1360731096.3000002</v>
      </c>
      <c r="AU77" s="71">
        <v>-1767939906.4400003</v>
      </c>
      <c r="AV77" s="71">
        <v>407208810.13999999</v>
      </c>
      <c r="AW77" s="71">
        <v>10190888.370000005</v>
      </c>
      <c r="AX77" s="71">
        <v>-8639734.0999999642</v>
      </c>
      <c r="AY77" s="71">
        <v>-470178826.53999996</v>
      </c>
      <c r="AZ77" s="71">
        <v>-172376562.06999999</v>
      </c>
      <c r="BA77" s="71">
        <v>-413408896.36999995</v>
      </c>
      <c r="BB77" s="71">
        <v>0</v>
      </c>
      <c r="BC77" s="71">
        <v>115606631.90000001</v>
      </c>
      <c r="BD77" s="71">
        <v>461539092.44</v>
      </c>
      <c r="BE77" s="71">
        <v>18830622.469999969</v>
      </c>
      <c r="BF77" s="71">
        <v>152685826.72999999</v>
      </c>
      <c r="BG77" s="71">
        <v>80951192.229999989</v>
      </c>
      <c r="BH77" s="71">
        <v>102248935.08999999</v>
      </c>
      <c r="BI77" s="71">
        <v>0</v>
      </c>
      <c r="BJ77" s="71">
        <v>-30514300.589999996</v>
      </c>
      <c r="BK77" s="71">
        <v>-133855204.26000002</v>
      </c>
      <c r="BL77" s="71">
        <v>0</v>
      </c>
      <c r="BM77" s="71">
        <v>0</v>
      </c>
      <c r="BN77" s="71">
        <v>0</v>
      </c>
      <c r="BO77" s="71">
        <v>-38920863.509999998</v>
      </c>
      <c r="BP77" s="71">
        <v>-38920863.509999998</v>
      </c>
      <c r="BQ77" s="71">
        <v>0</v>
      </c>
      <c r="BR77" s="71">
        <v>0</v>
      </c>
      <c r="BS77" s="71">
        <v>-733037415.63999987</v>
      </c>
      <c r="BT77" s="71">
        <v>-642730925.80999994</v>
      </c>
      <c r="BU77" s="71">
        <v>-52475295.779999994</v>
      </c>
      <c r="BV77" s="71">
        <v>-7700475.9299999997</v>
      </c>
      <c r="BW77" s="71">
        <v>0</v>
      </c>
      <c r="BX77" s="71">
        <v>0</v>
      </c>
      <c r="BY77" s="71">
        <v>-30132773.649999999</v>
      </c>
      <c r="BZ77" s="71">
        <v>2055.5300000000002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-96282611.899999991</v>
      </c>
      <c r="CJ77" s="71">
        <v>-96282611.899999991</v>
      </c>
      <c r="CK77" s="71">
        <v>0</v>
      </c>
      <c r="CL77" s="71">
        <v>565928645.47000027</v>
      </c>
    </row>
    <row r="78" spans="1:90" ht="13.5" customHeight="1">
      <c r="A78" s="56" t="s">
        <v>129</v>
      </c>
      <c r="B78" s="73">
        <v>9000</v>
      </c>
      <c r="C78" s="70" t="s">
        <v>380</v>
      </c>
      <c r="D78" s="74">
        <v>840701391173.18152</v>
      </c>
      <c r="E78" s="74">
        <v>759279334487.5603</v>
      </c>
      <c r="F78" s="74">
        <v>1035957052160.4103</v>
      </c>
      <c r="G78" s="74">
        <v>-252502633643.04001</v>
      </c>
      <c r="H78" s="74">
        <v>-24175084029.809998</v>
      </c>
      <c r="I78" s="74">
        <v>-129208462436.13</v>
      </c>
      <c r="J78" s="74">
        <v>-159677572216.17004</v>
      </c>
      <c r="K78" s="74">
        <v>-555516202033.24011</v>
      </c>
      <c r="L78" s="74">
        <v>395838629817.07001</v>
      </c>
      <c r="M78" s="74">
        <v>26473775852.150021</v>
      </c>
      <c r="N78" s="74">
        <v>118820163607.21999</v>
      </c>
      <c r="O78" s="74">
        <v>-92346387755.069992</v>
      </c>
      <c r="P78" s="74">
        <v>3995333927.8899989</v>
      </c>
      <c r="Q78" s="74">
        <v>12906957535.620001</v>
      </c>
      <c r="R78" s="74">
        <v>-8911623607.7300014</v>
      </c>
      <c r="S78" s="74">
        <v>-5038491164.5299988</v>
      </c>
      <c r="T78" s="74">
        <v>-3902582194.3200011</v>
      </c>
      <c r="U78" s="74">
        <v>-17922164878.489998</v>
      </c>
      <c r="V78" s="74">
        <v>14019582684.170002</v>
      </c>
      <c r="W78" s="74">
        <v>-1135908970.2099996</v>
      </c>
      <c r="X78" s="74">
        <v>2662187570.4499993</v>
      </c>
      <c r="Y78" s="74">
        <v>-3798096540.6599998</v>
      </c>
      <c r="Z78" s="74">
        <v>203206725344.51062</v>
      </c>
      <c r="AA78" s="74">
        <v>133736509865.12805</v>
      </c>
      <c r="AB78" s="74">
        <v>8314915333.4425411</v>
      </c>
      <c r="AC78" s="74">
        <v>42957959084.736374</v>
      </c>
      <c r="AD78" s="74">
        <v>14697847183.772472</v>
      </c>
      <c r="AE78" s="74">
        <v>620361635.47528768</v>
      </c>
      <c r="AF78" s="74">
        <v>1106309880.1903589</v>
      </c>
      <c r="AG78" s="74">
        <v>1067970653.1621095</v>
      </c>
      <c r="AH78" s="74">
        <v>706739956.4400003</v>
      </c>
      <c r="AI78" s="74">
        <v>-1888247.8365606405</v>
      </c>
      <c r="AJ78" s="74">
        <v>1772717677.3200018</v>
      </c>
      <c r="AK78" s="74">
        <v>1867950765.1400018</v>
      </c>
      <c r="AL78" s="74">
        <v>-95233087.819999993</v>
      </c>
      <c r="AM78" s="74">
        <v>10689567264.450947</v>
      </c>
      <c r="AN78" s="74">
        <v>13696533010.180946</v>
      </c>
      <c r="AO78" s="74">
        <v>-3326371475.1599998</v>
      </c>
      <c r="AP78" s="74">
        <v>227332404.06</v>
      </c>
      <c r="AQ78" s="74">
        <v>-132499.53999999998</v>
      </c>
      <c r="AR78" s="74">
        <v>92205824.909999743</v>
      </c>
      <c r="AS78" s="74">
        <v>-701295965912.32043</v>
      </c>
      <c r="AT78" s="74">
        <v>-375647025443.35986</v>
      </c>
      <c r="AU78" s="74">
        <v>-465740697292.09991</v>
      </c>
      <c r="AV78" s="74">
        <v>90093671848.740005</v>
      </c>
      <c r="AW78" s="74">
        <v>-130774432095.49077</v>
      </c>
      <c r="AX78" s="74">
        <v>-150069030261.45563</v>
      </c>
      <c r="AY78" s="74">
        <v>-442346456167.10571</v>
      </c>
      <c r="AZ78" s="74">
        <v>-256163809119.116</v>
      </c>
      <c r="BA78" s="74">
        <v>-466242408346.07477</v>
      </c>
      <c r="BB78" s="74">
        <v>-30138992.929999996</v>
      </c>
      <c r="BC78" s="74">
        <v>280089900291.01483</v>
      </c>
      <c r="BD78" s="74">
        <v>292277425905.64996</v>
      </c>
      <c r="BE78" s="74">
        <v>19294598165.964966</v>
      </c>
      <c r="BF78" s="74">
        <v>117741151783.96498</v>
      </c>
      <c r="BG78" s="74">
        <v>94104661641.352356</v>
      </c>
      <c r="BH78" s="74">
        <v>92039367680.873749</v>
      </c>
      <c r="BI78" s="74">
        <v>18367887.239999998</v>
      </c>
      <c r="BJ78" s="74">
        <v>-68421245425.501083</v>
      </c>
      <c r="BK78" s="74">
        <v>-98446553618.000015</v>
      </c>
      <c r="BL78" s="74">
        <v>-1345682271.2499998</v>
      </c>
      <c r="BM78" s="74">
        <v>-1347129831.1199996</v>
      </c>
      <c r="BN78" s="74">
        <v>1447559.8700000152</v>
      </c>
      <c r="BO78" s="74">
        <v>-5230009349.1500015</v>
      </c>
      <c r="BP78" s="74">
        <v>-5180120480.5200014</v>
      </c>
      <c r="BQ78" s="74">
        <v>0</v>
      </c>
      <c r="BR78" s="74">
        <v>-49888868.630000003</v>
      </c>
      <c r="BS78" s="74">
        <v>-174728059854.01999</v>
      </c>
      <c r="BT78" s="74">
        <v>-119968629604.81</v>
      </c>
      <c r="BU78" s="74">
        <v>-44590947119.980011</v>
      </c>
      <c r="BV78" s="74">
        <v>-15258712106.82</v>
      </c>
      <c r="BW78" s="74">
        <v>-4611410.2299999911</v>
      </c>
      <c r="BX78" s="74">
        <v>-6959196720.7799988</v>
      </c>
      <c r="BY78" s="74">
        <v>-8672480846.7699986</v>
      </c>
      <c r="BZ78" s="74">
        <v>27577036627.659988</v>
      </c>
      <c r="CA78" s="74">
        <v>-6850518672.289999</v>
      </c>
      <c r="CB78" s="74">
        <v>-22181251.630000003</v>
      </c>
      <c r="CC78" s="74">
        <v>-22140156.930000007</v>
      </c>
      <c r="CD78" s="74">
        <v>-65751132.680000007</v>
      </c>
      <c r="CE78" s="74">
        <v>43610975.75</v>
      </c>
      <c r="CF78" s="74">
        <v>-41094.700000000012</v>
      </c>
      <c r="CG78" s="74">
        <v>203967.44</v>
      </c>
      <c r="CH78" s="74">
        <v>-245062.14</v>
      </c>
      <c r="CI78" s="74">
        <v>-13548575647.419998</v>
      </c>
      <c r="CJ78" s="74">
        <v>-13591259645.309999</v>
      </c>
      <c r="CK78" s="74">
        <v>42683997.890000001</v>
      </c>
      <c r="CL78" s="74">
        <v>139405425260.86118</v>
      </c>
    </row>
    <row r="79" spans="1:90" ht="13.5" customHeight="1">
      <c r="A79" s="56" t="s">
        <v>130</v>
      </c>
      <c r="B79" s="73">
        <v>9001</v>
      </c>
      <c r="C79" s="70" t="s">
        <v>381</v>
      </c>
      <c r="D79" s="74">
        <v>7915938518.8130732</v>
      </c>
      <c r="E79" s="74">
        <v>7912270037.6028175</v>
      </c>
      <c r="F79" s="74">
        <v>8555340285.0879545</v>
      </c>
      <c r="G79" s="74">
        <v>-643070247.48513651</v>
      </c>
      <c r="H79" s="74">
        <v>0</v>
      </c>
      <c r="I79" s="74">
        <v>-809495584.9216826</v>
      </c>
      <c r="J79" s="74">
        <v>-865495622.40834129</v>
      </c>
      <c r="K79" s="74">
        <v>-4013260340.3325729</v>
      </c>
      <c r="L79" s="74">
        <v>3147764717.924232</v>
      </c>
      <c r="M79" s="74">
        <v>56000037.486658484</v>
      </c>
      <c r="N79" s="74">
        <v>112219983.37433717</v>
      </c>
      <c r="O79" s="74">
        <v>-56219945.887678705</v>
      </c>
      <c r="P79" s="74">
        <v>0</v>
      </c>
      <c r="Q79" s="74">
        <v>0</v>
      </c>
      <c r="R79" s="74">
        <v>0</v>
      </c>
      <c r="S79" s="74">
        <v>1148954.1899999997</v>
      </c>
      <c r="T79" s="74">
        <v>1884293.7099999997</v>
      </c>
      <c r="U79" s="74">
        <v>-531857.81000000006</v>
      </c>
      <c r="V79" s="74">
        <v>2416151.5199999996</v>
      </c>
      <c r="W79" s="74">
        <v>-735339.52000000002</v>
      </c>
      <c r="X79" s="74">
        <v>309782.48</v>
      </c>
      <c r="Y79" s="74">
        <v>-1045122</v>
      </c>
      <c r="Z79" s="74">
        <v>811390692.961936</v>
      </c>
      <c r="AA79" s="74">
        <v>738069449.85532522</v>
      </c>
      <c r="AB79" s="74">
        <v>9004562.3069961276</v>
      </c>
      <c r="AC79" s="74">
        <v>62247488.82961458</v>
      </c>
      <c r="AD79" s="74">
        <v>1143310.4799999997</v>
      </c>
      <c r="AE79" s="74">
        <v>0</v>
      </c>
      <c r="AF79" s="74">
        <v>0</v>
      </c>
      <c r="AG79" s="74">
        <v>-17299.05</v>
      </c>
      <c r="AH79" s="74">
        <v>958332.39</v>
      </c>
      <c r="AI79" s="74">
        <v>-15151.85</v>
      </c>
      <c r="AJ79" s="74">
        <v>624418.98</v>
      </c>
      <c r="AK79" s="74">
        <v>624418.98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-8135897406.4466171</v>
      </c>
      <c r="AT79" s="74">
        <v>-3404163157.9070005</v>
      </c>
      <c r="AU79" s="74">
        <v>-3622161325.0599999</v>
      </c>
      <c r="AV79" s="74">
        <v>217998167.153</v>
      </c>
      <c r="AW79" s="74">
        <v>-313799405.17223233</v>
      </c>
      <c r="AX79" s="74">
        <v>-343243281.88245827</v>
      </c>
      <c r="AY79" s="74">
        <v>-1261589837.3477509</v>
      </c>
      <c r="AZ79" s="74">
        <v>-1346268687.0700002</v>
      </c>
      <c r="BA79" s="74">
        <v>82691713.812249571</v>
      </c>
      <c r="BB79" s="74">
        <v>0</v>
      </c>
      <c r="BC79" s="74">
        <v>1987135.91</v>
      </c>
      <c r="BD79" s="74">
        <v>918346555.46529245</v>
      </c>
      <c r="BE79" s="74">
        <v>29443876.710225936</v>
      </c>
      <c r="BF79" s="74">
        <v>208745387.1553182</v>
      </c>
      <c r="BG79" s="74">
        <v>211053961.00649396</v>
      </c>
      <c r="BH79" s="74">
        <v>-2283155.851175731</v>
      </c>
      <c r="BI79" s="74">
        <v>0</v>
      </c>
      <c r="BJ79" s="74">
        <v>-25418</v>
      </c>
      <c r="BK79" s="74">
        <v>-179301510.44509229</v>
      </c>
      <c r="BL79" s="74">
        <v>7905422.7801096141</v>
      </c>
      <c r="BM79" s="74">
        <v>7905134.7801096141</v>
      </c>
      <c r="BN79" s="74">
        <v>288</v>
      </c>
      <c r="BO79" s="74">
        <v>-33360331.522732001</v>
      </c>
      <c r="BP79" s="74">
        <v>-33360402.302731998</v>
      </c>
      <c r="BQ79" s="74">
        <v>0</v>
      </c>
      <c r="BR79" s="74">
        <v>70.779999999999987</v>
      </c>
      <c r="BS79" s="74">
        <v>-4328936546.9962111</v>
      </c>
      <c r="BT79" s="74">
        <v>-2060605045.7530706</v>
      </c>
      <c r="BU79" s="74">
        <v>-1440356303.1514125</v>
      </c>
      <c r="BV79" s="74">
        <v>-323766680.55358887</v>
      </c>
      <c r="BW79" s="74">
        <v>-153349.68</v>
      </c>
      <c r="BX79" s="74">
        <v>-242567925.40173259</v>
      </c>
      <c r="BY79" s="74">
        <v>-336217400.94519109</v>
      </c>
      <c r="BZ79" s="74">
        <v>244565107.31824851</v>
      </c>
      <c r="CA79" s="74">
        <v>-169834948.82946432</v>
      </c>
      <c r="CB79" s="74">
        <v>-63489396.168552309</v>
      </c>
      <c r="CC79" s="74">
        <v>-63243068.508552305</v>
      </c>
      <c r="CD79" s="74">
        <v>-228973479.91855231</v>
      </c>
      <c r="CE79" s="74">
        <v>165730411.41000003</v>
      </c>
      <c r="CF79" s="74">
        <v>-246327.66000000015</v>
      </c>
      <c r="CG79" s="74">
        <v>4886869.21</v>
      </c>
      <c r="CH79" s="74">
        <v>-5133196.87</v>
      </c>
      <c r="CI79" s="74">
        <v>-53991.46</v>
      </c>
      <c r="CJ79" s="74">
        <v>-53991.46</v>
      </c>
      <c r="CK79" s="74">
        <v>0</v>
      </c>
      <c r="CL79" s="74">
        <v>-219958887.63354537</v>
      </c>
    </row>
    <row r="80" spans="1:90" ht="13.5" customHeight="1">
      <c r="A80" s="56" t="s">
        <v>132</v>
      </c>
      <c r="B80" s="73">
        <v>9002</v>
      </c>
      <c r="C80" s="70" t="s">
        <v>382</v>
      </c>
      <c r="D80" s="74">
        <v>44007323652.530037</v>
      </c>
      <c r="E80" s="74">
        <v>36758644138.509995</v>
      </c>
      <c r="F80" s="74">
        <v>45419892701.869995</v>
      </c>
      <c r="G80" s="74">
        <v>-8661248563.3600006</v>
      </c>
      <c r="H80" s="74">
        <v>0</v>
      </c>
      <c r="I80" s="74">
        <v>-3690864555.079999</v>
      </c>
      <c r="J80" s="74">
        <v>-3623830631.6799989</v>
      </c>
      <c r="K80" s="74">
        <v>-18187024110.689999</v>
      </c>
      <c r="L80" s="74">
        <v>14563193479.01</v>
      </c>
      <c r="M80" s="74">
        <v>-67033923.400000066</v>
      </c>
      <c r="N80" s="74">
        <v>318481182.70999998</v>
      </c>
      <c r="O80" s="74">
        <v>-385515106.11000001</v>
      </c>
      <c r="P80" s="74">
        <v>0</v>
      </c>
      <c r="Q80" s="74">
        <v>0</v>
      </c>
      <c r="R80" s="74">
        <v>0</v>
      </c>
      <c r="S80" s="74">
        <v>-10484623.110000005</v>
      </c>
      <c r="T80" s="74">
        <v>-11851745.640000004</v>
      </c>
      <c r="U80" s="74">
        <v>-81919632.510000005</v>
      </c>
      <c r="V80" s="74">
        <v>70067886.870000005</v>
      </c>
      <c r="W80" s="74">
        <v>1367122.53</v>
      </c>
      <c r="X80" s="74">
        <v>1494364.1</v>
      </c>
      <c r="Y80" s="74">
        <v>-127241.57</v>
      </c>
      <c r="Z80" s="74">
        <v>9441153166.6100426</v>
      </c>
      <c r="AA80" s="74">
        <v>6066319194.8599997</v>
      </c>
      <c r="AB80" s="74">
        <v>1626093477.51</v>
      </c>
      <c r="AC80" s="74">
        <v>163422934.73000005</v>
      </c>
      <c r="AD80" s="74">
        <v>1569140778.220042</v>
      </c>
      <c r="AE80" s="74">
        <v>0</v>
      </c>
      <c r="AF80" s="74">
        <v>0</v>
      </c>
      <c r="AG80" s="74">
        <v>0</v>
      </c>
      <c r="AH80" s="74">
        <v>16176781.289999997</v>
      </c>
      <c r="AI80" s="74">
        <v>0</v>
      </c>
      <c r="AJ80" s="74">
        <v>1508875525.6000001</v>
      </c>
      <c r="AK80" s="74">
        <v>963320678.70000017</v>
      </c>
      <c r="AL80" s="74">
        <v>545554846.89999998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-38542600666.842583</v>
      </c>
      <c r="AT80" s="74">
        <v>-18578256765.810001</v>
      </c>
      <c r="AU80" s="74">
        <v>-22900011419.619999</v>
      </c>
      <c r="AV80" s="74">
        <v>4321754653.8099995</v>
      </c>
      <c r="AW80" s="74">
        <v>-5333534604.4225721</v>
      </c>
      <c r="AX80" s="74">
        <v>-4931449657.267416</v>
      </c>
      <c r="AY80" s="74">
        <v>-22719652962.677414</v>
      </c>
      <c r="AZ80" s="74">
        <v>-17312663742.750004</v>
      </c>
      <c r="BA80" s="74">
        <v>-9214051200.039999</v>
      </c>
      <c r="BB80" s="74">
        <v>0</v>
      </c>
      <c r="BC80" s="74">
        <v>3807061980.1125894</v>
      </c>
      <c r="BD80" s="74">
        <v>17788203305.409996</v>
      </c>
      <c r="BE80" s="74">
        <v>-402084947.15515721</v>
      </c>
      <c r="BF80" s="74">
        <v>3512944941.1148429</v>
      </c>
      <c r="BG80" s="74">
        <v>2788101737.4000001</v>
      </c>
      <c r="BH80" s="74">
        <v>949531422.49999988</v>
      </c>
      <c r="BI80" s="74">
        <v>0</v>
      </c>
      <c r="BJ80" s="74">
        <v>-224688218.78515741</v>
      </c>
      <c r="BK80" s="74">
        <v>-3915029888.27</v>
      </c>
      <c r="BL80" s="74">
        <v>0</v>
      </c>
      <c r="BM80" s="74">
        <v>0</v>
      </c>
      <c r="BN80" s="74">
        <v>0</v>
      </c>
      <c r="BO80" s="74">
        <v>-1128403216.1900001</v>
      </c>
      <c r="BP80" s="74">
        <v>-1128403216.1900001</v>
      </c>
      <c r="BQ80" s="74">
        <v>0</v>
      </c>
      <c r="BR80" s="74">
        <v>0</v>
      </c>
      <c r="BS80" s="74">
        <v>-12915539985.800001</v>
      </c>
      <c r="BT80" s="74">
        <v>-9670532872.3099995</v>
      </c>
      <c r="BU80" s="74">
        <v>-1708256313.01</v>
      </c>
      <c r="BV80" s="74">
        <v>-448561392.7100001</v>
      </c>
      <c r="BW80" s="74">
        <v>0</v>
      </c>
      <c r="BX80" s="74">
        <v>0</v>
      </c>
      <c r="BY80" s="74">
        <v>-319855289.83999997</v>
      </c>
      <c r="BZ80" s="74">
        <v>550497236.65999997</v>
      </c>
      <c r="CA80" s="74">
        <v>-1318831354.5900004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-586866094.62</v>
      </c>
      <c r="CJ80" s="74">
        <v>-586866094.62</v>
      </c>
      <c r="CK80" s="74">
        <v>0</v>
      </c>
      <c r="CL80" s="74">
        <v>5464722985.6874628</v>
      </c>
    </row>
    <row r="81" spans="1:90" ht="13.5" customHeight="1">
      <c r="A81" s="56" t="s">
        <v>134</v>
      </c>
      <c r="B81" s="73">
        <v>9003</v>
      </c>
      <c r="C81" s="70" t="s">
        <v>383</v>
      </c>
      <c r="D81" s="74">
        <v>848617329691.99463</v>
      </c>
      <c r="E81" s="74">
        <v>767191604525.16309</v>
      </c>
      <c r="F81" s="74">
        <v>1044512392445.4983</v>
      </c>
      <c r="G81" s="74">
        <v>-253145703890.52515</v>
      </c>
      <c r="H81" s="74">
        <v>-24175084029.809998</v>
      </c>
      <c r="I81" s="74">
        <v>-130017958021.05168</v>
      </c>
      <c r="J81" s="74">
        <v>-160543067838.5784</v>
      </c>
      <c r="K81" s="74">
        <v>-559529462373.57263</v>
      </c>
      <c r="L81" s="74">
        <v>398986394534.99426</v>
      </c>
      <c r="M81" s="74">
        <v>26529775889.636681</v>
      </c>
      <c r="N81" s="74">
        <v>118932383590.59433</v>
      </c>
      <c r="O81" s="74">
        <v>-92402607700.957672</v>
      </c>
      <c r="P81" s="74">
        <v>3995333927.8899989</v>
      </c>
      <c r="Q81" s="74">
        <v>12906957535.620001</v>
      </c>
      <c r="R81" s="74">
        <v>-8911623607.7300014</v>
      </c>
      <c r="S81" s="74">
        <v>-5037342210.3399992</v>
      </c>
      <c r="T81" s="74">
        <v>-3900697900.6100011</v>
      </c>
      <c r="U81" s="74">
        <v>-17922696736.299999</v>
      </c>
      <c r="V81" s="74">
        <v>14021998835.690002</v>
      </c>
      <c r="W81" s="74">
        <v>-1136644309.7299995</v>
      </c>
      <c r="X81" s="74">
        <v>2662497352.9299994</v>
      </c>
      <c r="Y81" s="74">
        <v>-3799141662.6599998</v>
      </c>
      <c r="Z81" s="74">
        <v>204018116037.47256</v>
      </c>
      <c r="AA81" s="74">
        <v>134474579314.98338</v>
      </c>
      <c r="AB81" s="74">
        <v>8323919895.7495375</v>
      </c>
      <c r="AC81" s="74">
        <v>43020206573.565987</v>
      </c>
      <c r="AD81" s="74">
        <v>14698990494.252472</v>
      </c>
      <c r="AE81" s="74">
        <v>620361635.47528768</v>
      </c>
      <c r="AF81" s="74">
        <v>1106309880.1903589</v>
      </c>
      <c r="AG81" s="74">
        <v>1067953354.1121095</v>
      </c>
      <c r="AH81" s="74">
        <v>707698288.83000028</v>
      </c>
      <c r="AI81" s="74">
        <v>-1903399.6865606406</v>
      </c>
      <c r="AJ81" s="74">
        <v>1773342096.3000019</v>
      </c>
      <c r="AK81" s="74">
        <v>1868575184.1200018</v>
      </c>
      <c r="AL81" s="74">
        <v>-95233087.819999993</v>
      </c>
      <c r="AM81" s="74">
        <v>10689567264.450947</v>
      </c>
      <c r="AN81" s="74">
        <v>13696533010.180946</v>
      </c>
      <c r="AO81" s="74">
        <v>-3326371475.1599998</v>
      </c>
      <c r="AP81" s="74">
        <v>227332404.06</v>
      </c>
      <c r="AQ81" s="74">
        <v>-132499.53999999998</v>
      </c>
      <c r="AR81" s="74">
        <v>92205824.909999743</v>
      </c>
      <c r="AS81" s="74">
        <v>-709431863318.76709</v>
      </c>
      <c r="AT81" s="74">
        <v>-379051188601.26685</v>
      </c>
      <c r="AU81" s="74">
        <v>-469362858617.15991</v>
      </c>
      <c r="AV81" s="74">
        <v>90311670015.893005</v>
      </c>
      <c r="AW81" s="74">
        <v>-131088231500.66299</v>
      </c>
      <c r="AX81" s="74">
        <v>-150412273543.33807</v>
      </c>
      <c r="AY81" s="74">
        <v>-443608046004.45349</v>
      </c>
      <c r="AZ81" s="74">
        <v>-257510077806.186</v>
      </c>
      <c r="BA81" s="74">
        <v>-466159716632.26251</v>
      </c>
      <c r="BB81" s="74">
        <v>-30138992.929999996</v>
      </c>
      <c r="BC81" s="74">
        <v>280091887426.9248</v>
      </c>
      <c r="BD81" s="74">
        <v>293195772461.11523</v>
      </c>
      <c r="BE81" s="74">
        <v>19324042042.67519</v>
      </c>
      <c r="BF81" s="74">
        <v>117949897171.1203</v>
      </c>
      <c r="BG81" s="74">
        <v>94315715602.358856</v>
      </c>
      <c r="BH81" s="74">
        <v>92037084525.022568</v>
      </c>
      <c r="BI81" s="74">
        <v>18367887.239999998</v>
      </c>
      <c r="BJ81" s="74">
        <v>-68421270843.501083</v>
      </c>
      <c r="BK81" s="74">
        <v>-98625855128.445114</v>
      </c>
      <c r="BL81" s="74">
        <v>-1337776848.4698901</v>
      </c>
      <c r="BM81" s="74">
        <v>-1339224696.33989</v>
      </c>
      <c r="BN81" s="74">
        <v>1447847.8700000152</v>
      </c>
      <c r="BO81" s="74">
        <v>-5263369680.6727333</v>
      </c>
      <c r="BP81" s="74">
        <v>-5213480882.8227339</v>
      </c>
      <c r="BQ81" s="74">
        <v>0</v>
      </c>
      <c r="BR81" s="74">
        <v>-49888797.850000001</v>
      </c>
      <c r="BS81" s="74">
        <v>-179056996401.0162</v>
      </c>
      <c r="BT81" s="74">
        <v>-122029234650.56306</v>
      </c>
      <c r="BU81" s="74">
        <v>-46031303423.131424</v>
      </c>
      <c r="BV81" s="74">
        <v>-15582478787.373589</v>
      </c>
      <c r="BW81" s="74">
        <v>-4764759.9099999908</v>
      </c>
      <c r="BX81" s="74">
        <v>-7201764646.1817312</v>
      </c>
      <c r="BY81" s="74">
        <v>-9008698247.715189</v>
      </c>
      <c r="BZ81" s="74">
        <v>27821601734.978237</v>
      </c>
      <c r="CA81" s="74">
        <v>-7020353621.119463</v>
      </c>
      <c r="CB81" s="74">
        <v>-85670647.798552305</v>
      </c>
      <c r="CC81" s="74">
        <v>-85383225.43855232</v>
      </c>
      <c r="CD81" s="74">
        <v>-294724612.59855235</v>
      </c>
      <c r="CE81" s="74">
        <v>209341387.16000003</v>
      </c>
      <c r="CF81" s="74">
        <v>-287422.36000000016</v>
      </c>
      <c r="CG81" s="74">
        <v>5090836.6500000004</v>
      </c>
      <c r="CH81" s="74">
        <v>-5378259.0099999998</v>
      </c>
      <c r="CI81" s="74">
        <v>-13548629638.879997</v>
      </c>
      <c r="CJ81" s="74">
        <v>-13591313636.769999</v>
      </c>
      <c r="CK81" s="74">
        <v>42683997.890000001</v>
      </c>
      <c r="CL81" s="74">
        <v>139185466373.22763</v>
      </c>
    </row>
    <row r="82" spans="1:90" ht="13.5" customHeight="1">
      <c r="A82" s="57" t="s">
        <v>136</v>
      </c>
      <c r="B82" s="75"/>
      <c r="C82" s="70" t="s">
        <v>384</v>
      </c>
      <c r="D82" s="74">
        <v>892624653344.52466</v>
      </c>
      <c r="E82" s="74">
        <v>803950248663.6731</v>
      </c>
      <c r="F82" s="74">
        <v>1089932285147.3683</v>
      </c>
      <c r="G82" s="74">
        <v>-261806952453.88513</v>
      </c>
      <c r="H82" s="74">
        <v>-24175084029.809998</v>
      </c>
      <c r="I82" s="74">
        <v>-133708822576.13168</v>
      </c>
      <c r="J82" s="74">
        <v>-164166898470.25839</v>
      </c>
      <c r="K82" s="74">
        <v>-577716486484.26257</v>
      </c>
      <c r="L82" s="74">
        <v>413549588014.00427</v>
      </c>
      <c r="M82" s="74">
        <v>26462741966.236679</v>
      </c>
      <c r="N82" s="74">
        <v>119250864773.30434</v>
      </c>
      <c r="O82" s="74">
        <v>-92788122807.067673</v>
      </c>
      <c r="P82" s="74">
        <v>3995333927.8899989</v>
      </c>
      <c r="Q82" s="74">
        <v>12906957535.620001</v>
      </c>
      <c r="R82" s="74">
        <v>-8911623607.7300014</v>
      </c>
      <c r="S82" s="74">
        <v>-5047826833.4499989</v>
      </c>
      <c r="T82" s="74">
        <v>-3912549646.250001</v>
      </c>
      <c r="U82" s="74">
        <v>-18004616368.809998</v>
      </c>
      <c r="V82" s="74">
        <v>14092066722.560003</v>
      </c>
      <c r="W82" s="74">
        <v>-1135277187.1999996</v>
      </c>
      <c r="X82" s="74">
        <v>2663991717.0299993</v>
      </c>
      <c r="Y82" s="74">
        <v>-3799268904.23</v>
      </c>
      <c r="Z82" s="74">
        <v>213459269204.08261</v>
      </c>
      <c r="AA82" s="74">
        <v>140540898509.84338</v>
      </c>
      <c r="AB82" s="74">
        <v>9950013373.2595367</v>
      </c>
      <c r="AC82" s="74">
        <v>43183629508.29599</v>
      </c>
      <c r="AD82" s="74">
        <v>16268131272.472513</v>
      </c>
      <c r="AE82" s="74">
        <v>620361635.47528768</v>
      </c>
      <c r="AF82" s="74">
        <v>1106309880.1903589</v>
      </c>
      <c r="AG82" s="74">
        <v>1067953354.1121095</v>
      </c>
      <c r="AH82" s="74">
        <v>723875070.12000024</v>
      </c>
      <c r="AI82" s="74">
        <v>-1903399.6865606406</v>
      </c>
      <c r="AJ82" s="74">
        <v>3282217621.900002</v>
      </c>
      <c r="AK82" s="74">
        <v>2831895862.8200021</v>
      </c>
      <c r="AL82" s="74">
        <v>450321759.07999998</v>
      </c>
      <c r="AM82" s="74">
        <v>10689567264.450947</v>
      </c>
      <c r="AN82" s="74">
        <v>13696533010.180946</v>
      </c>
      <c r="AO82" s="74">
        <v>-3326371475.1599998</v>
      </c>
      <c r="AP82" s="74">
        <v>227332404.06</v>
      </c>
      <c r="AQ82" s="74">
        <v>-132499.53999999998</v>
      </c>
      <c r="AR82" s="74">
        <v>92205824.909999743</v>
      </c>
      <c r="AS82" s="74">
        <v>-747974463985.60962</v>
      </c>
      <c r="AT82" s="74">
        <v>-397629445367.07684</v>
      </c>
      <c r="AU82" s="74">
        <v>-492262870036.77991</v>
      </c>
      <c r="AV82" s="74">
        <v>94633424669.703003</v>
      </c>
      <c r="AW82" s="74">
        <v>-136421766105.08557</v>
      </c>
      <c r="AX82" s="74">
        <v>-155343723200.6055</v>
      </c>
      <c r="AY82" s="74">
        <v>-466327698967.13092</v>
      </c>
      <c r="AZ82" s="74">
        <v>-274822741548.936</v>
      </c>
      <c r="BA82" s="74">
        <v>-475373767832.30249</v>
      </c>
      <c r="BB82" s="74">
        <v>-30138992.929999996</v>
      </c>
      <c r="BC82" s="74">
        <v>283898949407.03741</v>
      </c>
      <c r="BD82" s="74">
        <v>310983975766.52521</v>
      </c>
      <c r="BE82" s="74">
        <v>18921957095.520031</v>
      </c>
      <c r="BF82" s="74">
        <v>121462842112.23514</v>
      </c>
      <c r="BG82" s="74">
        <v>97103817339.75885</v>
      </c>
      <c r="BH82" s="74">
        <v>92986615947.522568</v>
      </c>
      <c r="BI82" s="74">
        <v>18367887.239999998</v>
      </c>
      <c r="BJ82" s="74">
        <v>-68645959062.28624</v>
      </c>
      <c r="BK82" s="74">
        <v>-102540885016.71512</v>
      </c>
      <c r="BL82" s="74">
        <v>-1337776848.4698901</v>
      </c>
      <c r="BM82" s="74">
        <v>-1339224696.33989</v>
      </c>
      <c r="BN82" s="74">
        <v>1447847.8700000152</v>
      </c>
      <c r="BO82" s="74">
        <v>-6391772896.8627338</v>
      </c>
      <c r="BP82" s="74">
        <v>-6341884099.0127335</v>
      </c>
      <c r="BQ82" s="74">
        <v>0</v>
      </c>
      <c r="BR82" s="74">
        <v>-49888797.850000001</v>
      </c>
      <c r="BS82" s="74">
        <v>-191972536386.81619</v>
      </c>
      <c r="BT82" s="74">
        <v>-131699767522.87306</v>
      </c>
      <c r="BU82" s="74">
        <v>-47739559736.141426</v>
      </c>
      <c r="BV82" s="74">
        <v>-16031040180.08359</v>
      </c>
      <c r="BW82" s="74">
        <v>-4764759.9099999908</v>
      </c>
      <c r="BX82" s="74">
        <v>-7201764646.1817312</v>
      </c>
      <c r="BY82" s="74">
        <v>-9328553537.5551891</v>
      </c>
      <c r="BZ82" s="74">
        <v>28372098971.638237</v>
      </c>
      <c r="CA82" s="74">
        <v>-8339184975.7094631</v>
      </c>
      <c r="CB82" s="74">
        <v>-85670647.798552305</v>
      </c>
      <c r="CC82" s="74">
        <v>-85383225.43855232</v>
      </c>
      <c r="CD82" s="74">
        <v>-294724612.59855235</v>
      </c>
      <c r="CE82" s="74">
        <v>209341387.16000003</v>
      </c>
      <c r="CF82" s="74">
        <v>-287422.36000000016</v>
      </c>
      <c r="CG82" s="74">
        <v>5090836.6500000004</v>
      </c>
      <c r="CH82" s="74">
        <v>-5378259.0099999998</v>
      </c>
      <c r="CI82" s="74">
        <v>-14135495733.499998</v>
      </c>
      <c r="CJ82" s="74">
        <v>-14178179731.389999</v>
      </c>
      <c r="CK82" s="74">
        <v>42683997.890000001</v>
      </c>
      <c r="CL82" s="74">
        <v>144650189358.9151</v>
      </c>
    </row>
    <row r="83" spans="1:90" ht="13.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471A7-AD19-4AF2-8651-AC7AFA48F626}">
  <dimension ref="A1:CV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4" width="15.85546875" style="4" bestFit="1" customWidth="1"/>
    <col min="5" max="5" width="15.28515625" style="4" bestFit="1" customWidth="1"/>
    <col min="6" max="6" width="14.85546875" style="4" bestFit="1" customWidth="1"/>
    <col min="7" max="7" width="14.28515625" style="4" bestFit="1" customWidth="1"/>
    <col min="8" max="8" width="15.28515625" style="4" bestFit="1" customWidth="1"/>
    <col min="9" max="9" width="16.42578125" style="4" bestFit="1" customWidth="1"/>
    <col min="10" max="10" width="15.28515625" style="4" bestFit="1" customWidth="1"/>
    <col min="11" max="11" width="14.42578125" style="4" bestFit="1" customWidth="1"/>
    <col min="12" max="12" width="16.42578125" style="4" bestFit="1" customWidth="1"/>
    <col min="13" max="14" width="15.7109375" style="4" customWidth="1"/>
    <col min="15" max="15" width="15.28515625" style="4" bestFit="1" customWidth="1"/>
    <col min="16" max="16" width="15.5703125" style="4" bestFit="1" customWidth="1"/>
    <col min="17" max="17" width="15.28515625" style="4" bestFit="1" customWidth="1"/>
    <col min="18" max="18" width="15.7109375" style="4" customWidth="1"/>
    <col min="19" max="19" width="15.5703125" style="4" bestFit="1" customWidth="1"/>
    <col min="20" max="20" width="15.42578125" style="4" bestFit="1" customWidth="1"/>
    <col min="21" max="21" width="15.7109375" style="4" customWidth="1"/>
    <col min="22" max="22" width="14.85546875" style="4" bestFit="1" customWidth="1"/>
    <col min="23" max="23" width="15.42578125" style="4" bestFit="1" customWidth="1"/>
    <col min="24" max="24" width="15.7109375" style="4" customWidth="1"/>
    <col min="25" max="25" width="13.5703125" style="4" bestFit="1" customWidth="1"/>
    <col min="26" max="26" width="14.85546875" style="4" bestFit="1" customWidth="1"/>
    <col min="27" max="27" width="11.7109375" style="4" bestFit="1" customWidth="1"/>
    <col min="28" max="28" width="15.5703125" style="4" bestFit="1" customWidth="1"/>
    <col min="29" max="29" width="13.85546875" style="4" bestFit="1" customWidth="1"/>
    <col min="30" max="30" width="15" style="4" bestFit="1" customWidth="1"/>
    <col min="31" max="31" width="14.42578125" style="4" bestFit="1" customWidth="1"/>
    <col min="32" max="32" width="15.140625" style="4" bestFit="1" customWidth="1"/>
    <col min="33" max="33" width="15" style="4" bestFit="1" customWidth="1"/>
    <col min="34" max="35" width="15.5703125" style="4" bestFit="1" customWidth="1"/>
    <col min="36" max="36" width="15.7109375" style="4" customWidth="1"/>
    <col min="37" max="37" width="13.140625" style="4" bestFit="1" customWidth="1"/>
    <col min="38" max="38" width="14.5703125" style="4" bestFit="1" customWidth="1"/>
    <col min="39" max="40" width="15.7109375" style="4" customWidth="1"/>
    <col min="41" max="41" width="15.28515625" style="4" bestFit="1" customWidth="1"/>
    <col min="42" max="42" width="15.140625" style="4" bestFit="1" customWidth="1"/>
    <col min="43" max="44" width="15.7109375" style="4" customWidth="1"/>
    <col min="45" max="45" width="15" style="4" bestFit="1" customWidth="1"/>
    <col min="46" max="46" width="15.7109375" style="4" customWidth="1"/>
    <col min="47" max="47" width="14.28515625" style="4" bestFit="1" customWidth="1"/>
    <col min="48" max="48" width="13.85546875" style="4" bestFit="1" customWidth="1"/>
    <col min="49" max="49" width="15.7109375" style="4" customWidth="1"/>
    <col min="50" max="50" width="15.140625" style="4" bestFit="1" customWidth="1"/>
    <col min="51" max="52" width="15.28515625" style="4" bestFit="1" customWidth="1"/>
    <col min="53" max="53" width="15.7109375" style="4" customWidth="1"/>
    <col min="54" max="54" width="13.140625" style="4" bestFit="1" customWidth="1"/>
    <col min="55" max="55" width="13.85546875" style="4" bestFit="1" customWidth="1"/>
    <col min="56" max="56" width="15.7109375" style="4" customWidth="1"/>
    <col min="57" max="57" width="15.140625" style="4" bestFit="1" customWidth="1"/>
    <col min="58" max="58" width="15.7109375" style="4" customWidth="1"/>
    <col min="59" max="59" width="15.42578125" style="4" bestFit="1" customWidth="1"/>
    <col min="60" max="60" width="14.85546875" style="4" bestFit="1" customWidth="1"/>
    <col min="61" max="61" width="15.140625" style="4" bestFit="1" customWidth="1"/>
    <col min="62" max="62" width="15.7109375" style="4" customWidth="1"/>
    <col min="63" max="64" width="15.28515625" style="4" bestFit="1" customWidth="1"/>
    <col min="65" max="65" width="14.85546875" style="4" bestFit="1" customWidth="1"/>
    <col min="66" max="66" width="15.5703125" style="4" bestFit="1" customWidth="1"/>
    <col min="67" max="67" width="15.28515625" style="4" bestFit="1" customWidth="1"/>
    <col min="68" max="68" width="15" style="4" bestFit="1" customWidth="1"/>
    <col min="69" max="69" width="15.28515625" style="4" bestFit="1" customWidth="1"/>
    <col min="70" max="73" width="15.7109375" style="4" customWidth="1"/>
    <col min="74" max="74" width="15.5703125" style="4" bestFit="1" customWidth="1"/>
    <col min="75" max="75" width="15" style="4" bestFit="1" customWidth="1"/>
    <col min="76" max="76" width="15.140625" style="4" bestFit="1" customWidth="1"/>
    <col min="77" max="77" width="11.5703125" style="4" bestFit="1" customWidth="1"/>
    <col min="78" max="78" width="15.5703125" style="4" bestFit="1" customWidth="1"/>
    <col min="79" max="79" width="15.42578125" style="4" bestFit="1" customWidth="1"/>
    <col min="80" max="80" width="15.5703125" style="4" bestFit="1" customWidth="1"/>
    <col min="81" max="81" width="13" style="4" bestFit="1" customWidth="1"/>
    <col min="82" max="82" width="15.7109375" style="4" customWidth="1"/>
    <col min="83" max="83" width="15" style="4" bestFit="1" customWidth="1"/>
    <col min="84" max="84" width="14.42578125" style="4" bestFit="1" customWidth="1"/>
    <col min="85" max="86" width="15.7109375" style="4" customWidth="1"/>
    <col min="87" max="87" width="12.140625" style="4" bestFit="1" customWidth="1"/>
    <col min="88" max="88" width="15.140625" style="4" bestFit="1" customWidth="1"/>
    <col min="89" max="89" width="15.7109375" style="4" customWidth="1"/>
    <col min="90" max="90" width="15.42578125" style="4" bestFit="1" customWidth="1"/>
    <col min="91" max="91" width="15.7109375" style="4" customWidth="1"/>
    <col min="92" max="92" width="14.42578125" style="4" bestFit="1" customWidth="1"/>
    <col min="93" max="93" width="15.7109375" style="4" customWidth="1"/>
    <col min="94" max="94" width="11.7109375" style="4" bestFit="1" customWidth="1"/>
    <col min="95" max="95" width="15.5703125" style="4" bestFit="1" customWidth="1"/>
    <col min="96" max="96" width="14.85546875" style="4" bestFit="1" customWidth="1"/>
    <col min="97" max="97" width="15" style="4" bestFit="1" customWidth="1"/>
    <col min="98" max="98" width="15.28515625" style="4" customWidth="1"/>
    <col min="99" max="99" width="14.28515625" style="4" bestFit="1" customWidth="1"/>
    <col min="100" max="16384" width="9.140625" style="4"/>
  </cols>
  <sheetData>
    <row r="1" spans="1:10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</row>
    <row r="2" spans="1:100" s="88" customFormat="1" ht="15" customHeight="1">
      <c r="A2" s="58" t="s">
        <v>218</v>
      </c>
      <c r="B2" s="86"/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</row>
    <row r="3" spans="1:10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</row>
    <row r="4" spans="1:100" ht="15" customHeight="1"/>
    <row r="5" spans="1:100" s="3" customFormat="1" ht="22.5" customHeight="1">
      <c r="D5" s="62">
        <v>62</v>
      </c>
      <c r="E5" s="63">
        <v>620</v>
      </c>
      <c r="F5" s="64">
        <v>62001</v>
      </c>
      <c r="G5" s="64">
        <v>62002</v>
      </c>
      <c r="H5" s="63">
        <v>621</v>
      </c>
      <c r="I5" s="64">
        <v>62101</v>
      </c>
      <c r="J5" s="65">
        <v>621011</v>
      </c>
      <c r="K5" s="65">
        <v>621012</v>
      </c>
      <c r="L5" s="64">
        <v>62102</v>
      </c>
      <c r="M5" s="65">
        <v>621021</v>
      </c>
      <c r="N5" s="65">
        <v>621022</v>
      </c>
      <c r="O5" s="63">
        <v>622</v>
      </c>
      <c r="P5" s="64">
        <v>62201</v>
      </c>
      <c r="Q5" s="65">
        <v>622011</v>
      </c>
      <c r="R5" s="65">
        <v>622012</v>
      </c>
      <c r="S5" s="64">
        <v>62202</v>
      </c>
      <c r="T5" s="65">
        <v>622021</v>
      </c>
      <c r="U5" s="65">
        <v>622022</v>
      </c>
      <c r="V5" s="63">
        <v>623</v>
      </c>
      <c r="W5" s="64">
        <v>62301</v>
      </c>
      <c r="X5" s="64">
        <v>62302</v>
      </c>
      <c r="Y5" s="64">
        <v>62303</v>
      </c>
      <c r="Z5" s="64">
        <v>62304</v>
      </c>
      <c r="AA5" s="64">
        <v>62305</v>
      </c>
      <c r="AB5" s="64">
        <v>62306</v>
      </c>
      <c r="AC5" s="64">
        <v>62307</v>
      </c>
      <c r="AD5" s="64">
        <v>62308</v>
      </c>
      <c r="AE5" s="64">
        <v>62399</v>
      </c>
      <c r="AF5" s="63">
        <v>624</v>
      </c>
      <c r="AG5" s="63">
        <v>625</v>
      </c>
      <c r="AH5" s="64">
        <v>62501</v>
      </c>
      <c r="AI5" s="64">
        <v>62502</v>
      </c>
      <c r="AJ5" s="63">
        <v>626</v>
      </c>
      <c r="AK5" s="64">
        <v>62601</v>
      </c>
      <c r="AL5" s="64">
        <v>62602</v>
      </c>
      <c r="AM5" s="64">
        <v>62605</v>
      </c>
      <c r="AN5" s="62">
        <v>63</v>
      </c>
      <c r="AO5" s="63">
        <v>630</v>
      </c>
      <c r="AP5" s="64">
        <v>63001</v>
      </c>
      <c r="AQ5" s="64">
        <v>63002</v>
      </c>
      <c r="AR5" s="63">
        <v>631</v>
      </c>
      <c r="AS5" s="64">
        <v>63101</v>
      </c>
      <c r="AT5" s="65">
        <v>631011</v>
      </c>
      <c r="AU5" s="66">
        <v>63101101</v>
      </c>
      <c r="AV5" s="66">
        <v>63101102</v>
      </c>
      <c r="AW5" s="66">
        <v>63101104</v>
      </c>
      <c r="AX5" s="66">
        <v>63101108</v>
      </c>
      <c r="AY5" s="65">
        <v>631012</v>
      </c>
      <c r="AZ5" s="64">
        <v>63102</v>
      </c>
      <c r="BA5" s="65">
        <v>631021</v>
      </c>
      <c r="BB5" s="66">
        <v>63102101</v>
      </c>
      <c r="BC5" s="66">
        <v>63102102</v>
      </c>
      <c r="BD5" s="66">
        <v>63102104</v>
      </c>
      <c r="BE5" s="66">
        <v>63102108</v>
      </c>
      <c r="BF5" s="65">
        <v>631022</v>
      </c>
      <c r="BG5" s="63">
        <v>632</v>
      </c>
      <c r="BH5" s="64">
        <v>63201</v>
      </c>
      <c r="BI5" s="64">
        <v>63202</v>
      </c>
      <c r="BJ5" s="63">
        <v>633</v>
      </c>
      <c r="BK5" s="64">
        <v>63301</v>
      </c>
      <c r="BL5" s="65">
        <v>633011</v>
      </c>
      <c r="BM5" s="65">
        <v>633012</v>
      </c>
      <c r="BN5" s="64">
        <v>63302</v>
      </c>
      <c r="BO5" s="65">
        <v>633021</v>
      </c>
      <c r="BP5" s="65">
        <v>633022</v>
      </c>
      <c r="BQ5" s="63">
        <v>635</v>
      </c>
      <c r="BR5" s="64">
        <v>63501</v>
      </c>
      <c r="BS5" s="64">
        <v>63502</v>
      </c>
      <c r="BT5" s="64">
        <v>63599</v>
      </c>
      <c r="BU5" s="63">
        <v>636</v>
      </c>
      <c r="BV5" s="64">
        <v>63601</v>
      </c>
      <c r="BW5" s="64">
        <v>63602</v>
      </c>
      <c r="BX5" s="64">
        <v>63603</v>
      </c>
      <c r="BY5" s="64">
        <v>63604</v>
      </c>
      <c r="BZ5" s="64">
        <v>63605</v>
      </c>
      <c r="CA5" s="64">
        <v>63606</v>
      </c>
      <c r="CB5" s="64">
        <v>63607</v>
      </c>
      <c r="CC5" s="64">
        <v>63699</v>
      </c>
      <c r="CD5" s="63">
        <v>637</v>
      </c>
      <c r="CE5" s="64">
        <v>63701</v>
      </c>
      <c r="CF5" s="64">
        <v>63702</v>
      </c>
      <c r="CG5" s="64">
        <v>63703</v>
      </c>
      <c r="CH5" s="64">
        <v>63704</v>
      </c>
      <c r="CI5" s="64">
        <v>63705</v>
      </c>
      <c r="CJ5" s="63">
        <v>638</v>
      </c>
      <c r="CK5" s="63">
        <v>639</v>
      </c>
      <c r="CL5" s="64">
        <v>63901</v>
      </c>
      <c r="CM5" s="64">
        <v>63902</v>
      </c>
      <c r="CN5" s="64">
        <v>63903</v>
      </c>
      <c r="CO5" s="64">
        <v>63904</v>
      </c>
      <c r="CP5" s="64">
        <v>63905</v>
      </c>
      <c r="CQ5" s="64">
        <v>63906</v>
      </c>
      <c r="CR5" s="64">
        <v>63907</v>
      </c>
      <c r="CS5" s="64">
        <v>63908</v>
      </c>
      <c r="CT5" s="64">
        <v>63999</v>
      </c>
      <c r="CU5" s="67" t="s">
        <v>253</v>
      </c>
      <c r="CV5" s="4"/>
    </row>
    <row r="6" spans="1:100" s="3" customFormat="1" ht="80.099999999999994" customHeight="1">
      <c r="A6" s="67" t="s">
        <v>290</v>
      </c>
      <c r="B6" s="67" t="s">
        <v>291</v>
      </c>
      <c r="C6" s="67" t="s">
        <v>292</v>
      </c>
      <c r="D6" s="62" t="s">
        <v>385</v>
      </c>
      <c r="E6" s="63" t="s">
        <v>386</v>
      </c>
      <c r="F6" s="64" t="s">
        <v>295</v>
      </c>
      <c r="G6" s="64" t="s">
        <v>296</v>
      </c>
      <c r="H6" s="63" t="s">
        <v>298</v>
      </c>
      <c r="I6" s="64" t="s">
        <v>387</v>
      </c>
      <c r="J6" s="65" t="s">
        <v>300</v>
      </c>
      <c r="K6" s="65" t="s">
        <v>301</v>
      </c>
      <c r="L6" s="64" t="s">
        <v>388</v>
      </c>
      <c r="M6" s="65" t="s">
        <v>303</v>
      </c>
      <c r="N6" s="65" t="s">
        <v>304</v>
      </c>
      <c r="O6" s="63" t="s">
        <v>389</v>
      </c>
      <c r="P6" s="64" t="s">
        <v>309</v>
      </c>
      <c r="Q6" s="65" t="s">
        <v>310</v>
      </c>
      <c r="R6" s="65" t="s">
        <v>311</v>
      </c>
      <c r="S6" s="64" t="s">
        <v>390</v>
      </c>
      <c r="T6" s="65" t="s">
        <v>313</v>
      </c>
      <c r="U6" s="65" t="s">
        <v>314</v>
      </c>
      <c r="V6" s="63" t="s">
        <v>391</v>
      </c>
      <c r="W6" s="64" t="s">
        <v>316</v>
      </c>
      <c r="X6" s="64" t="s">
        <v>317</v>
      </c>
      <c r="Y6" s="64" t="s">
        <v>318</v>
      </c>
      <c r="Z6" s="64" t="s">
        <v>319</v>
      </c>
      <c r="AA6" s="64" t="s">
        <v>320</v>
      </c>
      <c r="AB6" s="64" t="s">
        <v>321</v>
      </c>
      <c r="AC6" s="64" t="s">
        <v>322</v>
      </c>
      <c r="AD6" s="64" t="s">
        <v>323</v>
      </c>
      <c r="AE6" s="64" t="s">
        <v>324</v>
      </c>
      <c r="AF6" s="63" t="s">
        <v>392</v>
      </c>
      <c r="AG6" s="63" t="s">
        <v>325</v>
      </c>
      <c r="AH6" s="64" t="s">
        <v>326</v>
      </c>
      <c r="AI6" s="64" t="s">
        <v>393</v>
      </c>
      <c r="AJ6" s="63" t="s">
        <v>329</v>
      </c>
      <c r="AK6" s="64" t="s">
        <v>394</v>
      </c>
      <c r="AL6" s="64" t="s">
        <v>330</v>
      </c>
      <c r="AM6" s="64" t="s">
        <v>395</v>
      </c>
      <c r="AN6" s="62" t="s">
        <v>396</v>
      </c>
      <c r="AO6" s="63" t="s">
        <v>397</v>
      </c>
      <c r="AP6" s="64" t="s">
        <v>336</v>
      </c>
      <c r="AQ6" s="64" t="s">
        <v>398</v>
      </c>
      <c r="AR6" s="63" t="s">
        <v>399</v>
      </c>
      <c r="AS6" s="64" t="s">
        <v>339</v>
      </c>
      <c r="AT6" s="65" t="s">
        <v>400</v>
      </c>
      <c r="AU6" s="66" t="s">
        <v>341</v>
      </c>
      <c r="AV6" s="66" t="s">
        <v>342</v>
      </c>
      <c r="AW6" s="66" t="s">
        <v>343</v>
      </c>
      <c r="AX6" s="66" t="s">
        <v>401</v>
      </c>
      <c r="AY6" s="65" t="s">
        <v>402</v>
      </c>
      <c r="AZ6" s="64" t="s">
        <v>403</v>
      </c>
      <c r="BA6" s="65" t="s">
        <v>404</v>
      </c>
      <c r="BB6" s="66" t="s">
        <v>341</v>
      </c>
      <c r="BC6" s="66" t="s">
        <v>342</v>
      </c>
      <c r="BD6" s="66" t="s">
        <v>343</v>
      </c>
      <c r="BE6" s="66" t="s">
        <v>348</v>
      </c>
      <c r="BF6" s="65" t="s">
        <v>405</v>
      </c>
      <c r="BG6" s="63" t="s">
        <v>406</v>
      </c>
      <c r="BH6" s="64" t="s">
        <v>407</v>
      </c>
      <c r="BI6" s="64" t="s">
        <v>408</v>
      </c>
      <c r="BJ6" s="63" t="s">
        <v>409</v>
      </c>
      <c r="BK6" s="64" t="s">
        <v>367</v>
      </c>
      <c r="BL6" s="65" t="s">
        <v>368</v>
      </c>
      <c r="BM6" s="65" t="s">
        <v>410</v>
      </c>
      <c r="BN6" s="64" t="s">
        <v>411</v>
      </c>
      <c r="BO6" s="65" t="s">
        <v>412</v>
      </c>
      <c r="BP6" s="65" t="s">
        <v>372</v>
      </c>
      <c r="BQ6" s="63" t="s">
        <v>413</v>
      </c>
      <c r="BR6" s="64" t="s">
        <v>414</v>
      </c>
      <c r="BS6" s="64" t="s">
        <v>415</v>
      </c>
      <c r="BT6" s="64" t="s">
        <v>416</v>
      </c>
      <c r="BU6" s="63" t="s">
        <v>357</v>
      </c>
      <c r="BV6" s="64" t="s">
        <v>358</v>
      </c>
      <c r="BW6" s="64" t="s">
        <v>417</v>
      </c>
      <c r="BX6" s="64" t="s">
        <v>360</v>
      </c>
      <c r="BY6" s="64" t="s">
        <v>361</v>
      </c>
      <c r="BZ6" s="64" t="s">
        <v>362</v>
      </c>
      <c r="CA6" s="64" t="s">
        <v>418</v>
      </c>
      <c r="CB6" s="64" t="s">
        <v>364</v>
      </c>
      <c r="CC6" s="64" t="s">
        <v>365</v>
      </c>
      <c r="CD6" s="63" t="s">
        <v>419</v>
      </c>
      <c r="CE6" s="64" t="s">
        <v>420</v>
      </c>
      <c r="CF6" s="64" t="s">
        <v>421</v>
      </c>
      <c r="CG6" s="64" t="s">
        <v>422</v>
      </c>
      <c r="CH6" s="64" t="s">
        <v>423</v>
      </c>
      <c r="CI6" s="64" t="s">
        <v>424</v>
      </c>
      <c r="CJ6" s="63" t="s">
        <v>425</v>
      </c>
      <c r="CK6" s="63" t="s">
        <v>426</v>
      </c>
      <c r="CL6" s="64" t="s">
        <v>427</v>
      </c>
      <c r="CM6" s="64" t="s">
        <v>428</v>
      </c>
      <c r="CN6" s="64" t="s">
        <v>429</v>
      </c>
      <c r="CO6" s="64" t="s">
        <v>430</v>
      </c>
      <c r="CP6" s="64" t="s">
        <v>431</v>
      </c>
      <c r="CQ6" s="64" t="s">
        <v>432</v>
      </c>
      <c r="CR6" s="64" t="s">
        <v>433</v>
      </c>
      <c r="CS6" s="64" t="s">
        <v>434</v>
      </c>
      <c r="CT6" s="64" t="s">
        <v>435</v>
      </c>
      <c r="CU6" s="67" t="s">
        <v>252</v>
      </c>
      <c r="CV6" s="4"/>
    </row>
    <row r="7" spans="1:10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  <c r="CM7" s="71">
        <v>0</v>
      </c>
      <c r="CN7" s="71">
        <v>0</v>
      </c>
      <c r="CO7" s="71">
        <v>0</v>
      </c>
      <c r="CP7" s="71">
        <v>0</v>
      </c>
      <c r="CQ7" s="71">
        <v>0</v>
      </c>
      <c r="CR7" s="71">
        <v>0</v>
      </c>
      <c r="CS7" s="71">
        <v>0</v>
      </c>
      <c r="CT7" s="71">
        <v>0</v>
      </c>
      <c r="CU7" s="71">
        <v>0</v>
      </c>
    </row>
    <row r="8" spans="1:100" ht="12.75" customHeight="1">
      <c r="A8" s="54" t="s">
        <v>4</v>
      </c>
      <c r="B8" s="69">
        <v>1003</v>
      </c>
      <c r="C8" s="70" t="s">
        <v>376</v>
      </c>
      <c r="D8" s="71">
        <v>316499.33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316499.33</v>
      </c>
      <c r="W8" s="71">
        <v>0</v>
      </c>
      <c r="X8" s="71">
        <v>0</v>
      </c>
      <c r="Y8" s="71">
        <v>316499.33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-1450032.1100000003</v>
      </c>
      <c r="AO8" s="71">
        <v>-447838.27</v>
      </c>
      <c r="AP8" s="71">
        <v>-447838.27</v>
      </c>
      <c r="AQ8" s="71">
        <v>0</v>
      </c>
      <c r="AR8" s="71">
        <v>17813.440000000002</v>
      </c>
      <c r="AS8" s="71">
        <v>17813.440000000002</v>
      </c>
      <c r="AT8" s="71">
        <v>-103420.51</v>
      </c>
      <c r="AU8" s="71">
        <v>-103420.51</v>
      </c>
      <c r="AV8" s="71">
        <v>0</v>
      </c>
      <c r="AW8" s="71">
        <v>0</v>
      </c>
      <c r="AX8" s="71">
        <v>0</v>
      </c>
      <c r="AY8" s="71">
        <v>121233.95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-1020007.2800000003</v>
      </c>
      <c r="BK8" s="71">
        <v>-1020007.2800000003</v>
      </c>
      <c r="BL8" s="71">
        <v>-3988487.8200000003</v>
      </c>
      <c r="BM8" s="71">
        <v>2968480.54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1">
        <v>0</v>
      </c>
      <c r="BV8" s="71">
        <v>0</v>
      </c>
      <c r="BW8" s="71">
        <v>0</v>
      </c>
      <c r="BX8" s="71">
        <v>0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  <c r="CM8" s="71">
        <v>0</v>
      </c>
      <c r="CN8" s="71">
        <v>0</v>
      </c>
      <c r="CO8" s="71">
        <v>0</v>
      </c>
      <c r="CP8" s="71">
        <v>0</v>
      </c>
      <c r="CQ8" s="71">
        <v>0</v>
      </c>
      <c r="CR8" s="71">
        <v>0</v>
      </c>
      <c r="CS8" s="71">
        <v>0</v>
      </c>
      <c r="CT8" s="71">
        <v>0</v>
      </c>
      <c r="CU8" s="71">
        <v>-1133532.7800000003</v>
      </c>
    </row>
    <row r="9" spans="1:10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  <c r="CM9" s="71">
        <v>0</v>
      </c>
      <c r="CN9" s="71">
        <v>0</v>
      </c>
      <c r="CO9" s="71">
        <v>0</v>
      </c>
      <c r="CP9" s="71">
        <v>0</v>
      </c>
      <c r="CQ9" s="71">
        <v>0</v>
      </c>
      <c r="CR9" s="71">
        <v>0</v>
      </c>
      <c r="CS9" s="71">
        <v>0</v>
      </c>
      <c r="CT9" s="71">
        <v>0</v>
      </c>
      <c r="CU9" s="71">
        <v>0</v>
      </c>
    </row>
    <row r="10" spans="1:100" ht="12.75" customHeight="1">
      <c r="A10" s="54" t="s">
        <v>7</v>
      </c>
      <c r="B10" s="69">
        <v>1005</v>
      </c>
      <c r="C10" s="70" t="s">
        <v>376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1">
        <v>0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  <c r="CM10" s="71">
        <v>0</v>
      </c>
      <c r="CN10" s="71">
        <v>0</v>
      </c>
      <c r="CO10" s="71">
        <v>0</v>
      </c>
      <c r="CP10" s="71">
        <v>0</v>
      </c>
      <c r="CQ10" s="71">
        <v>0</v>
      </c>
      <c r="CR10" s="71">
        <v>0</v>
      </c>
      <c r="CS10" s="71">
        <v>0</v>
      </c>
      <c r="CT10" s="71">
        <v>0</v>
      </c>
      <c r="CU10" s="71">
        <v>0</v>
      </c>
    </row>
    <row r="11" spans="1:10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  <c r="CM11" s="71">
        <v>0</v>
      </c>
      <c r="CN11" s="71">
        <v>0</v>
      </c>
      <c r="CO11" s="71">
        <v>0</v>
      </c>
      <c r="CP11" s="71">
        <v>0</v>
      </c>
      <c r="CQ11" s="71">
        <v>0</v>
      </c>
      <c r="CR11" s="71">
        <v>0</v>
      </c>
      <c r="CS11" s="71">
        <v>0</v>
      </c>
      <c r="CT11" s="71">
        <v>0</v>
      </c>
      <c r="CU11" s="71">
        <v>0</v>
      </c>
    </row>
    <row r="12" spans="1:10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  <c r="CM12" s="71">
        <v>0</v>
      </c>
      <c r="CN12" s="71">
        <v>0</v>
      </c>
      <c r="CO12" s="71">
        <v>0</v>
      </c>
      <c r="CP12" s="71">
        <v>0</v>
      </c>
      <c r="CQ12" s="71">
        <v>0</v>
      </c>
      <c r="CR12" s="71">
        <v>0</v>
      </c>
      <c r="CS12" s="71">
        <v>0</v>
      </c>
      <c r="CT12" s="71">
        <v>0</v>
      </c>
      <c r="CU12" s="71">
        <v>0</v>
      </c>
    </row>
    <row r="13" spans="1:10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  <c r="CM13" s="71">
        <v>0</v>
      </c>
      <c r="CN13" s="71">
        <v>0</v>
      </c>
      <c r="CO13" s="71">
        <v>0</v>
      </c>
      <c r="CP13" s="71">
        <v>0</v>
      </c>
      <c r="CQ13" s="71">
        <v>0</v>
      </c>
      <c r="CR13" s="71">
        <v>0</v>
      </c>
      <c r="CS13" s="71">
        <v>0</v>
      </c>
      <c r="CT13" s="71">
        <v>0</v>
      </c>
      <c r="CU13" s="71">
        <v>0</v>
      </c>
    </row>
    <row r="14" spans="1:10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  <c r="CM14" s="71">
        <v>0</v>
      </c>
      <c r="CN14" s="71">
        <v>0</v>
      </c>
      <c r="CO14" s="71">
        <v>0</v>
      </c>
      <c r="CP14" s="71">
        <v>0</v>
      </c>
      <c r="CQ14" s="71">
        <v>0</v>
      </c>
      <c r="CR14" s="71">
        <v>0</v>
      </c>
      <c r="CS14" s="71">
        <v>0</v>
      </c>
      <c r="CT14" s="71">
        <v>0</v>
      </c>
      <c r="CU14" s="71">
        <v>0</v>
      </c>
    </row>
    <row r="15" spans="1:10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  <c r="CM15" s="71">
        <v>0</v>
      </c>
      <c r="CN15" s="71">
        <v>0</v>
      </c>
      <c r="CO15" s="71">
        <v>0</v>
      </c>
      <c r="CP15" s="71">
        <v>0</v>
      </c>
      <c r="CQ15" s="71">
        <v>0</v>
      </c>
      <c r="CR15" s="71">
        <v>0</v>
      </c>
      <c r="CS15" s="71">
        <v>0</v>
      </c>
      <c r="CT15" s="71">
        <v>0</v>
      </c>
      <c r="CU15" s="71">
        <v>0</v>
      </c>
    </row>
    <row r="16" spans="1:10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  <c r="CM16" s="71">
        <v>0</v>
      </c>
      <c r="CN16" s="71">
        <v>0</v>
      </c>
      <c r="CO16" s="71">
        <v>0</v>
      </c>
      <c r="CP16" s="71">
        <v>0</v>
      </c>
      <c r="CQ16" s="71">
        <v>0</v>
      </c>
      <c r="CR16" s="71">
        <v>0</v>
      </c>
      <c r="CS16" s="71">
        <v>0</v>
      </c>
      <c r="CT16" s="71">
        <v>0</v>
      </c>
      <c r="CU16" s="71">
        <v>0</v>
      </c>
    </row>
    <row r="17" spans="1:99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  <c r="CM17" s="71">
        <v>0</v>
      </c>
      <c r="CN17" s="71">
        <v>0</v>
      </c>
      <c r="CO17" s="71">
        <v>0</v>
      </c>
      <c r="CP17" s="71">
        <v>0</v>
      </c>
      <c r="CQ17" s="71">
        <v>0</v>
      </c>
      <c r="CR17" s="71">
        <v>0</v>
      </c>
      <c r="CS17" s="71">
        <v>0</v>
      </c>
      <c r="CT17" s="71">
        <v>0</v>
      </c>
      <c r="CU17" s="71">
        <v>0</v>
      </c>
    </row>
    <row r="18" spans="1:99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  <c r="CM18" s="71">
        <v>0</v>
      </c>
      <c r="CN18" s="71">
        <v>0</v>
      </c>
      <c r="CO18" s="71">
        <v>0</v>
      </c>
      <c r="CP18" s="71">
        <v>0</v>
      </c>
      <c r="CQ18" s="71">
        <v>0</v>
      </c>
      <c r="CR18" s="71">
        <v>0</v>
      </c>
      <c r="CS18" s="71">
        <v>0</v>
      </c>
      <c r="CT18" s="71">
        <v>0</v>
      </c>
      <c r="CU18" s="71">
        <v>0</v>
      </c>
    </row>
    <row r="19" spans="1:99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  <c r="CM19" s="71">
        <v>0</v>
      </c>
      <c r="CN19" s="71">
        <v>0</v>
      </c>
      <c r="CO19" s="71">
        <v>0</v>
      </c>
      <c r="CP19" s="71">
        <v>0</v>
      </c>
      <c r="CQ19" s="71">
        <v>0</v>
      </c>
      <c r="CR19" s="71">
        <v>0</v>
      </c>
      <c r="CS19" s="71">
        <v>0</v>
      </c>
      <c r="CT19" s="71">
        <v>0</v>
      </c>
      <c r="CU19" s="71">
        <v>0</v>
      </c>
    </row>
    <row r="20" spans="1:99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0</v>
      </c>
      <c r="CS20" s="71">
        <v>0</v>
      </c>
      <c r="CT20" s="71">
        <v>0</v>
      </c>
      <c r="CU20" s="71">
        <v>0</v>
      </c>
    </row>
    <row r="21" spans="1:99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  <c r="CM21" s="71">
        <v>0</v>
      </c>
      <c r="CN21" s="71">
        <v>0</v>
      </c>
      <c r="CO21" s="71">
        <v>0</v>
      </c>
      <c r="CP21" s="71">
        <v>0</v>
      </c>
      <c r="CQ21" s="71">
        <v>0</v>
      </c>
      <c r="CR21" s="71">
        <v>0</v>
      </c>
      <c r="CS21" s="71">
        <v>0</v>
      </c>
      <c r="CT21" s="71">
        <v>0</v>
      </c>
      <c r="CU21" s="71">
        <v>0</v>
      </c>
    </row>
    <row r="22" spans="1:99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  <c r="CM22" s="71">
        <v>0</v>
      </c>
      <c r="CN22" s="71">
        <v>0</v>
      </c>
      <c r="CO22" s="71">
        <v>0</v>
      </c>
      <c r="CP22" s="71">
        <v>0</v>
      </c>
      <c r="CQ22" s="71">
        <v>0</v>
      </c>
      <c r="CR22" s="71">
        <v>0</v>
      </c>
      <c r="CS22" s="71">
        <v>0</v>
      </c>
      <c r="CT22" s="71">
        <v>0</v>
      </c>
      <c r="CU22" s="71">
        <v>0</v>
      </c>
    </row>
    <row r="23" spans="1:99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  <c r="CM23" s="71">
        <v>0</v>
      </c>
      <c r="CN23" s="71">
        <v>0</v>
      </c>
      <c r="CO23" s="71">
        <v>0</v>
      </c>
      <c r="CP23" s="71">
        <v>0</v>
      </c>
      <c r="CQ23" s="71">
        <v>0</v>
      </c>
      <c r="CR23" s="71">
        <v>0</v>
      </c>
      <c r="CS23" s="71">
        <v>0</v>
      </c>
      <c r="CT23" s="71">
        <v>0</v>
      </c>
      <c r="CU23" s="71">
        <v>0</v>
      </c>
    </row>
    <row r="24" spans="1:99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  <c r="CM24" s="71">
        <v>0</v>
      </c>
      <c r="CN24" s="71">
        <v>0</v>
      </c>
      <c r="CO24" s="71">
        <v>0</v>
      </c>
      <c r="CP24" s="71">
        <v>0</v>
      </c>
      <c r="CQ24" s="71">
        <v>0</v>
      </c>
      <c r="CR24" s="71">
        <v>0</v>
      </c>
      <c r="CS24" s="71">
        <v>0</v>
      </c>
      <c r="CT24" s="71">
        <v>0</v>
      </c>
      <c r="CU24" s="71">
        <v>0</v>
      </c>
    </row>
    <row r="25" spans="1:99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  <c r="CM25" s="71">
        <v>0</v>
      </c>
      <c r="CN25" s="71">
        <v>0</v>
      </c>
      <c r="CO25" s="71">
        <v>0</v>
      </c>
      <c r="CP25" s="71">
        <v>0</v>
      </c>
      <c r="CQ25" s="71">
        <v>0</v>
      </c>
      <c r="CR25" s="71">
        <v>0</v>
      </c>
      <c r="CS25" s="71">
        <v>0</v>
      </c>
      <c r="CT25" s="71">
        <v>0</v>
      </c>
      <c r="CU25" s="71">
        <v>0</v>
      </c>
    </row>
    <row r="26" spans="1:99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  <c r="CM26" s="71">
        <v>0</v>
      </c>
      <c r="CN26" s="71">
        <v>0</v>
      </c>
      <c r="CO26" s="71">
        <v>0</v>
      </c>
      <c r="CP26" s="71">
        <v>0</v>
      </c>
      <c r="CQ26" s="71">
        <v>0</v>
      </c>
      <c r="CR26" s="71">
        <v>0</v>
      </c>
      <c r="CS26" s="71">
        <v>0</v>
      </c>
      <c r="CT26" s="71">
        <v>0</v>
      </c>
      <c r="CU26" s="71">
        <v>0</v>
      </c>
    </row>
    <row r="27" spans="1:99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  <c r="CM27" s="71">
        <v>0</v>
      </c>
      <c r="CN27" s="71">
        <v>0</v>
      </c>
      <c r="CO27" s="71">
        <v>0</v>
      </c>
      <c r="CP27" s="71">
        <v>0</v>
      </c>
      <c r="CQ27" s="71">
        <v>0</v>
      </c>
      <c r="CR27" s="71">
        <v>0</v>
      </c>
      <c r="CS27" s="71">
        <v>0</v>
      </c>
      <c r="CT27" s="71">
        <v>0</v>
      </c>
      <c r="CU27" s="71">
        <v>0</v>
      </c>
    </row>
    <row r="28" spans="1:99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  <c r="CM28" s="71">
        <v>0</v>
      </c>
      <c r="CN28" s="71">
        <v>0</v>
      </c>
      <c r="CO28" s="71">
        <v>0</v>
      </c>
      <c r="CP28" s="71">
        <v>0</v>
      </c>
      <c r="CQ28" s="71">
        <v>0</v>
      </c>
      <c r="CR28" s="71">
        <v>0</v>
      </c>
      <c r="CS28" s="71">
        <v>0</v>
      </c>
      <c r="CT28" s="71">
        <v>0</v>
      </c>
      <c r="CU28" s="71">
        <v>0</v>
      </c>
    </row>
    <row r="29" spans="1:99" ht="12.75" customHeight="1">
      <c r="A29" s="54" t="s">
        <v>45</v>
      </c>
      <c r="B29" s="69">
        <v>1032</v>
      </c>
      <c r="C29" s="70" t="s">
        <v>376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  <c r="CM29" s="71">
        <v>0</v>
      </c>
      <c r="CN29" s="71">
        <v>0</v>
      </c>
      <c r="CO29" s="71">
        <v>0</v>
      </c>
      <c r="CP29" s="71">
        <v>0</v>
      </c>
      <c r="CQ29" s="71">
        <v>0</v>
      </c>
      <c r="CR29" s="71">
        <v>0</v>
      </c>
      <c r="CS29" s="71">
        <v>0</v>
      </c>
      <c r="CT29" s="71">
        <v>0</v>
      </c>
      <c r="CU29" s="71">
        <v>0</v>
      </c>
    </row>
    <row r="30" spans="1:99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  <c r="CM30" s="71">
        <v>0</v>
      </c>
      <c r="CN30" s="71">
        <v>0</v>
      </c>
      <c r="CO30" s="71">
        <v>0</v>
      </c>
      <c r="CP30" s="71">
        <v>0</v>
      </c>
      <c r="CQ30" s="71">
        <v>0</v>
      </c>
      <c r="CR30" s="71">
        <v>0</v>
      </c>
      <c r="CS30" s="71">
        <v>0</v>
      </c>
      <c r="CT30" s="71">
        <v>0</v>
      </c>
      <c r="CU30" s="71">
        <v>0</v>
      </c>
    </row>
    <row r="31" spans="1:99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  <c r="CM31" s="71">
        <v>0</v>
      </c>
      <c r="CN31" s="71">
        <v>0</v>
      </c>
      <c r="CO31" s="71">
        <v>0</v>
      </c>
      <c r="CP31" s="71">
        <v>0</v>
      </c>
      <c r="CQ31" s="71">
        <v>0</v>
      </c>
      <c r="CR31" s="71">
        <v>0</v>
      </c>
      <c r="CS31" s="71">
        <v>0</v>
      </c>
      <c r="CT31" s="71">
        <v>0</v>
      </c>
      <c r="CU31" s="71">
        <v>0</v>
      </c>
    </row>
    <row r="32" spans="1:99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  <c r="CM32" s="71">
        <v>0</v>
      </c>
      <c r="CN32" s="71">
        <v>0</v>
      </c>
      <c r="CO32" s="71">
        <v>0</v>
      </c>
      <c r="CP32" s="71">
        <v>0</v>
      </c>
      <c r="CQ32" s="71">
        <v>0</v>
      </c>
      <c r="CR32" s="71">
        <v>0</v>
      </c>
      <c r="CS32" s="71">
        <v>0</v>
      </c>
      <c r="CT32" s="71">
        <v>0</v>
      </c>
      <c r="CU32" s="71">
        <v>0</v>
      </c>
    </row>
    <row r="33" spans="1:99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  <c r="CM33" s="71">
        <v>0</v>
      </c>
      <c r="CN33" s="71">
        <v>0</v>
      </c>
      <c r="CO33" s="71">
        <v>0</v>
      </c>
      <c r="CP33" s="71">
        <v>0</v>
      </c>
      <c r="CQ33" s="71">
        <v>0</v>
      </c>
      <c r="CR33" s="71">
        <v>0</v>
      </c>
      <c r="CS33" s="71">
        <v>0</v>
      </c>
      <c r="CT33" s="71">
        <v>0</v>
      </c>
      <c r="CU33" s="71">
        <v>0</v>
      </c>
    </row>
    <row r="34" spans="1:99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  <c r="CM34" s="71">
        <v>0</v>
      </c>
      <c r="CN34" s="71">
        <v>0</v>
      </c>
      <c r="CO34" s="71">
        <v>0</v>
      </c>
      <c r="CP34" s="71">
        <v>0</v>
      </c>
      <c r="CQ34" s="71">
        <v>0</v>
      </c>
      <c r="CR34" s="71">
        <v>0</v>
      </c>
      <c r="CS34" s="71">
        <v>0</v>
      </c>
      <c r="CT34" s="71">
        <v>0</v>
      </c>
      <c r="CU34" s="71">
        <v>0</v>
      </c>
    </row>
    <row r="35" spans="1:99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  <c r="CM35" s="71">
        <v>0</v>
      </c>
      <c r="CN35" s="71">
        <v>0</v>
      </c>
      <c r="CO35" s="71">
        <v>0</v>
      </c>
      <c r="CP35" s="71">
        <v>0</v>
      </c>
      <c r="CQ35" s="71">
        <v>0</v>
      </c>
      <c r="CR35" s="71">
        <v>0</v>
      </c>
      <c r="CS35" s="71">
        <v>0</v>
      </c>
      <c r="CT35" s="71">
        <v>0</v>
      </c>
      <c r="CU35" s="71">
        <v>0</v>
      </c>
    </row>
    <row r="36" spans="1:99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  <c r="CM36" s="71">
        <v>0</v>
      </c>
      <c r="CN36" s="71">
        <v>0</v>
      </c>
      <c r="CO36" s="71">
        <v>0</v>
      </c>
      <c r="CP36" s="71">
        <v>0</v>
      </c>
      <c r="CQ36" s="71">
        <v>0</v>
      </c>
      <c r="CR36" s="71">
        <v>0</v>
      </c>
      <c r="CS36" s="71">
        <v>0</v>
      </c>
      <c r="CT36" s="71">
        <v>0</v>
      </c>
      <c r="CU36" s="71">
        <v>0</v>
      </c>
    </row>
    <row r="37" spans="1:99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  <c r="CM37" s="71">
        <v>0</v>
      </c>
      <c r="CN37" s="71">
        <v>0</v>
      </c>
      <c r="CO37" s="71">
        <v>0</v>
      </c>
      <c r="CP37" s="71">
        <v>0</v>
      </c>
      <c r="CQ37" s="71">
        <v>0</v>
      </c>
      <c r="CR37" s="71">
        <v>0</v>
      </c>
      <c r="CS37" s="71">
        <v>0</v>
      </c>
      <c r="CT37" s="71">
        <v>0</v>
      </c>
      <c r="CU37" s="71">
        <v>0</v>
      </c>
    </row>
    <row r="38" spans="1:99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  <c r="CM38" s="71">
        <v>0</v>
      </c>
      <c r="CN38" s="71">
        <v>0</v>
      </c>
      <c r="CO38" s="71">
        <v>0</v>
      </c>
      <c r="CP38" s="71">
        <v>0</v>
      </c>
      <c r="CQ38" s="71">
        <v>0</v>
      </c>
      <c r="CR38" s="71">
        <v>0</v>
      </c>
      <c r="CS38" s="71">
        <v>0</v>
      </c>
      <c r="CT38" s="71">
        <v>0</v>
      </c>
      <c r="CU38" s="71">
        <v>0</v>
      </c>
    </row>
    <row r="39" spans="1:99" ht="12.75" customHeight="1">
      <c r="A39" s="54" t="s">
        <v>65</v>
      </c>
      <c r="B39" s="69">
        <v>1045</v>
      </c>
      <c r="C39" s="70" t="s">
        <v>376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0</v>
      </c>
      <c r="BT39" s="71">
        <v>0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0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0</v>
      </c>
      <c r="CM39" s="71">
        <v>0</v>
      </c>
      <c r="CN39" s="71">
        <v>0</v>
      </c>
      <c r="CO39" s="71">
        <v>0</v>
      </c>
      <c r="CP39" s="71">
        <v>0</v>
      </c>
      <c r="CQ39" s="71">
        <v>0</v>
      </c>
      <c r="CR39" s="71">
        <v>0</v>
      </c>
      <c r="CS39" s="71">
        <v>0</v>
      </c>
      <c r="CT39" s="71">
        <v>0</v>
      </c>
      <c r="CU39" s="71">
        <v>0</v>
      </c>
    </row>
    <row r="40" spans="1:99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  <c r="CM40" s="71">
        <v>0</v>
      </c>
      <c r="CN40" s="71">
        <v>0</v>
      </c>
      <c r="CO40" s="71">
        <v>0</v>
      </c>
      <c r="CP40" s="71">
        <v>0</v>
      </c>
      <c r="CQ40" s="71">
        <v>0</v>
      </c>
      <c r="CR40" s="71">
        <v>0</v>
      </c>
      <c r="CS40" s="71">
        <v>0</v>
      </c>
      <c r="CT40" s="71">
        <v>0</v>
      </c>
      <c r="CU40" s="71">
        <v>0</v>
      </c>
    </row>
    <row r="41" spans="1:99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  <c r="CM41" s="71">
        <v>0</v>
      </c>
      <c r="CN41" s="71">
        <v>0</v>
      </c>
      <c r="CO41" s="71">
        <v>0</v>
      </c>
      <c r="CP41" s="71">
        <v>0</v>
      </c>
      <c r="CQ41" s="71">
        <v>0</v>
      </c>
      <c r="CR41" s="71">
        <v>0</v>
      </c>
      <c r="CS41" s="71">
        <v>0</v>
      </c>
      <c r="CT41" s="71">
        <v>0</v>
      </c>
      <c r="CU41" s="71">
        <v>0</v>
      </c>
    </row>
    <row r="42" spans="1:99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  <c r="CM42" s="71">
        <v>0</v>
      </c>
      <c r="CN42" s="71">
        <v>0</v>
      </c>
      <c r="CO42" s="71">
        <v>0</v>
      </c>
      <c r="CP42" s="71">
        <v>0</v>
      </c>
      <c r="CQ42" s="71">
        <v>0</v>
      </c>
      <c r="CR42" s="71">
        <v>0</v>
      </c>
      <c r="CS42" s="71">
        <v>0</v>
      </c>
      <c r="CT42" s="71">
        <v>0</v>
      </c>
      <c r="CU42" s="71">
        <v>0</v>
      </c>
    </row>
    <row r="43" spans="1:99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  <c r="CM43" s="71">
        <v>0</v>
      </c>
      <c r="CN43" s="71">
        <v>0</v>
      </c>
      <c r="CO43" s="71">
        <v>0</v>
      </c>
      <c r="CP43" s="71">
        <v>0</v>
      </c>
      <c r="CQ43" s="71">
        <v>0</v>
      </c>
      <c r="CR43" s="71">
        <v>0</v>
      </c>
      <c r="CS43" s="71">
        <v>0</v>
      </c>
      <c r="CT43" s="71">
        <v>0</v>
      </c>
      <c r="CU43" s="71">
        <v>0</v>
      </c>
    </row>
    <row r="44" spans="1:99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  <c r="CM44" s="71">
        <v>0</v>
      </c>
      <c r="CN44" s="71">
        <v>0</v>
      </c>
      <c r="CO44" s="71">
        <v>0</v>
      </c>
      <c r="CP44" s="71">
        <v>0</v>
      </c>
      <c r="CQ44" s="71">
        <v>0</v>
      </c>
      <c r="CR44" s="71">
        <v>0</v>
      </c>
      <c r="CS44" s="71">
        <v>0</v>
      </c>
      <c r="CT44" s="71">
        <v>0</v>
      </c>
      <c r="CU44" s="71">
        <v>0</v>
      </c>
    </row>
    <row r="45" spans="1:99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  <c r="CM45" s="71">
        <v>0</v>
      </c>
      <c r="CN45" s="71">
        <v>0</v>
      </c>
      <c r="CO45" s="71">
        <v>0</v>
      </c>
      <c r="CP45" s="71">
        <v>0</v>
      </c>
      <c r="CQ45" s="71">
        <v>0</v>
      </c>
      <c r="CR45" s="71">
        <v>0</v>
      </c>
      <c r="CS45" s="71">
        <v>0</v>
      </c>
      <c r="CT45" s="71">
        <v>0</v>
      </c>
      <c r="CU45" s="71">
        <v>0</v>
      </c>
    </row>
    <row r="46" spans="1:99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  <c r="CM46" s="71">
        <v>0</v>
      </c>
      <c r="CN46" s="71">
        <v>0</v>
      </c>
      <c r="CO46" s="71">
        <v>0</v>
      </c>
      <c r="CP46" s="71">
        <v>0</v>
      </c>
      <c r="CQ46" s="71">
        <v>0</v>
      </c>
      <c r="CR46" s="71">
        <v>0</v>
      </c>
      <c r="CS46" s="71">
        <v>0</v>
      </c>
      <c r="CT46" s="71">
        <v>0</v>
      </c>
      <c r="CU46" s="71">
        <v>0</v>
      </c>
    </row>
    <row r="47" spans="1:99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  <c r="CM47" s="71">
        <v>0</v>
      </c>
      <c r="CN47" s="71">
        <v>0</v>
      </c>
      <c r="CO47" s="71">
        <v>0</v>
      </c>
      <c r="CP47" s="71">
        <v>0</v>
      </c>
      <c r="CQ47" s="71">
        <v>0</v>
      </c>
      <c r="CR47" s="71">
        <v>0</v>
      </c>
      <c r="CS47" s="71">
        <v>0</v>
      </c>
      <c r="CT47" s="71">
        <v>0</v>
      </c>
      <c r="CU47" s="71">
        <v>0</v>
      </c>
    </row>
    <row r="48" spans="1:99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  <c r="CM48" s="71">
        <v>0</v>
      </c>
      <c r="CN48" s="71">
        <v>0</v>
      </c>
      <c r="CO48" s="71">
        <v>0</v>
      </c>
      <c r="CP48" s="71">
        <v>0</v>
      </c>
      <c r="CQ48" s="71">
        <v>0</v>
      </c>
      <c r="CR48" s="71">
        <v>0</v>
      </c>
      <c r="CS48" s="71">
        <v>0</v>
      </c>
      <c r="CT48" s="71">
        <v>0</v>
      </c>
      <c r="CU48" s="71">
        <v>0</v>
      </c>
    </row>
    <row r="49" spans="1:99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71">
        <v>0</v>
      </c>
      <c r="CU49" s="71">
        <v>0</v>
      </c>
    </row>
    <row r="50" spans="1:99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  <c r="CM50" s="71">
        <v>0</v>
      </c>
      <c r="CN50" s="71">
        <v>0</v>
      </c>
      <c r="CO50" s="71">
        <v>0</v>
      </c>
      <c r="CP50" s="71">
        <v>0</v>
      </c>
      <c r="CQ50" s="71">
        <v>0</v>
      </c>
      <c r="CR50" s="71">
        <v>0</v>
      </c>
      <c r="CS50" s="71">
        <v>0</v>
      </c>
      <c r="CT50" s="71">
        <v>0</v>
      </c>
      <c r="CU50" s="71">
        <v>0</v>
      </c>
    </row>
    <row r="51" spans="1:99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  <c r="CM51" s="71">
        <v>0</v>
      </c>
      <c r="CN51" s="71">
        <v>0</v>
      </c>
      <c r="CO51" s="71">
        <v>0</v>
      </c>
      <c r="CP51" s="71">
        <v>0</v>
      </c>
      <c r="CQ51" s="71">
        <v>0</v>
      </c>
      <c r="CR51" s="71">
        <v>0</v>
      </c>
      <c r="CS51" s="71">
        <v>0</v>
      </c>
      <c r="CT51" s="71">
        <v>0</v>
      </c>
      <c r="CU51" s="71">
        <v>0</v>
      </c>
    </row>
    <row r="52" spans="1:99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  <c r="CM52" s="71">
        <v>0</v>
      </c>
      <c r="CN52" s="71">
        <v>0</v>
      </c>
      <c r="CO52" s="71">
        <v>0</v>
      </c>
      <c r="CP52" s="71">
        <v>0</v>
      </c>
      <c r="CQ52" s="71">
        <v>0</v>
      </c>
      <c r="CR52" s="71">
        <v>0</v>
      </c>
      <c r="CS52" s="71">
        <v>0</v>
      </c>
      <c r="CT52" s="71">
        <v>0</v>
      </c>
      <c r="CU52" s="71">
        <v>0</v>
      </c>
    </row>
    <row r="53" spans="1:99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  <c r="CM53" s="71">
        <v>0</v>
      </c>
      <c r="CN53" s="71">
        <v>0</v>
      </c>
      <c r="CO53" s="71">
        <v>0</v>
      </c>
      <c r="CP53" s="71">
        <v>0</v>
      </c>
      <c r="CQ53" s="71">
        <v>0</v>
      </c>
      <c r="CR53" s="71">
        <v>0</v>
      </c>
      <c r="CS53" s="71">
        <v>0</v>
      </c>
      <c r="CT53" s="71">
        <v>0</v>
      </c>
      <c r="CU53" s="71">
        <v>0</v>
      </c>
    </row>
    <row r="54" spans="1:99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-37567.619999999879</v>
      </c>
      <c r="AO54" s="71">
        <v>-647762.01</v>
      </c>
      <c r="AP54" s="71">
        <v>-647762.01</v>
      </c>
      <c r="AQ54" s="71">
        <v>0</v>
      </c>
      <c r="AR54" s="71">
        <v>610194.39000000013</v>
      </c>
      <c r="AS54" s="71">
        <v>610194.39000000013</v>
      </c>
      <c r="AT54" s="71">
        <v>-485401.18999999994</v>
      </c>
      <c r="AU54" s="71">
        <v>-485401.18999999994</v>
      </c>
      <c r="AV54" s="71">
        <v>0</v>
      </c>
      <c r="AW54" s="71">
        <v>0</v>
      </c>
      <c r="AX54" s="71">
        <v>0</v>
      </c>
      <c r="AY54" s="71">
        <v>1095595.58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  <c r="CM54" s="71">
        <v>0</v>
      </c>
      <c r="CN54" s="71">
        <v>0</v>
      </c>
      <c r="CO54" s="71">
        <v>0</v>
      </c>
      <c r="CP54" s="71">
        <v>0</v>
      </c>
      <c r="CQ54" s="71">
        <v>0</v>
      </c>
      <c r="CR54" s="71">
        <v>0</v>
      </c>
      <c r="CS54" s="71">
        <v>0</v>
      </c>
      <c r="CT54" s="71">
        <v>0</v>
      </c>
      <c r="CU54" s="71">
        <v>-37567.619999999879</v>
      </c>
    </row>
    <row r="55" spans="1:99" ht="12.75" customHeight="1">
      <c r="A55" s="54" t="s">
        <v>97</v>
      </c>
      <c r="B55" s="69">
        <v>2002</v>
      </c>
      <c r="C55" s="70" t="s">
        <v>377</v>
      </c>
      <c r="D55" s="71">
        <v>3215751007.7700005</v>
      </c>
      <c r="E55" s="71">
        <v>3334141082.6799998</v>
      </c>
      <c r="F55" s="71">
        <v>3338835905.1799998</v>
      </c>
      <c r="G55" s="71">
        <v>-4694822.5</v>
      </c>
      <c r="H55" s="71">
        <v>-119217118.12999904</v>
      </c>
      <c r="I55" s="71">
        <v>-119217118.12999904</v>
      </c>
      <c r="J55" s="71">
        <v>-1177225176.9599991</v>
      </c>
      <c r="K55" s="71">
        <v>1058008058.83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827043.22</v>
      </c>
      <c r="W55" s="71">
        <v>751733.82000000007</v>
      </c>
      <c r="X55" s="71">
        <v>0</v>
      </c>
      <c r="Y55" s="71">
        <v>73056.700000000012</v>
      </c>
      <c r="Z55" s="71">
        <v>2252.7000000000007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-3307581363.0399985</v>
      </c>
      <c r="AO55" s="71">
        <v>-600450389.09000003</v>
      </c>
      <c r="AP55" s="71">
        <v>-601110836.61000001</v>
      </c>
      <c r="AQ55" s="71">
        <v>660447.52</v>
      </c>
      <c r="AR55" s="71">
        <v>-189880125.97999936</v>
      </c>
      <c r="AS55" s="71">
        <v>-189880125.97999936</v>
      </c>
      <c r="AT55" s="71">
        <v>-583694362.94999933</v>
      </c>
      <c r="AU55" s="71">
        <v>-462338575.38999939</v>
      </c>
      <c r="AV55" s="71">
        <v>-121355787.55999994</v>
      </c>
      <c r="AW55" s="71">
        <v>0</v>
      </c>
      <c r="AX55" s="71">
        <v>0</v>
      </c>
      <c r="AY55" s="71">
        <v>393814236.96999997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-75369346.29000017</v>
      </c>
      <c r="BK55" s="71">
        <v>-75369346.29000017</v>
      </c>
      <c r="BL55" s="71">
        <v>-170308925.07000017</v>
      </c>
      <c r="BM55" s="71">
        <v>94939578.780000001</v>
      </c>
      <c r="BN55" s="71">
        <v>0</v>
      </c>
      <c r="BO55" s="71">
        <v>0</v>
      </c>
      <c r="BP55" s="71">
        <v>0</v>
      </c>
      <c r="BQ55" s="71">
        <v>-212876.09000000264</v>
      </c>
      <c r="BR55" s="71">
        <v>-212876.09000000264</v>
      </c>
      <c r="BS55" s="71">
        <v>0</v>
      </c>
      <c r="BT55" s="71">
        <v>0</v>
      </c>
      <c r="BU55" s="71">
        <v>-2441668625.5899987</v>
      </c>
      <c r="BV55" s="71">
        <v>-2048525675.7199988</v>
      </c>
      <c r="BW55" s="71">
        <v>-228648641.32999998</v>
      </c>
      <c r="BX55" s="71">
        <v>-54098061.569999993</v>
      </c>
      <c r="BY55" s="71">
        <v>0</v>
      </c>
      <c r="BZ55" s="71">
        <v>-9848347.25</v>
      </c>
      <c r="CA55" s="71">
        <v>-100547899.72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  <c r="CM55" s="71">
        <v>0</v>
      </c>
      <c r="CN55" s="71">
        <v>0</v>
      </c>
      <c r="CO55" s="71">
        <v>0</v>
      </c>
      <c r="CP55" s="71">
        <v>0</v>
      </c>
      <c r="CQ55" s="71">
        <v>0</v>
      </c>
      <c r="CR55" s="71">
        <v>0</v>
      </c>
      <c r="CS55" s="71">
        <v>0</v>
      </c>
      <c r="CT55" s="71">
        <v>0</v>
      </c>
      <c r="CU55" s="71">
        <v>-91830355.269998074</v>
      </c>
    </row>
    <row r="56" spans="1:99" ht="12.75" customHeight="1">
      <c r="A56" s="54" t="s">
        <v>99</v>
      </c>
      <c r="B56" s="69">
        <v>2005</v>
      </c>
      <c r="C56" s="70" t="s">
        <v>377</v>
      </c>
      <c r="D56" s="71">
        <v>31757291.75</v>
      </c>
      <c r="E56" s="71">
        <v>300482.62</v>
      </c>
      <c r="F56" s="71">
        <v>312104.63</v>
      </c>
      <c r="G56" s="71">
        <v>-11622.01</v>
      </c>
      <c r="H56" s="71">
        <v>-128095.83</v>
      </c>
      <c r="I56" s="71">
        <v>-133483.32</v>
      </c>
      <c r="J56" s="71">
        <v>-142454.39999999999</v>
      </c>
      <c r="K56" s="71">
        <v>8971.08</v>
      </c>
      <c r="L56" s="71">
        <v>5387.49</v>
      </c>
      <c r="M56" s="71">
        <v>6477.2</v>
      </c>
      <c r="N56" s="71">
        <v>-1089.71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31752991.350000001</v>
      </c>
      <c r="W56" s="71">
        <v>22253989.98</v>
      </c>
      <c r="X56" s="71">
        <v>0</v>
      </c>
      <c r="Y56" s="71">
        <v>0</v>
      </c>
      <c r="Z56" s="71">
        <v>9499001.3699999992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-168086.38999999998</v>
      </c>
      <c r="AH56" s="71">
        <v>-168086.38999999998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-5380423.3599999994</v>
      </c>
      <c r="AO56" s="71">
        <v>-8996981.5899999999</v>
      </c>
      <c r="AP56" s="71">
        <v>-8996981.5899999999</v>
      </c>
      <c r="AQ56" s="71">
        <v>0</v>
      </c>
      <c r="AR56" s="71">
        <v>1137517.6000000001</v>
      </c>
      <c r="AS56" s="71">
        <v>1137517.6000000001</v>
      </c>
      <c r="AT56" s="71">
        <v>-3738762.61</v>
      </c>
      <c r="AU56" s="71">
        <v>-3738762.61</v>
      </c>
      <c r="AV56" s="71">
        <v>0</v>
      </c>
      <c r="AW56" s="71">
        <v>0</v>
      </c>
      <c r="AX56" s="71">
        <v>0</v>
      </c>
      <c r="AY56" s="71">
        <v>4876280.21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3827543.0500000007</v>
      </c>
      <c r="BK56" s="71">
        <v>3827543.0500000007</v>
      </c>
      <c r="BL56" s="71">
        <v>-6252263.0399999991</v>
      </c>
      <c r="BM56" s="71">
        <v>10079806.09</v>
      </c>
      <c r="BN56" s="71">
        <v>0</v>
      </c>
      <c r="BO56" s="71">
        <v>0</v>
      </c>
      <c r="BP56" s="71">
        <v>0</v>
      </c>
      <c r="BQ56" s="71">
        <v>-228.74</v>
      </c>
      <c r="BR56" s="71">
        <v>-228.74</v>
      </c>
      <c r="BS56" s="71">
        <v>0</v>
      </c>
      <c r="BT56" s="71">
        <v>0</v>
      </c>
      <c r="BU56" s="71">
        <v>-791889.83000000019</v>
      </c>
      <c r="BV56" s="71">
        <v>-16492.900000000001</v>
      </c>
      <c r="BW56" s="71">
        <v>-695381.03</v>
      </c>
      <c r="BX56" s="71">
        <v>-30627.38</v>
      </c>
      <c r="BY56" s="71">
        <v>0</v>
      </c>
      <c r="BZ56" s="71">
        <v>-10536.43</v>
      </c>
      <c r="CA56" s="71">
        <v>-38611.300000000003</v>
      </c>
      <c r="CB56" s="71">
        <v>0</v>
      </c>
      <c r="CC56" s="71">
        <v>-240.79</v>
      </c>
      <c r="CD56" s="71">
        <v>-556383.85</v>
      </c>
      <c r="CE56" s="71">
        <v>0</v>
      </c>
      <c r="CF56" s="71">
        <v>0</v>
      </c>
      <c r="CG56" s="71">
        <v>0</v>
      </c>
      <c r="CH56" s="71">
        <v>0</v>
      </c>
      <c r="CI56" s="71">
        <v>-556383.85</v>
      </c>
      <c r="CJ56" s="71">
        <v>0</v>
      </c>
      <c r="CK56" s="71">
        <v>0</v>
      </c>
      <c r="CL56" s="71">
        <v>0</v>
      </c>
      <c r="CM56" s="71">
        <v>0</v>
      </c>
      <c r="CN56" s="71">
        <v>0</v>
      </c>
      <c r="CO56" s="71">
        <v>0</v>
      </c>
      <c r="CP56" s="71">
        <v>0</v>
      </c>
      <c r="CQ56" s="71">
        <v>0</v>
      </c>
      <c r="CR56" s="71">
        <v>0</v>
      </c>
      <c r="CS56" s="71">
        <v>0</v>
      </c>
      <c r="CT56" s="71">
        <v>0</v>
      </c>
      <c r="CU56" s="71">
        <v>26376868.390000001</v>
      </c>
    </row>
    <row r="57" spans="1:99" ht="12.75" customHeight="1">
      <c r="A57" s="54" t="s">
        <v>101</v>
      </c>
      <c r="B57" s="69">
        <v>2006</v>
      </c>
      <c r="C57" s="70" t="s">
        <v>378</v>
      </c>
      <c r="D57" s="71">
        <v>529881937.65999997</v>
      </c>
      <c r="E57" s="71">
        <v>437066824.90999997</v>
      </c>
      <c r="F57" s="71">
        <v>478561464.63</v>
      </c>
      <c r="G57" s="71">
        <v>-41494639.719999999</v>
      </c>
      <c r="H57" s="71">
        <v>-61345693.780000016</v>
      </c>
      <c r="I57" s="71">
        <v>-22246372.140000015</v>
      </c>
      <c r="J57" s="71">
        <v>-167646070.78</v>
      </c>
      <c r="K57" s="71">
        <v>145399698.63999999</v>
      </c>
      <c r="L57" s="71">
        <v>-39099321.640000001</v>
      </c>
      <c r="M57" s="71">
        <v>9093733.5199999996</v>
      </c>
      <c r="N57" s="71">
        <v>-48193055.159999996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142777659.62</v>
      </c>
      <c r="W57" s="71">
        <v>1113350.6499999999</v>
      </c>
      <c r="X57" s="71">
        <v>0</v>
      </c>
      <c r="Y57" s="71">
        <v>738345.44</v>
      </c>
      <c r="Z57" s="71">
        <v>140889480.50999999</v>
      </c>
      <c r="AA57" s="71">
        <v>0</v>
      </c>
      <c r="AB57" s="71">
        <v>0</v>
      </c>
      <c r="AC57" s="71">
        <v>0</v>
      </c>
      <c r="AD57" s="71">
        <v>0</v>
      </c>
      <c r="AE57" s="71">
        <v>36483.019999999997</v>
      </c>
      <c r="AF57" s="71">
        <v>-79044.39</v>
      </c>
      <c r="AG57" s="71">
        <v>11462191.300000001</v>
      </c>
      <c r="AH57" s="71">
        <v>11462191.300000001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-803795678.88000011</v>
      </c>
      <c r="AO57" s="71">
        <v>-113274613.94</v>
      </c>
      <c r="AP57" s="71">
        <v>-156149668.5</v>
      </c>
      <c r="AQ57" s="71">
        <v>42875054.560000002</v>
      </c>
      <c r="AR57" s="71">
        <v>-7369618.0699999966</v>
      </c>
      <c r="AS57" s="71">
        <v>-6561496.3599999994</v>
      </c>
      <c r="AT57" s="71">
        <v>-115552364.39</v>
      </c>
      <c r="AU57" s="71">
        <v>-94954575</v>
      </c>
      <c r="AV57" s="71">
        <v>-20597789.390000001</v>
      </c>
      <c r="AW57" s="71">
        <v>0</v>
      </c>
      <c r="AX57" s="71">
        <v>0</v>
      </c>
      <c r="AY57" s="71">
        <v>108990868.03</v>
      </c>
      <c r="AZ57" s="71">
        <v>-808121.70999999717</v>
      </c>
      <c r="BA57" s="71">
        <v>19517435.310000002</v>
      </c>
      <c r="BB57" s="71">
        <v>15187002.74</v>
      </c>
      <c r="BC57" s="71">
        <v>4330432.57</v>
      </c>
      <c r="BD57" s="71">
        <v>0</v>
      </c>
      <c r="BE57" s="71">
        <v>0</v>
      </c>
      <c r="BF57" s="71">
        <v>-20325557.02</v>
      </c>
      <c r="BG57" s="71">
        <v>0</v>
      </c>
      <c r="BH57" s="71">
        <v>0</v>
      </c>
      <c r="BI57" s="71">
        <v>0</v>
      </c>
      <c r="BJ57" s="71">
        <v>-210293950.49000007</v>
      </c>
      <c r="BK57" s="71">
        <v>-202646681.19000006</v>
      </c>
      <c r="BL57" s="71">
        <v>-849725365.17000008</v>
      </c>
      <c r="BM57" s="71">
        <v>647078683.98000002</v>
      </c>
      <c r="BN57" s="71">
        <v>-7647269.2999999998</v>
      </c>
      <c r="BO57" s="71">
        <v>865642.22</v>
      </c>
      <c r="BP57" s="71">
        <v>-8512911.5199999996</v>
      </c>
      <c r="BQ57" s="71">
        <v>-3906016.2699999986</v>
      </c>
      <c r="BR57" s="71">
        <v>-3906016.2699999986</v>
      </c>
      <c r="BS57" s="71">
        <v>0</v>
      </c>
      <c r="BT57" s="71">
        <v>0</v>
      </c>
      <c r="BU57" s="71">
        <v>-468948566.82000005</v>
      </c>
      <c r="BV57" s="71">
        <v>-134904460.03</v>
      </c>
      <c r="BW57" s="71">
        <v>-203431845.94999999</v>
      </c>
      <c r="BX57" s="71">
        <v>-118380714.84</v>
      </c>
      <c r="BY57" s="71">
        <v>0</v>
      </c>
      <c r="BZ57" s="71">
        <v>-11004654.109999999</v>
      </c>
      <c r="CA57" s="71">
        <v>0</v>
      </c>
      <c r="CB57" s="71">
        <v>27145267.469999999</v>
      </c>
      <c r="CC57" s="71">
        <v>-28372159.359999999</v>
      </c>
      <c r="CD57" s="71">
        <v>-2913.29</v>
      </c>
      <c r="CE57" s="71">
        <v>0</v>
      </c>
      <c r="CF57" s="71">
        <v>0</v>
      </c>
      <c r="CG57" s="71">
        <v>0</v>
      </c>
      <c r="CH57" s="71">
        <v>-2913.29</v>
      </c>
      <c r="CI57" s="71">
        <v>0</v>
      </c>
      <c r="CJ57" s="71">
        <v>0</v>
      </c>
      <c r="CK57" s="71">
        <v>0</v>
      </c>
      <c r="CL57" s="71">
        <v>0</v>
      </c>
      <c r="CM57" s="71">
        <v>0</v>
      </c>
      <c r="CN57" s="71">
        <v>0</v>
      </c>
      <c r="CO57" s="71">
        <v>0</v>
      </c>
      <c r="CP57" s="71">
        <v>0</v>
      </c>
      <c r="CQ57" s="71">
        <v>0</v>
      </c>
      <c r="CR57" s="71">
        <v>0</v>
      </c>
      <c r="CS57" s="71">
        <v>0</v>
      </c>
      <c r="CT57" s="71">
        <v>0</v>
      </c>
      <c r="CU57" s="71">
        <v>-273913741.22000015</v>
      </c>
    </row>
    <row r="58" spans="1:99" ht="12.75" customHeight="1">
      <c r="A58" s="54" t="s">
        <v>103</v>
      </c>
      <c r="B58" s="69">
        <v>2007</v>
      </c>
      <c r="C58" s="70" t="s">
        <v>377</v>
      </c>
      <c r="D58" s="71">
        <v>303858690.63999999</v>
      </c>
      <c r="E58" s="71">
        <v>242532001.09999999</v>
      </c>
      <c r="F58" s="71">
        <v>250604451.13999999</v>
      </c>
      <c r="G58" s="71">
        <v>-8072450.04</v>
      </c>
      <c r="H58" s="71">
        <v>-19227903.780000001</v>
      </c>
      <c r="I58" s="71">
        <v>-19227903.780000001</v>
      </c>
      <c r="J58" s="71">
        <v>-37396863.780000001</v>
      </c>
      <c r="K58" s="71">
        <v>18168960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79755907.090000004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79755907.090000004</v>
      </c>
      <c r="AF58" s="71">
        <v>0</v>
      </c>
      <c r="AG58" s="71">
        <v>798686.23</v>
      </c>
      <c r="AH58" s="71">
        <v>798686.23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-246819442.86999995</v>
      </c>
      <c r="AO58" s="71">
        <v>-26047487.989999998</v>
      </c>
      <c r="AP58" s="71">
        <v>-26603999.309999999</v>
      </c>
      <c r="AQ58" s="71">
        <v>556511.31999999995</v>
      </c>
      <c r="AR58" s="71">
        <v>-1644789.0799999898</v>
      </c>
      <c r="AS58" s="71">
        <v>-1644789.0799999898</v>
      </c>
      <c r="AT58" s="71">
        <v>-6465673.5699999901</v>
      </c>
      <c r="AU58" s="71">
        <v>-4107271.23999999</v>
      </c>
      <c r="AV58" s="71">
        <v>-2358402.33</v>
      </c>
      <c r="AW58" s="71">
        <v>0</v>
      </c>
      <c r="AX58" s="71">
        <v>0</v>
      </c>
      <c r="AY58" s="71">
        <v>4820884.49</v>
      </c>
      <c r="AZ58" s="71">
        <v>0</v>
      </c>
      <c r="BA58" s="71">
        <v>9604.3499999999894</v>
      </c>
      <c r="BB58" s="71">
        <v>9604.3499999999894</v>
      </c>
      <c r="BC58" s="71">
        <v>0</v>
      </c>
      <c r="BD58" s="71">
        <v>0</v>
      </c>
      <c r="BE58" s="71">
        <v>0</v>
      </c>
      <c r="BF58" s="71">
        <v>-9604.35</v>
      </c>
      <c r="BG58" s="71">
        <v>0</v>
      </c>
      <c r="BH58" s="71">
        <v>0</v>
      </c>
      <c r="BI58" s="71">
        <v>0</v>
      </c>
      <c r="BJ58" s="71">
        <v>-16351896.789999992</v>
      </c>
      <c r="BK58" s="71">
        <v>-16351896.789999992</v>
      </c>
      <c r="BL58" s="71">
        <v>-120507853.97</v>
      </c>
      <c r="BM58" s="71">
        <v>104155957.18000001</v>
      </c>
      <c r="BN58" s="71">
        <v>0</v>
      </c>
      <c r="BO58" s="71">
        <v>0</v>
      </c>
      <c r="BP58" s="71">
        <v>0</v>
      </c>
      <c r="BQ58" s="71">
        <v>-3186976.7699999996</v>
      </c>
      <c r="BR58" s="71">
        <v>-3186976.7699999996</v>
      </c>
      <c r="BS58" s="71">
        <v>0</v>
      </c>
      <c r="BT58" s="71">
        <v>0</v>
      </c>
      <c r="BU58" s="71">
        <v>-199588292.23999998</v>
      </c>
      <c r="BV58" s="71">
        <v>-86647526.649999991</v>
      </c>
      <c r="BW58" s="71">
        <v>-45295337.61999999</v>
      </c>
      <c r="BX58" s="71">
        <v>-19048935.859999996</v>
      </c>
      <c r="BY58" s="71">
        <v>0</v>
      </c>
      <c r="BZ58" s="71">
        <v>-2960869.94</v>
      </c>
      <c r="CA58" s="71">
        <v>-51170908.900000006</v>
      </c>
      <c r="CB58" s="71">
        <v>0</v>
      </c>
      <c r="CC58" s="71">
        <v>5535286.7299999911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  <c r="CM58" s="71">
        <v>0</v>
      </c>
      <c r="CN58" s="71">
        <v>0</v>
      </c>
      <c r="CO58" s="71">
        <v>0</v>
      </c>
      <c r="CP58" s="71">
        <v>0</v>
      </c>
      <c r="CQ58" s="71">
        <v>0</v>
      </c>
      <c r="CR58" s="71">
        <v>0</v>
      </c>
      <c r="CS58" s="71">
        <v>0</v>
      </c>
      <c r="CT58" s="71">
        <v>0</v>
      </c>
      <c r="CU58" s="71">
        <v>57039247.770000041</v>
      </c>
    </row>
    <row r="59" spans="1:99" ht="12.75" customHeight="1">
      <c r="A59" s="54" t="s">
        <v>105</v>
      </c>
      <c r="B59" s="69">
        <v>2008</v>
      </c>
      <c r="C59" s="70" t="s">
        <v>377</v>
      </c>
      <c r="D59" s="71">
        <v>252269985.20676103</v>
      </c>
      <c r="E59" s="71">
        <v>260591791.10000002</v>
      </c>
      <c r="F59" s="71">
        <v>260591791.10000002</v>
      </c>
      <c r="G59" s="71">
        <v>0</v>
      </c>
      <c r="H59" s="71">
        <v>-159738395.10999998</v>
      </c>
      <c r="I59" s="71">
        <v>-159724693.26999998</v>
      </c>
      <c r="J59" s="71">
        <v>-175890071.13</v>
      </c>
      <c r="K59" s="71">
        <v>16165377.859999999</v>
      </c>
      <c r="L59" s="71">
        <v>-13701.84</v>
      </c>
      <c r="M59" s="71">
        <v>0</v>
      </c>
      <c r="N59" s="71">
        <v>-13701.84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151416589.21676099</v>
      </c>
      <c r="W59" s="71">
        <v>151690491.973746</v>
      </c>
      <c r="X59" s="71">
        <v>0</v>
      </c>
      <c r="Y59" s="71">
        <v>-273902.75698500004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-402388970.983069</v>
      </c>
      <c r="AO59" s="71">
        <v>-8080718.5</v>
      </c>
      <c r="AP59" s="71">
        <v>-8080718.5</v>
      </c>
      <c r="AQ59" s="71">
        <v>0</v>
      </c>
      <c r="AR59" s="71">
        <v>-50264015.210000001</v>
      </c>
      <c r="AS59" s="71">
        <v>-50264015.210000001</v>
      </c>
      <c r="AT59" s="71">
        <v>-50622246.270000003</v>
      </c>
      <c r="AU59" s="71">
        <v>-3000000</v>
      </c>
      <c r="AV59" s="71">
        <v>-47622246.270000003</v>
      </c>
      <c r="AW59" s="71">
        <v>0</v>
      </c>
      <c r="AX59" s="71">
        <v>0</v>
      </c>
      <c r="AY59" s="71">
        <v>358231.06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-627431.81999999995</v>
      </c>
      <c r="BK59" s="71">
        <v>-627431.81999999995</v>
      </c>
      <c r="BL59" s="71">
        <v>-627431.81999999995</v>
      </c>
      <c r="BM59" s="71">
        <v>0</v>
      </c>
      <c r="BN59" s="71">
        <v>0</v>
      </c>
      <c r="BO59" s="71">
        <v>0</v>
      </c>
      <c r="BP59" s="71">
        <v>0</v>
      </c>
      <c r="BQ59" s="71">
        <v>-3157757.5</v>
      </c>
      <c r="BR59" s="71">
        <v>-3157757.5</v>
      </c>
      <c r="BS59" s="71">
        <v>0</v>
      </c>
      <c r="BT59" s="71">
        <v>0</v>
      </c>
      <c r="BU59" s="71">
        <v>-188842458.73630801</v>
      </c>
      <c r="BV59" s="71">
        <v>-6767190.5599999996</v>
      </c>
      <c r="BW59" s="71">
        <v>-46049967.164109997</v>
      </c>
      <c r="BX59" s="71">
        <v>-21733982.118719</v>
      </c>
      <c r="BY59" s="71">
        <v>0</v>
      </c>
      <c r="BZ59" s="71">
        <v>0</v>
      </c>
      <c r="CA59" s="71">
        <v>-113776611.84347899</v>
      </c>
      <c r="CB59" s="71">
        <v>0</v>
      </c>
      <c r="CC59" s="71">
        <v>-514707.05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-151416589.21676099</v>
      </c>
      <c r="CL59" s="71">
        <v>-151690491.973746</v>
      </c>
      <c r="CM59" s="71">
        <v>0</v>
      </c>
      <c r="CN59" s="71">
        <v>273902.75698500004</v>
      </c>
      <c r="CO59" s="71">
        <v>0</v>
      </c>
      <c r="CP59" s="71">
        <v>0</v>
      </c>
      <c r="CQ59" s="71">
        <v>0</v>
      </c>
      <c r="CR59" s="71">
        <v>0</v>
      </c>
      <c r="CS59" s="71">
        <v>0</v>
      </c>
      <c r="CT59" s="71">
        <v>0</v>
      </c>
      <c r="CU59" s="71">
        <v>-150118985.77630797</v>
      </c>
    </row>
    <row r="60" spans="1:99" ht="12.75" customHeight="1">
      <c r="A60" s="54" t="s">
        <v>107</v>
      </c>
      <c r="B60" s="69">
        <v>3001</v>
      </c>
      <c r="C60" s="70" t="s">
        <v>378</v>
      </c>
      <c r="D60" s="71">
        <v>29576213527.439995</v>
      </c>
      <c r="E60" s="71">
        <v>20896779910.569996</v>
      </c>
      <c r="F60" s="71">
        <v>21542565551.559998</v>
      </c>
      <c r="G60" s="71">
        <v>-645785640.99000001</v>
      </c>
      <c r="H60" s="71">
        <v>-1270243.9600000004</v>
      </c>
      <c r="I60" s="71">
        <v>-1316116.1400000006</v>
      </c>
      <c r="J60" s="71">
        <v>-57741276.270000003</v>
      </c>
      <c r="K60" s="71">
        <v>56425160.130000003</v>
      </c>
      <c r="L60" s="71">
        <v>45872.180000000051</v>
      </c>
      <c r="M60" s="71">
        <v>421708.34</v>
      </c>
      <c r="N60" s="71">
        <v>-375836.15999999997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8611880780.5299988</v>
      </c>
      <c r="W60" s="71">
        <v>2285874391.1900001</v>
      </c>
      <c r="X60" s="71">
        <v>46636231.520000003</v>
      </c>
      <c r="Y60" s="71">
        <v>312066460.81</v>
      </c>
      <c r="Z60" s="71">
        <v>5966866320.0500002</v>
      </c>
      <c r="AA60" s="71">
        <v>0</v>
      </c>
      <c r="AB60" s="71">
        <v>0</v>
      </c>
      <c r="AC60" s="71">
        <v>0</v>
      </c>
      <c r="AD60" s="71">
        <v>437376.96</v>
      </c>
      <c r="AE60" s="71">
        <v>0</v>
      </c>
      <c r="AF60" s="71">
        <v>0</v>
      </c>
      <c r="AG60" s="71">
        <v>68823080.299999997</v>
      </c>
      <c r="AH60" s="71">
        <v>68823080.299999997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-24937180326.870007</v>
      </c>
      <c r="AO60" s="71">
        <v>-4168987487.2600007</v>
      </c>
      <c r="AP60" s="71">
        <v>-4444377230.1500006</v>
      </c>
      <c r="AQ60" s="71">
        <v>275389742.88999999</v>
      </c>
      <c r="AR60" s="71">
        <v>-7625097.5600000322</v>
      </c>
      <c r="AS60" s="71">
        <v>45524960.599999964</v>
      </c>
      <c r="AT60" s="71">
        <v>-513735001.17000002</v>
      </c>
      <c r="AU60" s="71">
        <v>-424315525.43000001</v>
      </c>
      <c r="AV60" s="71">
        <v>-89419475.739999995</v>
      </c>
      <c r="AW60" s="71">
        <v>0</v>
      </c>
      <c r="AX60" s="71">
        <v>0</v>
      </c>
      <c r="AY60" s="71">
        <v>559259961.76999998</v>
      </c>
      <c r="AZ60" s="71">
        <v>-53150058.159999996</v>
      </c>
      <c r="BA60" s="71">
        <v>176410491.74000001</v>
      </c>
      <c r="BB60" s="71">
        <v>129803374.12</v>
      </c>
      <c r="BC60" s="71">
        <v>46607117.619999997</v>
      </c>
      <c r="BD60" s="71">
        <v>0</v>
      </c>
      <c r="BE60" s="71">
        <v>0</v>
      </c>
      <c r="BF60" s="71">
        <v>-229560549.90000001</v>
      </c>
      <c r="BG60" s="71">
        <v>-802445935.37999988</v>
      </c>
      <c r="BH60" s="71">
        <v>-802445935.37999988</v>
      </c>
      <c r="BI60" s="71">
        <v>0</v>
      </c>
      <c r="BJ60" s="71">
        <v>-14658342857.380007</v>
      </c>
      <c r="BK60" s="71">
        <v>-14673785946.210007</v>
      </c>
      <c r="BL60" s="71">
        <v>-44590175880.700005</v>
      </c>
      <c r="BM60" s="71">
        <v>29916389934.489998</v>
      </c>
      <c r="BN60" s="71">
        <v>15443088.830000013</v>
      </c>
      <c r="BO60" s="71">
        <v>239090803</v>
      </c>
      <c r="BP60" s="71">
        <v>-223647714.16999999</v>
      </c>
      <c r="BQ60" s="71">
        <v>-14392228</v>
      </c>
      <c r="BR60" s="71">
        <v>-14392228</v>
      </c>
      <c r="BS60" s="71">
        <v>0</v>
      </c>
      <c r="BT60" s="71">
        <v>0</v>
      </c>
      <c r="BU60" s="71">
        <v>-5227315545.0099983</v>
      </c>
      <c r="BV60" s="71">
        <v>-1288569808.6399999</v>
      </c>
      <c r="BW60" s="71">
        <v>-2933355380.0499988</v>
      </c>
      <c r="BX60" s="71">
        <v>-815886012</v>
      </c>
      <c r="BY60" s="71">
        <v>0</v>
      </c>
      <c r="BZ60" s="71">
        <v>0</v>
      </c>
      <c r="CA60" s="71">
        <v>-53222819.689999998</v>
      </c>
      <c r="CB60" s="71">
        <v>148228259.79000002</v>
      </c>
      <c r="CC60" s="71">
        <v>-284509784.42000002</v>
      </c>
      <c r="CD60" s="71">
        <v>-58071176.280000001</v>
      </c>
      <c r="CE60" s="71">
        <v>-1823941.92</v>
      </c>
      <c r="CF60" s="71">
        <v>-784183.01</v>
      </c>
      <c r="CG60" s="71">
        <v>0</v>
      </c>
      <c r="CH60" s="71">
        <v>-47328866.350000001</v>
      </c>
      <c r="CI60" s="71">
        <v>-8134185</v>
      </c>
      <c r="CJ60" s="71">
        <v>0</v>
      </c>
      <c r="CK60" s="71">
        <v>0</v>
      </c>
      <c r="CL60" s="71">
        <v>0</v>
      </c>
      <c r="CM60" s="71">
        <v>0</v>
      </c>
      <c r="CN60" s="71">
        <v>0</v>
      </c>
      <c r="CO60" s="71">
        <v>0</v>
      </c>
      <c r="CP60" s="71">
        <v>0</v>
      </c>
      <c r="CQ60" s="71">
        <v>0</v>
      </c>
      <c r="CR60" s="71">
        <v>0</v>
      </c>
      <c r="CS60" s="71">
        <v>0</v>
      </c>
      <c r="CT60" s="71">
        <v>0</v>
      </c>
      <c r="CU60" s="71">
        <v>4639033200.5699883</v>
      </c>
    </row>
    <row r="61" spans="1:99" ht="12.75" customHeight="1">
      <c r="A61" s="54" t="s">
        <v>109</v>
      </c>
      <c r="B61" s="69">
        <v>3002</v>
      </c>
      <c r="C61" s="70" t="s">
        <v>378</v>
      </c>
      <c r="D61" s="71">
        <v>2948978451.1599998</v>
      </c>
      <c r="E61" s="71">
        <v>2470394776.9200001</v>
      </c>
      <c r="F61" s="71">
        <v>2586041266.3099999</v>
      </c>
      <c r="G61" s="71">
        <v>-115646489.39</v>
      </c>
      <c r="H61" s="71">
        <v>-144910017.71000001</v>
      </c>
      <c r="I61" s="71">
        <v>-142641381.42000002</v>
      </c>
      <c r="J61" s="71">
        <v>-228784810.40000001</v>
      </c>
      <c r="K61" s="71">
        <v>86143428.980000004</v>
      </c>
      <c r="L61" s="71">
        <v>-2268636.29</v>
      </c>
      <c r="M61" s="71">
        <v>8072714.46</v>
      </c>
      <c r="N61" s="71">
        <v>-10341350.75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615276051.83000004</v>
      </c>
      <c r="W61" s="71">
        <v>96888774.700000003</v>
      </c>
      <c r="X61" s="71">
        <v>828378.5</v>
      </c>
      <c r="Y61" s="71">
        <v>52983799.740000002</v>
      </c>
      <c r="Z61" s="71">
        <v>462262619.55000001</v>
      </c>
      <c r="AA61" s="71">
        <v>0</v>
      </c>
      <c r="AB61" s="71">
        <v>0</v>
      </c>
      <c r="AC61" s="71">
        <v>0</v>
      </c>
      <c r="AD61" s="71">
        <v>2312479.34</v>
      </c>
      <c r="AE61" s="71">
        <v>0</v>
      </c>
      <c r="AF61" s="71">
        <v>0</v>
      </c>
      <c r="AG61" s="71">
        <v>8217640.1200000001</v>
      </c>
      <c r="AH61" s="71">
        <v>8217640.1200000001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-2936406169.1945887</v>
      </c>
      <c r="AO61" s="71">
        <v>-347718286.09000003</v>
      </c>
      <c r="AP61" s="71">
        <v>-364224264.46000004</v>
      </c>
      <c r="AQ61" s="71">
        <v>16505978.370000001</v>
      </c>
      <c r="AR61" s="71">
        <v>-38456942.290000014</v>
      </c>
      <c r="AS61" s="71">
        <v>-66407806.860000014</v>
      </c>
      <c r="AT61" s="71">
        <v>-156626317.67000002</v>
      </c>
      <c r="AU61" s="71">
        <v>-137291752.93000001</v>
      </c>
      <c r="AV61" s="71">
        <v>-19334564.739999998</v>
      </c>
      <c r="AW61" s="71">
        <v>0</v>
      </c>
      <c r="AX61" s="71">
        <v>0</v>
      </c>
      <c r="AY61" s="71">
        <v>90218510.810000002</v>
      </c>
      <c r="AZ61" s="71">
        <v>27950864.57</v>
      </c>
      <c r="BA61" s="71">
        <v>48049195.979999997</v>
      </c>
      <c r="BB61" s="71">
        <v>39694514.149999999</v>
      </c>
      <c r="BC61" s="71">
        <v>8354681.8300000001</v>
      </c>
      <c r="BD61" s="71">
        <v>0</v>
      </c>
      <c r="BE61" s="71">
        <v>0</v>
      </c>
      <c r="BF61" s="71">
        <v>-20098331.409999996</v>
      </c>
      <c r="BG61" s="71">
        <v>-54743051.010000005</v>
      </c>
      <c r="BH61" s="71">
        <v>-54743051.010000005</v>
      </c>
      <c r="BI61" s="71">
        <v>0</v>
      </c>
      <c r="BJ61" s="71">
        <v>-1539297552.3299999</v>
      </c>
      <c r="BK61" s="71">
        <v>-1539297552.3299999</v>
      </c>
      <c r="BL61" s="71">
        <v>-4132303627.02</v>
      </c>
      <c r="BM61" s="71">
        <v>2593006074.6900001</v>
      </c>
      <c r="BN61" s="71">
        <v>0</v>
      </c>
      <c r="BO61" s="71">
        <v>0</v>
      </c>
      <c r="BP61" s="71">
        <v>0</v>
      </c>
      <c r="BQ61" s="71">
        <v>-13250443.810000001</v>
      </c>
      <c r="BR61" s="71">
        <v>-13250443.810000001</v>
      </c>
      <c r="BS61" s="71">
        <v>0</v>
      </c>
      <c r="BT61" s="71">
        <v>0</v>
      </c>
      <c r="BU61" s="71">
        <v>-939659261.95458865</v>
      </c>
      <c r="BV61" s="71">
        <v>-735781235.61458874</v>
      </c>
      <c r="BW61" s="71">
        <v>-121054555.88</v>
      </c>
      <c r="BX61" s="71">
        <v>-44129893.219999999</v>
      </c>
      <c r="BY61" s="71">
        <v>0</v>
      </c>
      <c r="BZ61" s="71">
        <v>-85551084.060000002</v>
      </c>
      <c r="CA61" s="71">
        <v>-6632028.8099999996</v>
      </c>
      <c r="CB61" s="71">
        <v>57819261.440000005</v>
      </c>
      <c r="CC61" s="71">
        <v>-4329725.8099999996</v>
      </c>
      <c r="CD61" s="71">
        <v>-3280631.71</v>
      </c>
      <c r="CE61" s="71">
        <v>-909901.41</v>
      </c>
      <c r="CF61" s="71">
        <v>0</v>
      </c>
      <c r="CG61" s="71">
        <v>-140996.20000000001</v>
      </c>
      <c r="CH61" s="71">
        <v>-481914.97</v>
      </c>
      <c r="CI61" s="71">
        <v>-1747819.1300000001</v>
      </c>
      <c r="CJ61" s="71">
        <v>0</v>
      </c>
      <c r="CK61" s="71">
        <v>0</v>
      </c>
      <c r="CL61" s="71">
        <v>0</v>
      </c>
      <c r="CM61" s="71">
        <v>0</v>
      </c>
      <c r="CN61" s="71">
        <v>0</v>
      </c>
      <c r="CO61" s="71">
        <v>0</v>
      </c>
      <c r="CP61" s="71">
        <v>0</v>
      </c>
      <c r="CQ61" s="71">
        <v>0</v>
      </c>
      <c r="CR61" s="71">
        <v>0</v>
      </c>
      <c r="CS61" s="71">
        <v>0</v>
      </c>
      <c r="CT61" s="71">
        <v>0</v>
      </c>
      <c r="CU61" s="71">
        <v>12572281.965411186</v>
      </c>
    </row>
    <row r="62" spans="1:99" ht="12.75" customHeight="1">
      <c r="A62" s="54" t="s">
        <v>111</v>
      </c>
      <c r="B62" s="69">
        <v>3003</v>
      </c>
      <c r="C62" s="70" t="s">
        <v>378</v>
      </c>
      <c r="D62" s="71">
        <v>18526124012.709999</v>
      </c>
      <c r="E62" s="71">
        <v>16286928184.019999</v>
      </c>
      <c r="F62" s="71">
        <v>17080937499.709999</v>
      </c>
      <c r="G62" s="71">
        <v>-794009315.69000006</v>
      </c>
      <c r="H62" s="71">
        <v>-169678716.05000004</v>
      </c>
      <c r="I62" s="71">
        <v>-161859013.70000005</v>
      </c>
      <c r="J62" s="71">
        <v>-1990510889.8</v>
      </c>
      <c r="K62" s="71">
        <v>1828651876.0999999</v>
      </c>
      <c r="L62" s="71">
        <v>-7819702.3499999996</v>
      </c>
      <c r="M62" s="71">
        <v>14122255.560000001</v>
      </c>
      <c r="N62" s="71">
        <v>-21941957.91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2394466715.4400001</v>
      </c>
      <c r="W62" s="71">
        <v>87759331.019999996</v>
      </c>
      <c r="X62" s="71">
        <v>546062.12</v>
      </c>
      <c r="Y62" s="71">
        <v>769611713.41000009</v>
      </c>
      <c r="Z62" s="71">
        <v>1461647081.8900001</v>
      </c>
      <c r="AA62" s="71">
        <v>0</v>
      </c>
      <c r="AB62" s="71">
        <v>0</v>
      </c>
      <c r="AC62" s="71">
        <v>0</v>
      </c>
      <c r="AD62" s="71">
        <v>74902527</v>
      </c>
      <c r="AE62" s="71">
        <v>0</v>
      </c>
      <c r="AF62" s="71">
        <v>0</v>
      </c>
      <c r="AG62" s="71">
        <v>14407829.300000001</v>
      </c>
      <c r="AH62" s="71">
        <v>14407829.300000001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-16557196973.239998</v>
      </c>
      <c r="AO62" s="71">
        <v>-2503532089.9899998</v>
      </c>
      <c r="AP62" s="71">
        <v>-2689813337.8699999</v>
      </c>
      <c r="AQ62" s="71">
        <v>186281247.88</v>
      </c>
      <c r="AR62" s="71">
        <v>-310436475.13999999</v>
      </c>
      <c r="AS62" s="71">
        <v>-345908372.05999994</v>
      </c>
      <c r="AT62" s="71">
        <v>-1187461744.51</v>
      </c>
      <c r="AU62" s="71">
        <v>-981365421.79000008</v>
      </c>
      <c r="AV62" s="71">
        <v>-206096322.72</v>
      </c>
      <c r="AW62" s="71">
        <v>0</v>
      </c>
      <c r="AX62" s="71">
        <v>0</v>
      </c>
      <c r="AY62" s="71">
        <v>841553372.45000005</v>
      </c>
      <c r="AZ62" s="71">
        <v>35471896.919999957</v>
      </c>
      <c r="BA62" s="71">
        <v>275124987.59999996</v>
      </c>
      <c r="BB62" s="71">
        <v>241797229.22999999</v>
      </c>
      <c r="BC62" s="71">
        <v>33327758.369999997</v>
      </c>
      <c r="BD62" s="71">
        <v>0</v>
      </c>
      <c r="BE62" s="71">
        <v>0</v>
      </c>
      <c r="BF62" s="71">
        <v>-239653090.68000001</v>
      </c>
      <c r="BG62" s="71">
        <v>-189043751.88</v>
      </c>
      <c r="BH62" s="71">
        <v>-189043751.88</v>
      </c>
      <c r="BI62" s="71">
        <v>0</v>
      </c>
      <c r="BJ62" s="71">
        <v>-8566645652.9899979</v>
      </c>
      <c r="BK62" s="71">
        <v>-8566645652.9899979</v>
      </c>
      <c r="BL62" s="71">
        <v>-18572492317.969997</v>
      </c>
      <c r="BM62" s="71">
        <v>10005846664.98</v>
      </c>
      <c r="BN62" s="71">
        <v>0</v>
      </c>
      <c r="BO62" s="71">
        <v>0</v>
      </c>
      <c r="BP62" s="71">
        <v>0</v>
      </c>
      <c r="BQ62" s="71">
        <v>-80800643.870000005</v>
      </c>
      <c r="BR62" s="71">
        <v>-80800643.870000005</v>
      </c>
      <c r="BS62" s="71">
        <v>0</v>
      </c>
      <c r="BT62" s="71">
        <v>0</v>
      </c>
      <c r="BU62" s="71">
        <v>-4903447163.7399998</v>
      </c>
      <c r="BV62" s="71">
        <v>-3878755993.6199999</v>
      </c>
      <c r="BW62" s="71">
        <v>-929487853.02999997</v>
      </c>
      <c r="BX62" s="71">
        <v>-280073898.08999997</v>
      </c>
      <c r="BY62" s="71">
        <v>0</v>
      </c>
      <c r="BZ62" s="71">
        <v>-174370530.46000001</v>
      </c>
      <c r="CA62" s="71">
        <v>-42147869.280000001</v>
      </c>
      <c r="CB62" s="71">
        <v>440310835.03999996</v>
      </c>
      <c r="CC62" s="71">
        <v>-38921854.299999997</v>
      </c>
      <c r="CD62" s="71">
        <v>-3291195.63</v>
      </c>
      <c r="CE62" s="71">
        <v>-690715.09</v>
      </c>
      <c r="CF62" s="71">
        <v>0</v>
      </c>
      <c r="CG62" s="71">
        <v>-78504.5</v>
      </c>
      <c r="CH62" s="71">
        <v>-1423861.69</v>
      </c>
      <c r="CI62" s="71">
        <v>-1098114.3499999999</v>
      </c>
      <c r="CJ62" s="71">
        <v>0</v>
      </c>
      <c r="CK62" s="71">
        <v>0</v>
      </c>
      <c r="CL62" s="71">
        <v>0</v>
      </c>
      <c r="CM62" s="71">
        <v>0</v>
      </c>
      <c r="CN62" s="71">
        <v>0</v>
      </c>
      <c r="CO62" s="71">
        <v>0</v>
      </c>
      <c r="CP62" s="71">
        <v>0</v>
      </c>
      <c r="CQ62" s="71">
        <v>0</v>
      </c>
      <c r="CR62" s="71">
        <v>0</v>
      </c>
      <c r="CS62" s="71">
        <v>0</v>
      </c>
      <c r="CT62" s="71">
        <v>0</v>
      </c>
      <c r="CU62" s="71">
        <v>1968927039.4700012</v>
      </c>
    </row>
    <row r="63" spans="1:99" ht="12.75" customHeight="1">
      <c r="A63" s="54" t="s">
        <v>113</v>
      </c>
      <c r="B63" s="69">
        <v>3004</v>
      </c>
      <c r="C63" s="70" t="s">
        <v>378</v>
      </c>
      <c r="D63" s="71">
        <v>27898227546.639999</v>
      </c>
      <c r="E63" s="71">
        <v>19987679685.639999</v>
      </c>
      <c r="F63" s="71">
        <v>20673820941.639999</v>
      </c>
      <c r="G63" s="71">
        <v>-686141256</v>
      </c>
      <c r="H63" s="71">
        <v>-1104315394</v>
      </c>
      <c r="I63" s="71">
        <v>-1206618506</v>
      </c>
      <c r="J63" s="71">
        <v>-3133771920</v>
      </c>
      <c r="K63" s="71">
        <v>1927153414</v>
      </c>
      <c r="L63" s="71">
        <v>102303112</v>
      </c>
      <c r="M63" s="71">
        <v>219136893</v>
      </c>
      <c r="N63" s="71">
        <v>-116833781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8245409455</v>
      </c>
      <c r="W63" s="71">
        <v>1596662405</v>
      </c>
      <c r="X63" s="71">
        <v>78490826</v>
      </c>
      <c r="Y63" s="71">
        <v>802153690</v>
      </c>
      <c r="Z63" s="71">
        <v>5768102534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769453800</v>
      </c>
      <c r="AH63" s="71">
        <v>769453800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-24985326714.163433</v>
      </c>
      <c r="AO63" s="71">
        <v>-4170287058</v>
      </c>
      <c r="AP63" s="71">
        <v>-4319591118</v>
      </c>
      <c r="AQ63" s="71">
        <v>149304060</v>
      </c>
      <c r="AR63" s="71">
        <v>-204582088.60000002</v>
      </c>
      <c r="AS63" s="71">
        <v>-357628557.34000003</v>
      </c>
      <c r="AT63" s="71">
        <v>-976551262.70000005</v>
      </c>
      <c r="AU63" s="71">
        <v>-819090266.70000005</v>
      </c>
      <c r="AV63" s="71">
        <v>-157460996</v>
      </c>
      <c r="AW63" s="71">
        <v>0</v>
      </c>
      <c r="AX63" s="71">
        <v>0</v>
      </c>
      <c r="AY63" s="71">
        <v>618922705.36000001</v>
      </c>
      <c r="AZ63" s="71">
        <v>153046468.74000001</v>
      </c>
      <c r="BA63" s="71">
        <v>252480512.74000001</v>
      </c>
      <c r="BB63" s="71">
        <v>217960853.74000001</v>
      </c>
      <c r="BC63" s="71">
        <v>34519659</v>
      </c>
      <c r="BD63" s="71">
        <v>0</v>
      </c>
      <c r="BE63" s="71">
        <v>0</v>
      </c>
      <c r="BF63" s="71">
        <v>-99434044</v>
      </c>
      <c r="BG63" s="71">
        <v>-344367</v>
      </c>
      <c r="BH63" s="71">
        <v>-473474</v>
      </c>
      <c r="BI63" s="71">
        <v>129107</v>
      </c>
      <c r="BJ63" s="71">
        <v>-14980792592.553436</v>
      </c>
      <c r="BK63" s="71">
        <v>-15039010644.553436</v>
      </c>
      <c r="BL63" s="71">
        <v>-41449766529.553436</v>
      </c>
      <c r="BM63" s="71">
        <v>26410755885</v>
      </c>
      <c r="BN63" s="71">
        <v>58218052</v>
      </c>
      <c r="BO63" s="71">
        <v>119445176</v>
      </c>
      <c r="BP63" s="71">
        <v>-61227124</v>
      </c>
      <c r="BQ63" s="71">
        <v>-101415641.00999999</v>
      </c>
      <c r="BR63" s="71">
        <v>-101415641.00999999</v>
      </c>
      <c r="BS63" s="71">
        <v>0</v>
      </c>
      <c r="BT63" s="71">
        <v>0</v>
      </c>
      <c r="BU63" s="71">
        <v>-5527904967</v>
      </c>
      <c r="BV63" s="71">
        <v>-3868581030</v>
      </c>
      <c r="BW63" s="71">
        <v>-1195673660</v>
      </c>
      <c r="BX63" s="71">
        <v>-279204594</v>
      </c>
      <c r="BY63" s="71">
        <v>0</v>
      </c>
      <c r="BZ63" s="71">
        <v>-98581675</v>
      </c>
      <c r="CA63" s="71">
        <v>-190129218</v>
      </c>
      <c r="CB63" s="71">
        <v>143368403</v>
      </c>
      <c r="CC63" s="71">
        <v>-39103193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  <c r="CM63" s="71">
        <v>0</v>
      </c>
      <c r="CN63" s="71">
        <v>0</v>
      </c>
      <c r="CO63" s="71">
        <v>0</v>
      </c>
      <c r="CP63" s="71">
        <v>0</v>
      </c>
      <c r="CQ63" s="71">
        <v>0</v>
      </c>
      <c r="CR63" s="71">
        <v>0</v>
      </c>
      <c r="CS63" s="71">
        <v>0</v>
      </c>
      <c r="CT63" s="71">
        <v>0</v>
      </c>
      <c r="CU63" s="71">
        <v>2912900832.4765663</v>
      </c>
    </row>
    <row r="64" spans="1:99" ht="12.75" customHeight="1">
      <c r="A64" s="54" t="s">
        <v>115</v>
      </c>
      <c r="B64" s="69">
        <v>3005</v>
      </c>
      <c r="C64" s="70" t="s">
        <v>378</v>
      </c>
      <c r="D64" s="71">
        <v>1259018691.5599999</v>
      </c>
      <c r="E64" s="71">
        <v>1488746604.01</v>
      </c>
      <c r="F64" s="71">
        <v>1564885100.9300001</v>
      </c>
      <c r="G64" s="71">
        <v>-76138496.920000002</v>
      </c>
      <c r="H64" s="71">
        <v>-229727912.45000005</v>
      </c>
      <c r="I64" s="71">
        <v>-228771788.95000005</v>
      </c>
      <c r="J64" s="71">
        <v>-676642552.08000004</v>
      </c>
      <c r="K64" s="71">
        <v>447870763.13</v>
      </c>
      <c r="L64" s="71">
        <v>-956123.5</v>
      </c>
      <c r="M64" s="71">
        <v>8601570.2200000007</v>
      </c>
      <c r="N64" s="71">
        <v>-9557693.7200000007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-722908872.47000003</v>
      </c>
      <c r="AO64" s="71">
        <v>-263417928.99000001</v>
      </c>
      <c r="AP64" s="71">
        <v>-271168541.24000001</v>
      </c>
      <c r="AQ64" s="71">
        <v>7750612.25</v>
      </c>
      <c r="AR64" s="71">
        <v>-5294862.049999997</v>
      </c>
      <c r="AS64" s="71">
        <v>-3307828.9599999972</v>
      </c>
      <c r="AT64" s="71">
        <v>-23421046.829999998</v>
      </c>
      <c r="AU64" s="71">
        <v>-19199830.109999999</v>
      </c>
      <c r="AV64" s="71">
        <v>-13482932.960000001</v>
      </c>
      <c r="AW64" s="71">
        <v>0</v>
      </c>
      <c r="AX64" s="71">
        <v>9261716.2400000002</v>
      </c>
      <c r="AY64" s="71">
        <v>20113217.870000001</v>
      </c>
      <c r="AZ64" s="71">
        <v>-1987033.09</v>
      </c>
      <c r="BA64" s="71">
        <v>319739.18</v>
      </c>
      <c r="BB64" s="71">
        <v>410111.25</v>
      </c>
      <c r="BC64" s="71">
        <v>24350.54</v>
      </c>
      <c r="BD64" s="71">
        <v>0</v>
      </c>
      <c r="BE64" s="71">
        <v>-114722.61</v>
      </c>
      <c r="BF64" s="71">
        <v>-2306772.27</v>
      </c>
      <c r="BG64" s="71">
        <v>0</v>
      </c>
      <c r="BH64" s="71">
        <v>0</v>
      </c>
      <c r="BI64" s="71">
        <v>0</v>
      </c>
      <c r="BJ64" s="71">
        <v>-10172348.720000003</v>
      </c>
      <c r="BK64" s="71">
        <v>-11376711.100000001</v>
      </c>
      <c r="BL64" s="71">
        <v>-67057140.390000001</v>
      </c>
      <c r="BM64" s="71">
        <v>55680429.289999999</v>
      </c>
      <c r="BN64" s="71">
        <v>1204362.3799999999</v>
      </c>
      <c r="BO64" s="71">
        <v>2008364.95</v>
      </c>
      <c r="BP64" s="71">
        <v>-804002.57</v>
      </c>
      <c r="BQ64" s="71">
        <v>-20010450.130000003</v>
      </c>
      <c r="BR64" s="71">
        <v>-20010450.130000003</v>
      </c>
      <c r="BS64" s="71">
        <v>0</v>
      </c>
      <c r="BT64" s="71">
        <v>0</v>
      </c>
      <c r="BU64" s="71">
        <v>-424013282.57999998</v>
      </c>
      <c r="BV64" s="71">
        <v>-198547244.16</v>
      </c>
      <c r="BW64" s="71">
        <v>-156384875.77000001</v>
      </c>
      <c r="BX64" s="71">
        <v>-36633811.210000001</v>
      </c>
      <c r="BY64" s="71">
        <v>0</v>
      </c>
      <c r="BZ64" s="71">
        <v>-18048144.68</v>
      </c>
      <c r="CA64" s="71">
        <v>-38080856.810000002</v>
      </c>
      <c r="CB64" s="71">
        <v>23878846.25</v>
      </c>
      <c r="CC64" s="71">
        <v>-197196.2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0</v>
      </c>
      <c r="CQ64" s="71">
        <v>0</v>
      </c>
      <c r="CR64" s="71">
        <v>0</v>
      </c>
      <c r="CS64" s="71">
        <v>0</v>
      </c>
      <c r="CT64" s="71">
        <v>0</v>
      </c>
      <c r="CU64" s="71">
        <v>536109819.08999991</v>
      </c>
    </row>
    <row r="65" spans="1:99" ht="12.75" customHeight="1">
      <c r="A65" s="54" t="s">
        <v>116</v>
      </c>
      <c r="B65" s="69">
        <v>3006</v>
      </c>
      <c r="C65" s="70" t="s">
        <v>378</v>
      </c>
      <c r="D65" s="71">
        <v>28395664838.950001</v>
      </c>
      <c r="E65" s="71">
        <v>23441393306.350002</v>
      </c>
      <c r="F65" s="71">
        <v>24073963540.560001</v>
      </c>
      <c r="G65" s="71">
        <v>-632570234.21000004</v>
      </c>
      <c r="H65" s="71">
        <v>-886774891.3499999</v>
      </c>
      <c r="I65" s="71">
        <v>-892672095.86999989</v>
      </c>
      <c r="J65" s="71">
        <v>-3449816257</v>
      </c>
      <c r="K65" s="71">
        <v>2557144161.1300001</v>
      </c>
      <c r="L65" s="71">
        <v>5897204.5200000014</v>
      </c>
      <c r="M65" s="71">
        <v>19101925.170000002</v>
      </c>
      <c r="N65" s="71">
        <v>-13204720.65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5661053931.5299997</v>
      </c>
      <c r="W65" s="71">
        <v>282090869.18000001</v>
      </c>
      <c r="X65" s="71">
        <v>0</v>
      </c>
      <c r="Y65" s="71">
        <v>-23213026.18</v>
      </c>
      <c r="Z65" s="71">
        <v>5402176088.5299997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179992492.41999999</v>
      </c>
      <c r="AH65" s="71">
        <v>179992492.41999999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-24185501542.539997</v>
      </c>
      <c r="AO65" s="71">
        <v>-3156436632.8099999</v>
      </c>
      <c r="AP65" s="71">
        <v>-3382539562.5</v>
      </c>
      <c r="AQ65" s="71">
        <v>226102929.69</v>
      </c>
      <c r="AR65" s="71">
        <v>-212091272.98999995</v>
      </c>
      <c r="AS65" s="71">
        <v>-334339285.94999993</v>
      </c>
      <c r="AT65" s="71">
        <v>-699432818.91999996</v>
      </c>
      <c r="AU65" s="71">
        <v>-615822326.32999992</v>
      </c>
      <c r="AV65" s="71">
        <v>-46369280.07</v>
      </c>
      <c r="AW65" s="71">
        <v>-37241212.520000003</v>
      </c>
      <c r="AX65" s="71">
        <v>0</v>
      </c>
      <c r="AY65" s="71">
        <v>365093532.97000003</v>
      </c>
      <c r="AZ65" s="71">
        <v>122248012.95999999</v>
      </c>
      <c r="BA65" s="71">
        <v>241875686.69</v>
      </c>
      <c r="BB65" s="71">
        <v>214924232.94</v>
      </c>
      <c r="BC65" s="71">
        <v>26951453.75</v>
      </c>
      <c r="BD65" s="71">
        <v>0</v>
      </c>
      <c r="BE65" s="71">
        <v>0</v>
      </c>
      <c r="BF65" s="71">
        <v>-119627673.73</v>
      </c>
      <c r="BG65" s="71">
        <v>0</v>
      </c>
      <c r="BH65" s="71">
        <v>0</v>
      </c>
      <c r="BI65" s="71">
        <v>0</v>
      </c>
      <c r="BJ65" s="71">
        <v>-13988369568.549997</v>
      </c>
      <c r="BK65" s="71">
        <v>-13994604202.739998</v>
      </c>
      <c r="BL65" s="71">
        <v>-39137792082.089996</v>
      </c>
      <c r="BM65" s="71">
        <v>25143187879.349998</v>
      </c>
      <c r="BN65" s="71">
        <v>6234634.1900000004</v>
      </c>
      <c r="BO65" s="71">
        <v>11117336.560000001</v>
      </c>
      <c r="BP65" s="71">
        <v>-4882702.37</v>
      </c>
      <c r="BQ65" s="71">
        <v>-83903823.479999989</v>
      </c>
      <c r="BR65" s="71">
        <v>-83903823.479999989</v>
      </c>
      <c r="BS65" s="71">
        <v>0</v>
      </c>
      <c r="BT65" s="71">
        <v>0</v>
      </c>
      <c r="BU65" s="71">
        <v>-6742740826.0299997</v>
      </c>
      <c r="BV65" s="71">
        <v>-5105585051.8599997</v>
      </c>
      <c r="BW65" s="71">
        <v>-1304098519.79</v>
      </c>
      <c r="BX65" s="71">
        <v>-241328327.78</v>
      </c>
      <c r="BY65" s="71">
        <v>0</v>
      </c>
      <c r="BZ65" s="71">
        <v>-71871417.629999995</v>
      </c>
      <c r="CA65" s="71">
        <v>-249152035.58000001</v>
      </c>
      <c r="CB65" s="71">
        <v>268867815.36000001</v>
      </c>
      <c r="CC65" s="71">
        <v>-39573288.75</v>
      </c>
      <c r="CD65" s="71">
        <v>-1959418.68</v>
      </c>
      <c r="CE65" s="71">
        <v>0</v>
      </c>
      <c r="CF65" s="71">
        <v>0</v>
      </c>
      <c r="CG65" s="71">
        <v>0</v>
      </c>
      <c r="CH65" s="71">
        <v>-1959418.68</v>
      </c>
      <c r="CI65" s="71">
        <v>0</v>
      </c>
      <c r="CJ65" s="71">
        <v>0</v>
      </c>
      <c r="CK65" s="71">
        <v>0</v>
      </c>
      <c r="CL65" s="71">
        <v>0</v>
      </c>
      <c r="CM65" s="71">
        <v>0</v>
      </c>
      <c r="CN65" s="71">
        <v>0</v>
      </c>
      <c r="CO65" s="71">
        <v>0</v>
      </c>
      <c r="CP65" s="71">
        <v>0</v>
      </c>
      <c r="CQ65" s="71">
        <v>0</v>
      </c>
      <c r="CR65" s="71">
        <v>0</v>
      </c>
      <c r="CS65" s="71">
        <v>0</v>
      </c>
      <c r="CT65" s="71">
        <v>0</v>
      </c>
      <c r="CU65" s="71">
        <v>4210163296.4100037</v>
      </c>
    </row>
    <row r="66" spans="1:99" ht="12.75" customHeight="1">
      <c r="A66" s="54" t="s">
        <v>117</v>
      </c>
      <c r="B66" s="69">
        <v>3007</v>
      </c>
      <c r="C66" s="70" t="s">
        <v>378</v>
      </c>
      <c r="D66" s="71">
        <v>307175589.57999998</v>
      </c>
      <c r="E66" s="71">
        <v>168695166.19999999</v>
      </c>
      <c r="F66" s="71">
        <v>210525113.59999999</v>
      </c>
      <c r="G66" s="71">
        <v>-41829947.399999999</v>
      </c>
      <c r="H66" s="71">
        <v>-24270204.18</v>
      </c>
      <c r="I66" s="71">
        <v>-30183533.280000001</v>
      </c>
      <c r="J66" s="71">
        <v>-41772010.520000003</v>
      </c>
      <c r="K66" s="71">
        <v>11588477.24</v>
      </c>
      <c r="L66" s="71">
        <v>5913329.1000000015</v>
      </c>
      <c r="M66" s="71">
        <v>16701193.720000001</v>
      </c>
      <c r="N66" s="71">
        <v>-10787864.619999999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161486088.99000001</v>
      </c>
      <c r="W66" s="71">
        <v>46817925.629999995</v>
      </c>
      <c r="X66" s="71">
        <v>249140</v>
      </c>
      <c r="Y66" s="71">
        <v>4642706.9499999993</v>
      </c>
      <c r="Z66" s="71">
        <v>103487842.76000001</v>
      </c>
      <c r="AA66" s="71">
        <v>6287720.8399999999</v>
      </c>
      <c r="AB66" s="71">
        <v>0</v>
      </c>
      <c r="AC66" s="71">
        <v>0</v>
      </c>
      <c r="AD66" s="71">
        <v>0</v>
      </c>
      <c r="AE66" s="71">
        <v>752.81</v>
      </c>
      <c r="AF66" s="71">
        <v>0</v>
      </c>
      <c r="AG66" s="71">
        <v>1264538.57</v>
      </c>
      <c r="AH66" s="71">
        <v>1264538.57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-241000391.76000017</v>
      </c>
      <c r="AO66" s="71">
        <v>-78501707.569999993</v>
      </c>
      <c r="AP66" s="71">
        <v>-81614684.319999993</v>
      </c>
      <c r="AQ66" s="71">
        <v>3112976.75</v>
      </c>
      <c r="AR66" s="71">
        <v>-34335658.429999992</v>
      </c>
      <c r="AS66" s="71">
        <v>-51294642.199999988</v>
      </c>
      <c r="AT66" s="71">
        <v>-75008917.449999988</v>
      </c>
      <c r="AU66" s="71">
        <v>-62592482.409999996</v>
      </c>
      <c r="AV66" s="71">
        <v>-12416435.039999999</v>
      </c>
      <c r="AW66" s="71">
        <v>0</v>
      </c>
      <c r="AX66" s="71">
        <v>0</v>
      </c>
      <c r="AY66" s="71">
        <v>23714275.25</v>
      </c>
      <c r="AZ66" s="71">
        <v>16958983.77</v>
      </c>
      <c r="BA66" s="71">
        <v>18574095.739999998</v>
      </c>
      <c r="BB66" s="71">
        <v>17232011.539999999</v>
      </c>
      <c r="BC66" s="71">
        <v>1342084.2</v>
      </c>
      <c r="BD66" s="71">
        <v>0</v>
      </c>
      <c r="BE66" s="71">
        <v>0</v>
      </c>
      <c r="BF66" s="71">
        <v>-1615111.97</v>
      </c>
      <c r="BG66" s="71">
        <v>0</v>
      </c>
      <c r="BH66" s="71">
        <v>0</v>
      </c>
      <c r="BI66" s="71">
        <v>0</v>
      </c>
      <c r="BJ66" s="71">
        <v>-65701084.190000176</v>
      </c>
      <c r="BK66" s="71">
        <v>-65701084.190000176</v>
      </c>
      <c r="BL66" s="71">
        <v>-622132964.81000006</v>
      </c>
      <c r="BM66" s="71">
        <v>556431880.61999989</v>
      </c>
      <c r="BN66" s="71">
        <v>0</v>
      </c>
      <c r="BO66" s="71">
        <v>0</v>
      </c>
      <c r="BP66" s="71">
        <v>0</v>
      </c>
      <c r="BQ66" s="71">
        <v>-3308619.1900000004</v>
      </c>
      <c r="BR66" s="71">
        <v>-2179422.1</v>
      </c>
      <c r="BS66" s="71">
        <v>0</v>
      </c>
      <c r="BT66" s="71">
        <v>-1129197.0900000001</v>
      </c>
      <c r="BU66" s="71">
        <v>-49694987.339999996</v>
      </c>
      <c r="BV66" s="71">
        <v>-29257707.280000001</v>
      </c>
      <c r="BW66" s="71">
        <v>-18250648.43</v>
      </c>
      <c r="BX66" s="71">
        <v>-5811734.54</v>
      </c>
      <c r="BY66" s="71">
        <v>0</v>
      </c>
      <c r="BZ66" s="71">
        <v>-45462.19</v>
      </c>
      <c r="CA66" s="71">
        <v>-276.94</v>
      </c>
      <c r="CB66" s="71">
        <v>10766906.33</v>
      </c>
      <c r="CC66" s="71">
        <v>-7096064.29</v>
      </c>
      <c r="CD66" s="71">
        <v>-9458335.0399999991</v>
      </c>
      <c r="CE66" s="71">
        <v>-390925.69</v>
      </c>
      <c r="CF66" s="71">
        <v>0</v>
      </c>
      <c r="CG66" s="71">
        <v>0</v>
      </c>
      <c r="CH66" s="71">
        <v>-9067966.0399999991</v>
      </c>
      <c r="CI66" s="71">
        <v>556.69000000000005</v>
      </c>
      <c r="CJ66" s="71">
        <v>0</v>
      </c>
      <c r="CK66" s="71">
        <v>0</v>
      </c>
      <c r="CL66" s="71">
        <v>0</v>
      </c>
      <c r="CM66" s="71">
        <v>0</v>
      </c>
      <c r="CN66" s="71">
        <v>0</v>
      </c>
      <c r="CO66" s="71">
        <v>0</v>
      </c>
      <c r="CP66" s="71">
        <v>0</v>
      </c>
      <c r="CQ66" s="71">
        <v>0</v>
      </c>
      <c r="CR66" s="71">
        <v>0</v>
      </c>
      <c r="CS66" s="71">
        <v>0</v>
      </c>
      <c r="CT66" s="71">
        <v>0</v>
      </c>
      <c r="CU66" s="71">
        <v>66175197.819999814</v>
      </c>
    </row>
    <row r="67" spans="1:99" ht="12.75" customHeight="1">
      <c r="A67" s="54" t="s">
        <v>118</v>
      </c>
      <c r="B67" s="69">
        <v>3008</v>
      </c>
      <c r="C67" s="70" t="s">
        <v>378</v>
      </c>
      <c r="D67" s="71">
        <v>2952852685.0700011</v>
      </c>
      <c r="E67" s="71">
        <v>3014339642.5500007</v>
      </c>
      <c r="F67" s="71">
        <v>3157379127.3300009</v>
      </c>
      <c r="G67" s="71">
        <v>-143039484.78</v>
      </c>
      <c r="H67" s="71">
        <v>-61838771.559999689</v>
      </c>
      <c r="I67" s="71">
        <v>-61672826.19999969</v>
      </c>
      <c r="J67" s="71">
        <v>-614907817.60999966</v>
      </c>
      <c r="K67" s="71">
        <v>553234991.40999997</v>
      </c>
      <c r="L67" s="71">
        <v>-165945.36000000068</v>
      </c>
      <c r="M67" s="71">
        <v>389360.73999999929</v>
      </c>
      <c r="N67" s="71">
        <v>-555306.1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351814.08000000007</v>
      </c>
      <c r="W67" s="71">
        <v>-2123.2299999999959</v>
      </c>
      <c r="X67" s="71">
        <v>0</v>
      </c>
      <c r="Y67" s="71">
        <v>50603.320000000065</v>
      </c>
      <c r="Z67" s="71">
        <v>303333.99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-2827332474.4100013</v>
      </c>
      <c r="AO67" s="71">
        <v>-571004460.67999995</v>
      </c>
      <c r="AP67" s="71">
        <v>-600086964.46999991</v>
      </c>
      <c r="AQ67" s="71">
        <v>29082503.789999999</v>
      </c>
      <c r="AR67" s="71">
        <v>-177076734.10000029</v>
      </c>
      <c r="AS67" s="71">
        <v>-226190315.97000027</v>
      </c>
      <c r="AT67" s="71">
        <v>-465039308.10000026</v>
      </c>
      <c r="AU67" s="71">
        <v>-381125573.32000023</v>
      </c>
      <c r="AV67" s="71">
        <v>-83913734.780000001</v>
      </c>
      <c r="AW67" s="71">
        <v>0</v>
      </c>
      <c r="AX67" s="71">
        <v>0</v>
      </c>
      <c r="AY67" s="71">
        <v>238848992.13</v>
      </c>
      <c r="AZ67" s="71">
        <v>49113581.869999968</v>
      </c>
      <c r="BA67" s="71">
        <v>95314947.189999968</v>
      </c>
      <c r="BB67" s="71">
        <v>79517887.529999971</v>
      </c>
      <c r="BC67" s="71">
        <v>15797059.659999998</v>
      </c>
      <c r="BD67" s="71">
        <v>0</v>
      </c>
      <c r="BE67" s="71">
        <v>0</v>
      </c>
      <c r="BF67" s="71">
        <v>-46201365.32</v>
      </c>
      <c r="BG67" s="71">
        <v>0</v>
      </c>
      <c r="BH67" s="71">
        <v>0</v>
      </c>
      <c r="BI67" s="71">
        <v>0</v>
      </c>
      <c r="BJ67" s="71">
        <v>-489996758.74000049</v>
      </c>
      <c r="BK67" s="71">
        <v>-490094219.89000046</v>
      </c>
      <c r="BL67" s="71">
        <v>-1051281366.8600005</v>
      </c>
      <c r="BM67" s="71">
        <v>561187146.97000003</v>
      </c>
      <c r="BN67" s="71">
        <v>97461.149999999674</v>
      </c>
      <c r="BO67" s="71">
        <v>435694.88999999966</v>
      </c>
      <c r="BP67" s="71">
        <v>-338233.74</v>
      </c>
      <c r="BQ67" s="71">
        <v>-15499161.49000001</v>
      </c>
      <c r="BR67" s="71">
        <v>-15499161.49000001</v>
      </c>
      <c r="BS67" s="71">
        <v>0</v>
      </c>
      <c r="BT67" s="71">
        <v>0</v>
      </c>
      <c r="BU67" s="71">
        <v>-1573721409.3400004</v>
      </c>
      <c r="BV67" s="71">
        <v>-1093068844.6300004</v>
      </c>
      <c r="BW67" s="71">
        <v>-248878749.8599999</v>
      </c>
      <c r="BX67" s="71">
        <v>-49847613.769999921</v>
      </c>
      <c r="BY67" s="71">
        <v>0</v>
      </c>
      <c r="BZ67" s="71">
        <v>-35801280.110000007</v>
      </c>
      <c r="CA67" s="71">
        <v>-155622987.78000021</v>
      </c>
      <c r="CB67" s="71">
        <v>9498066.8100000005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-33950.06</v>
      </c>
      <c r="CL67" s="71">
        <v>204.88999999999987</v>
      </c>
      <c r="CM67" s="71">
        <v>0</v>
      </c>
      <c r="CN67" s="71">
        <v>-4883.2199999999993</v>
      </c>
      <c r="CO67" s="71">
        <v>-29271.729999999996</v>
      </c>
      <c r="CP67" s="71">
        <v>0</v>
      </c>
      <c r="CQ67" s="71">
        <v>0</v>
      </c>
      <c r="CR67" s="71">
        <v>0</v>
      </c>
      <c r="CS67" s="71">
        <v>0</v>
      </c>
      <c r="CT67" s="71">
        <v>0</v>
      </c>
      <c r="CU67" s="71">
        <v>125520210.65999985</v>
      </c>
    </row>
    <row r="68" spans="1:99" ht="12.75" customHeight="1">
      <c r="A68" s="54" t="s">
        <v>119</v>
      </c>
      <c r="B68" s="69">
        <v>3009</v>
      </c>
      <c r="C68" s="70" t="s">
        <v>378</v>
      </c>
      <c r="D68" s="71">
        <v>15545434033.860609</v>
      </c>
      <c r="E68" s="71">
        <v>14260111606.134842</v>
      </c>
      <c r="F68" s="71">
        <v>14626443632.13213</v>
      </c>
      <c r="G68" s="71">
        <v>-366332025.99728841</v>
      </c>
      <c r="H68" s="71">
        <v>-704100603.45000017</v>
      </c>
      <c r="I68" s="71">
        <v>-768704595.36000013</v>
      </c>
      <c r="J68" s="71">
        <v>-2364059157.3600001</v>
      </c>
      <c r="K68" s="71">
        <v>1595354562</v>
      </c>
      <c r="L68" s="71">
        <v>64603991.909999996</v>
      </c>
      <c r="M68" s="71">
        <v>212108561.91</v>
      </c>
      <c r="N68" s="71">
        <v>-147504570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1989423031.1757679</v>
      </c>
      <c r="W68" s="71">
        <v>1035335531.0219016</v>
      </c>
      <c r="X68" s="71">
        <v>117660716.81705222</v>
      </c>
      <c r="Y68" s="71">
        <v>216883752.76612687</v>
      </c>
      <c r="Z68" s="71">
        <v>619543030.57068729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4.7730281949043274E-9</v>
      </c>
      <c r="AH68" s="71">
        <v>4.7730281949043274E-9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-11258482419.380489</v>
      </c>
      <c r="AO68" s="71">
        <v>-2058896494.3870685</v>
      </c>
      <c r="AP68" s="71">
        <v>-2163982370.8899999</v>
      </c>
      <c r="AQ68" s="71">
        <v>105085876.50293131</v>
      </c>
      <c r="AR68" s="71">
        <v>-80695589.035301343</v>
      </c>
      <c r="AS68" s="71">
        <v>-131519724.49149001</v>
      </c>
      <c r="AT68" s="71">
        <v>-392324871.30500001</v>
      </c>
      <c r="AU68" s="71">
        <v>-348384008.38499999</v>
      </c>
      <c r="AV68" s="71">
        <v>-43940862.920000002</v>
      </c>
      <c r="AW68" s="71">
        <v>0</v>
      </c>
      <c r="AX68" s="71">
        <v>0</v>
      </c>
      <c r="AY68" s="71">
        <v>260805146.81351</v>
      </c>
      <c r="AZ68" s="71">
        <v>50824135.456188664</v>
      </c>
      <c r="BA68" s="71">
        <v>144588601.45249206</v>
      </c>
      <c r="BB68" s="71">
        <v>123208999.00249207</v>
      </c>
      <c r="BC68" s="71">
        <v>21379602.449999999</v>
      </c>
      <c r="BD68" s="71">
        <v>0</v>
      </c>
      <c r="BE68" s="71">
        <v>0</v>
      </c>
      <c r="BF68" s="71">
        <v>-93764465.996303394</v>
      </c>
      <c r="BG68" s="71">
        <v>0</v>
      </c>
      <c r="BH68" s="71">
        <v>0</v>
      </c>
      <c r="BI68" s="71">
        <v>0</v>
      </c>
      <c r="BJ68" s="71">
        <v>-3970195362.6399994</v>
      </c>
      <c r="BK68" s="71">
        <v>-3970195362.6399994</v>
      </c>
      <c r="BL68" s="71">
        <v>-7306846722.6399994</v>
      </c>
      <c r="BM68" s="71">
        <v>3336651360</v>
      </c>
      <c r="BN68" s="71">
        <v>0</v>
      </c>
      <c r="BO68" s="71">
        <v>0</v>
      </c>
      <c r="BP68" s="71">
        <v>0</v>
      </c>
      <c r="BQ68" s="71">
        <v>-58081847.939999998</v>
      </c>
      <c r="BR68" s="71">
        <v>-56733747.839999996</v>
      </c>
      <c r="BS68" s="71">
        <v>0</v>
      </c>
      <c r="BT68" s="71">
        <v>-1348100.1000000003</v>
      </c>
      <c r="BU68" s="71">
        <v>-5090613125.3781214</v>
      </c>
      <c r="BV68" s="71">
        <v>-3953453850.2578411</v>
      </c>
      <c r="BW68" s="71">
        <v>-1022122145.7585484</v>
      </c>
      <c r="BX68" s="71">
        <v>-133356809.19129714</v>
      </c>
      <c r="BY68" s="71">
        <v>0</v>
      </c>
      <c r="BZ68" s="71">
        <v>-38042675.980822884</v>
      </c>
      <c r="CA68" s="71">
        <v>-31713224.058686584</v>
      </c>
      <c r="CB68" s="71">
        <v>162097269.699588</v>
      </c>
      <c r="CC68" s="71">
        <v>-74021689.830512688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  <c r="CM68" s="71">
        <v>0</v>
      </c>
      <c r="CN68" s="71">
        <v>0</v>
      </c>
      <c r="CO68" s="71">
        <v>0</v>
      </c>
      <c r="CP68" s="71">
        <v>0</v>
      </c>
      <c r="CQ68" s="71">
        <v>0</v>
      </c>
      <c r="CR68" s="71">
        <v>0</v>
      </c>
      <c r="CS68" s="71">
        <v>0</v>
      </c>
      <c r="CT68" s="71">
        <v>0</v>
      </c>
      <c r="CU68" s="71">
        <v>4286951614.4801197</v>
      </c>
    </row>
    <row r="69" spans="1:99" ht="12.75" customHeight="1">
      <c r="A69" s="54" t="s">
        <v>120</v>
      </c>
      <c r="B69" s="69">
        <v>3011</v>
      </c>
      <c r="C69" s="70" t="s">
        <v>378</v>
      </c>
      <c r="D69" s="71">
        <v>4013089761.0700002</v>
      </c>
      <c r="E69" s="71">
        <v>4187581495.0500002</v>
      </c>
      <c r="F69" s="71">
        <v>4321202118.3000002</v>
      </c>
      <c r="G69" s="71">
        <v>-133620623.25</v>
      </c>
      <c r="H69" s="71">
        <v>-232611837.53999996</v>
      </c>
      <c r="I69" s="71">
        <v>-272227829.95999998</v>
      </c>
      <c r="J69" s="71">
        <v>-744910133.87</v>
      </c>
      <c r="K69" s="71">
        <v>472682303.91000003</v>
      </c>
      <c r="L69" s="71">
        <v>39615992.420000002</v>
      </c>
      <c r="M69" s="71">
        <v>65978906.200000003</v>
      </c>
      <c r="N69" s="71">
        <v>-26362913.780000001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47713132.919999972</v>
      </c>
      <c r="W69" s="71">
        <v>65170171.369999997</v>
      </c>
      <c r="X69" s="71">
        <v>0</v>
      </c>
      <c r="Y69" s="71">
        <v>36344973.589999996</v>
      </c>
      <c r="Z69" s="71">
        <v>-53802012.040000021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10406970.639999999</v>
      </c>
      <c r="AH69" s="71">
        <v>10406970.639999999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-3676480552.9400001</v>
      </c>
      <c r="AO69" s="71">
        <v>-492938996.66000003</v>
      </c>
      <c r="AP69" s="71">
        <v>-510310083.42000002</v>
      </c>
      <c r="AQ69" s="71">
        <v>17371086.760000002</v>
      </c>
      <c r="AR69" s="71">
        <v>-24310980.750000004</v>
      </c>
      <c r="AS69" s="71">
        <v>-28643316.810000002</v>
      </c>
      <c r="AT69" s="71">
        <v>-123051028.54000001</v>
      </c>
      <c r="AU69" s="71">
        <v>-113844367.40000001</v>
      </c>
      <c r="AV69" s="71">
        <v>-9206661.1400000006</v>
      </c>
      <c r="AW69" s="71">
        <v>0</v>
      </c>
      <c r="AX69" s="71">
        <v>0</v>
      </c>
      <c r="AY69" s="71">
        <v>94407711.730000004</v>
      </c>
      <c r="AZ69" s="71">
        <v>4332336.0599999987</v>
      </c>
      <c r="BA69" s="71">
        <v>30646463.09</v>
      </c>
      <c r="BB69" s="71">
        <v>26342518.77</v>
      </c>
      <c r="BC69" s="71">
        <v>4303944.3199999994</v>
      </c>
      <c r="BD69" s="71">
        <v>0</v>
      </c>
      <c r="BE69" s="71">
        <v>0</v>
      </c>
      <c r="BF69" s="71">
        <v>-26314127.030000001</v>
      </c>
      <c r="BG69" s="71">
        <v>15828710.999999998</v>
      </c>
      <c r="BH69" s="71">
        <v>15828710.999999998</v>
      </c>
      <c r="BI69" s="71">
        <v>0</v>
      </c>
      <c r="BJ69" s="71">
        <v>-590475978.32999992</v>
      </c>
      <c r="BK69" s="71">
        <v>-590475978.32999992</v>
      </c>
      <c r="BL69" s="71">
        <v>-1076709315.22</v>
      </c>
      <c r="BM69" s="71">
        <v>486233336.89000005</v>
      </c>
      <c r="BN69" s="71">
        <v>0</v>
      </c>
      <c r="BO69" s="71">
        <v>0</v>
      </c>
      <c r="BP69" s="71">
        <v>0</v>
      </c>
      <c r="BQ69" s="71">
        <v>-19713161.450000003</v>
      </c>
      <c r="BR69" s="71">
        <v>-19713161.450000003</v>
      </c>
      <c r="BS69" s="71">
        <v>0</v>
      </c>
      <c r="BT69" s="71">
        <v>0</v>
      </c>
      <c r="BU69" s="71">
        <v>-2573114733.73</v>
      </c>
      <c r="BV69" s="71">
        <v>-2151215253.46</v>
      </c>
      <c r="BW69" s="71">
        <v>-190827057.10999995</v>
      </c>
      <c r="BX69" s="71">
        <v>-106648915.26999998</v>
      </c>
      <c r="BY69" s="71">
        <v>0</v>
      </c>
      <c r="BZ69" s="71">
        <v>-25195163.719999999</v>
      </c>
      <c r="CA69" s="71">
        <v>-3571170.17</v>
      </c>
      <c r="CB69" s="71">
        <v>28211464.360000003</v>
      </c>
      <c r="CC69" s="71">
        <v>-123868638.36</v>
      </c>
      <c r="CD69" s="71">
        <v>8244586.9800000004</v>
      </c>
      <c r="CE69" s="71">
        <v>0</v>
      </c>
      <c r="CF69" s="71">
        <v>8244586.9800000004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  <c r="CM69" s="71">
        <v>0</v>
      </c>
      <c r="CN69" s="71">
        <v>0</v>
      </c>
      <c r="CO69" s="71">
        <v>0</v>
      </c>
      <c r="CP69" s="71">
        <v>0</v>
      </c>
      <c r="CQ69" s="71">
        <v>0</v>
      </c>
      <c r="CR69" s="71">
        <v>0</v>
      </c>
      <c r="CS69" s="71">
        <v>0</v>
      </c>
      <c r="CT69" s="71">
        <v>0</v>
      </c>
      <c r="CU69" s="71">
        <v>336609208.13000011</v>
      </c>
    </row>
    <row r="70" spans="1:99" ht="12.75" customHeight="1">
      <c r="A70" s="54" t="s">
        <v>121</v>
      </c>
      <c r="B70" s="69">
        <v>3012</v>
      </c>
      <c r="C70" s="70" t="s">
        <v>378</v>
      </c>
      <c r="D70" s="71">
        <v>20559185786.390003</v>
      </c>
      <c r="E70" s="71">
        <v>17671871370.870003</v>
      </c>
      <c r="F70" s="71">
        <v>20003806424.490002</v>
      </c>
      <c r="G70" s="71">
        <v>-2331935053.6199999</v>
      </c>
      <c r="H70" s="71">
        <v>-249743033.18999982</v>
      </c>
      <c r="I70" s="71">
        <v>-490016589.8499999</v>
      </c>
      <c r="J70" s="71">
        <v>-2676319459.4200001</v>
      </c>
      <c r="K70" s="71">
        <v>2186302869.5700002</v>
      </c>
      <c r="L70" s="71">
        <v>240273556.66000009</v>
      </c>
      <c r="M70" s="71">
        <v>1147031851.6400001</v>
      </c>
      <c r="N70" s="71">
        <v>-906758294.98000002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3136976656.48</v>
      </c>
      <c r="W70" s="71">
        <v>1421605750.1300001</v>
      </c>
      <c r="X70" s="71">
        <v>0</v>
      </c>
      <c r="Y70" s="71">
        <v>592154895.66999996</v>
      </c>
      <c r="Z70" s="71">
        <v>1123216010.6799998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80792.23</v>
      </c>
      <c r="AH70" s="71">
        <v>80792.23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-13787652950.059999</v>
      </c>
      <c r="AO70" s="71">
        <v>-2625028703.0599999</v>
      </c>
      <c r="AP70" s="71">
        <v>-3030763676.5</v>
      </c>
      <c r="AQ70" s="71">
        <v>405734973.44</v>
      </c>
      <c r="AR70" s="71">
        <v>-161689731.79999995</v>
      </c>
      <c r="AS70" s="71">
        <v>-336514474.17999995</v>
      </c>
      <c r="AT70" s="71">
        <v>-984128191.94999993</v>
      </c>
      <c r="AU70" s="71">
        <v>-752221158.90999997</v>
      </c>
      <c r="AV70" s="71">
        <v>-231907033.03999999</v>
      </c>
      <c r="AW70" s="71">
        <v>0</v>
      </c>
      <c r="AX70" s="71">
        <v>0</v>
      </c>
      <c r="AY70" s="71">
        <v>647613717.76999998</v>
      </c>
      <c r="AZ70" s="71">
        <v>174824742.38</v>
      </c>
      <c r="BA70" s="71">
        <v>485310449.25</v>
      </c>
      <c r="BB70" s="71">
        <v>378483779.05000001</v>
      </c>
      <c r="BC70" s="71">
        <v>106826670.2</v>
      </c>
      <c r="BD70" s="71">
        <v>0</v>
      </c>
      <c r="BE70" s="71">
        <v>0</v>
      </c>
      <c r="BF70" s="71">
        <v>-310485706.87</v>
      </c>
      <c r="BG70" s="71">
        <v>-1626339.01</v>
      </c>
      <c r="BH70" s="71">
        <v>-1626339.01</v>
      </c>
      <c r="BI70" s="71">
        <v>0</v>
      </c>
      <c r="BJ70" s="71">
        <v>-7421217319.749999</v>
      </c>
      <c r="BK70" s="71">
        <v>-7421217319.749999</v>
      </c>
      <c r="BL70" s="71">
        <v>-13480777959.389999</v>
      </c>
      <c r="BM70" s="71">
        <v>6059560639.6400003</v>
      </c>
      <c r="BN70" s="71">
        <v>0</v>
      </c>
      <c r="BO70" s="71">
        <v>0</v>
      </c>
      <c r="BP70" s="71">
        <v>0</v>
      </c>
      <c r="BQ70" s="71">
        <v>-50910364.509999998</v>
      </c>
      <c r="BR70" s="71">
        <v>-50910364.509999998</v>
      </c>
      <c r="BS70" s="71">
        <v>0</v>
      </c>
      <c r="BT70" s="71">
        <v>0</v>
      </c>
      <c r="BU70" s="71">
        <v>-3527180491.9300008</v>
      </c>
      <c r="BV70" s="71">
        <v>-4307844219.8600006</v>
      </c>
      <c r="BW70" s="71">
        <v>-323375187.69</v>
      </c>
      <c r="BX70" s="71">
        <v>-181636410.68000001</v>
      </c>
      <c r="BY70" s="71">
        <v>0</v>
      </c>
      <c r="BZ70" s="71">
        <v>0</v>
      </c>
      <c r="CA70" s="71">
        <v>0</v>
      </c>
      <c r="CB70" s="71">
        <v>1304411467.8599999</v>
      </c>
      <c r="CC70" s="71">
        <v>-18736141.559999999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  <c r="CM70" s="71">
        <v>0</v>
      </c>
      <c r="CN70" s="71">
        <v>0</v>
      </c>
      <c r="CO70" s="71">
        <v>0</v>
      </c>
      <c r="CP70" s="71">
        <v>0</v>
      </c>
      <c r="CQ70" s="71">
        <v>0</v>
      </c>
      <c r="CR70" s="71">
        <v>0</v>
      </c>
      <c r="CS70" s="71">
        <v>0</v>
      </c>
      <c r="CT70" s="71">
        <v>0</v>
      </c>
      <c r="CU70" s="71">
        <v>6771532836.3300037</v>
      </c>
    </row>
    <row r="71" spans="1:99" ht="12.75" customHeight="1">
      <c r="A71" s="54" t="s">
        <v>122</v>
      </c>
      <c r="B71" s="69">
        <v>3016</v>
      </c>
      <c r="C71" s="70" t="s">
        <v>378</v>
      </c>
      <c r="D71" s="71">
        <v>915024348.3499999</v>
      </c>
      <c r="E71" s="71">
        <v>947367781.92999995</v>
      </c>
      <c r="F71" s="71">
        <v>993026965.38</v>
      </c>
      <c r="G71" s="71">
        <v>-45659183.450000003</v>
      </c>
      <c r="H71" s="71">
        <v>-32343433.580000002</v>
      </c>
      <c r="I71" s="71">
        <v>-36215535.170000002</v>
      </c>
      <c r="J71" s="71">
        <v>-44085295.82</v>
      </c>
      <c r="K71" s="71">
        <v>7869760.6500000004</v>
      </c>
      <c r="L71" s="71">
        <v>3872101.59</v>
      </c>
      <c r="M71" s="71">
        <v>4810139.59</v>
      </c>
      <c r="N71" s="71">
        <v>-938038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-661841325.85954154</v>
      </c>
      <c r="AO71" s="71">
        <v>-58594170.259999998</v>
      </c>
      <c r="AP71" s="71">
        <v>-64044997.359999999</v>
      </c>
      <c r="AQ71" s="71">
        <v>5450827.0999999996</v>
      </c>
      <c r="AR71" s="71">
        <v>-15335612.59</v>
      </c>
      <c r="AS71" s="71">
        <v>-20393116.859999999</v>
      </c>
      <c r="AT71" s="71">
        <v>-57529108.269999996</v>
      </c>
      <c r="AU71" s="71">
        <v>-35392987.68</v>
      </c>
      <c r="AV71" s="71">
        <v>-22136120.59</v>
      </c>
      <c r="AW71" s="71">
        <v>0</v>
      </c>
      <c r="AX71" s="71">
        <v>0</v>
      </c>
      <c r="AY71" s="71">
        <v>37135991.409999996</v>
      </c>
      <c r="AZ71" s="71">
        <v>5057504.2699999996</v>
      </c>
      <c r="BA71" s="71">
        <v>15933711.27</v>
      </c>
      <c r="BB71" s="71">
        <v>10729125.879999999</v>
      </c>
      <c r="BC71" s="71">
        <v>5204585.3899999997</v>
      </c>
      <c r="BD71" s="71">
        <v>0</v>
      </c>
      <c r="BE71" s="71">
        <v>0</v>
      </c>
      <c r="BF71" s="71">
        <v>-10876207</v>
      </c>
      <c r="BG71" s="71">
        <v>0</v>
      </c>
      <c r="BH71" s="71">
        <v>0</v>
      </c>
      <c r="BI71" s="71">
        <v>0</v>
      </c>
      <c r="BJ71" s="71">
        <v>-86164011.85999994</v>
      </c>
      <c r="BK71" s="71">
        <v>-90088314.599999934</v>
      </c>
      <c r="BL71" s="71">
        <v>-301558875.97999996</v>
      </c>
      <c r="BM71" s="71">
        <v>211470561.38000003</v>
      </c>
      <c r="BN71" s="71">
        <v>3924302.74</v>
      </c>
      <c r="BO71" s="71">
        <v>12777658.65</v>
      </c>
      <c r="BP71" s="71">
        <v>-8853355.9100000001</v>
      </c>
      <c r="BQ71" s="71">
        <v>-11092056.779999999</v>
      </c>
      <c r="BR71" s="71">
        <v>-11092056.779999999</v>
      </c>
      <c r="BS71" s="71">
        <v>0</v>
      </c>
      <c r="BT71" s="71">
        <v>0</v>
      </c>
      <c r="BU71" s="71">
        <v>-490655474.36954165</v>
      </c>
      <c r="BV71" s="71">
        <v>-392993094.67954159</v>
      </c>
      <c r="BW71" s="71">
        <v>-42627484.600000001</v>
      </c>
      <c r="BX71" s="71">
        <v>-6734163.8600000003</v>
      </c>
      <c r="BY71" s="71">
        <v>0</v>
      </c>
      <c r="BZ71" s="71">
        <v>-40342283.990000002</v>
      </c>
      <c r="CA71" s="71">
        <v>-12623598.18</v>
      </c>
      <c r="CB71" s="71">
        <v>5866187.5999999996</v>
      </c>
      <c r="CC71" s="71">
        <v>-1201036.6599999999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  <c r="CM71" s="71">
        <v>0</v>
      </c>
      <c r="CN71" s="71">
        <v>0</v>
      </c>
      <c r="CO71" s="71">
        <v>0</v>
      </c>
      <c r="CP71" s="71">
        <v>0</v>
      </c>
      <c r="CQ71" s="71">
        <v>0</v>
      </c>
      <c r="CR71" s="71">
        <v>0</v>
      </c>
      <c r="CS71" s="71">
        <v>0</v>
      </c>
      <c r="CT71" s="71">
        <v>0</v>
      </c>
      <c r="CU71" s="71">
        <v>253183022.49045837</v>
      </c>
    </row>
    <row r="72" spans="1:99" ht="12.75" customHeight="1">
      <c r="A72" s="54" t="s">
        <v>123</v>
      </c>
      <c r="B72" s="69">
        <v>3017</v>
      </c>
      <c r="C72" s="70" t="s">
        <v>378</v>
      </c>
      <c r="D72" s="71">
        <v>13973080446.189995</v>
      </c>
      <c r="E72" s="71">
        <v>13162210357.639996</v>
      </c>
      <c r="F72" s="71">
        <v>14373335206.689997</v>
      </c>
      <c r="G72" s="71">
        <v>-1211124849.0500002</v>
      </c>
      <c r="H72" s="71">
        <v>-638832246.24000013</v>
      </c>
      <c r="I72" s="71">
        <v>-740834840.1500001</v>
      </c>
      <c r="J72" s="71">
        <v>-2916775721.3400002</v>
      </c>
      <c r="K72" s="71">
        <v>2175940881.1900001</v>
      </c>
      <c r="L72" s="71">
        <v>102002593.91</v>
      </c>
      <c r="M72" s="71">
        <v>176804757.78</v>
      </c>
      <c r="N72" s="71">
        <v>-74802163.870000005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1449702334.79</v>
      </c>
      <c r="W72" s="71">
        <v>0</v>
      </c>
      <c r="X72" s="71">
        <v>0</v>
      </c>
      <c r="Y72" s="71">
        <v>1449702334.79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-10079987203.769997</v>
      </c>
      <c r="AO72" s="71">
        <v>-3365271701.1799998</v>
      </c>
      <c r="AP72" s="71">
        <v>-3643144232.4099998</v>
      </c>
      <c r="AQ72" s="71">
        <v>277872531.23000002</v>
      </c>
      <c r="AR72" s="71">
        <v>-83727620.279999971</v>
      </c>
      <c r="AS72" s="71">
        <v>-197635122.92999995</v>
      </c>
      <c r="AT72" s="71">
        <v>-579789554.27999997</v>
      </c>
      <c r="AU72" s="71">
        <v>-695890249.8499999</v>
      </c>
      <c r="AV72" s="71">
        <v>116100695.56999999</v>
      </c>
      <c r="AW72" s="71">
        <v>0</v>
      </c>
      <c r="AX72" s="71">
        <v>0</v>
      </c>
      <c r="AY72" s="71">
        <v>382154431.35000002</v>
      </c>
      <c r="AZ72" s="71">
        <v>113907502.64999998</v>
      </c>
      <c r="BA72" s="71">
        <v>267699752.05999997</v>
      </c>
      <c r="BB72" s="71">
        <v>252095499.93999997</v>
      </c>
      <c r="BC72" s="71">
        <v>15604252.119999999</v>
      </c>
      <c r="BD72" s="71">
        <v>0</v>
      </c>
      <c r="BE72" s="71">
        <v>0</v>
      </c>
      <c r="BF72" s="71">
        <v>-153792249.41</v>
      </c>
      <c r="BG72" s="71">
        <v>-146693.14000000001</v>
      </c>
      <c r="BH72" s="71">
        <v>-198730.92</v>
      </c>
      <c r="BI72" s="71">
        <v>52037.78</v>
      </c>
      <c r="BJ72" s="71">
        <v>-1022366216.84</v>
      </c>
      <c r="BK72" s="71">
        <v>-1083520097.47</v>
      </c>
      <c r="BL72" s="71">
        <v>-2011536007.5599999</v>
      </c>
      <c r="BM72" s="71">
        <v>928015910.08999991</v>
      </c>
      <c r="BN72" s="71">
        <v>61153880.629999995</v>
      </c>
      <c r="BO72" s="71">
        <v>145311149.25999999</v>
      </c>
      <c r="BP72" s="71">
        <v>-84157268.629999995</v>
      </c>
      <c r="BQ72" s="71">
        <v>-79077286.650000006</v>
      </c>
      <c r="BR72" s="71">
        <v>-79077286.650000006</v>
      </c>
      <c r="BS72" s="71">
        <v>0</v>
      </c>
      <c r="BT72" s="71">
        <v>0</v>
      </c>
      <c r="BU72" s="71">
        <v>-5529227430.4499989</v>
      </c>
      <c r="BV72" s="71">
        <v>-4977927004.0499992</v>
      </c>
      <c r="BW72" s="71">
        <v>-614448982.15999997</v>
      </c>
      <c r="BX72" s="71">
        <v>-146962636.65999997</v>
      </c>
      <c r="BY72" s="71">
        <v>0</v>
      </c>
      <c r="BZ72" s="71">
        <v>-74502878.459999993</v>
      </c>
      <c r="CA72" s="71">
        <v>-168167346.70000002</v>
      </c>
      <c r="CB72" s="71">
        <v>435980458.28999996</v>
      </c>
      <c r="CC72" s="71">
        <v>16800959.289999992</v>
      </c>
      <c r="CD72" s="71">
        <v>-170255.23</v>
      </c>
      <c r="CE72" s="71">
        <v>-170255.23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  <c r="CM72" s="71">
        <v>0</v>
      </c>
      <c r="CN72" s="71">
        <v>0</v>
      </c>
      <c r="CO72" s="71">
        <v>0</v>
      </c>
      <c r="CP72" s="71">
        <v>0</v>
      </c>
      <c r="CQ72" s="71">
        <v>0</v>
      </c>
      <c r="CR72" s="71">
        <v>0</v>
      </c>
      <c r="CS72" s="71">
        <v>0</v>
      </c>
      <c r="CT72" s="71">
        <v>0</v>
      </c>
      <c r="CU72" s="71">
        <v>3893093242.4199982</v>
      </c>
    </row>
    <row r="73" spans="1:99" ht="12.75" customHeight="1">
      <c r="A73" s="54" t="s">
        <v>124</v>
      </c>
      <c r="B73" s="69">
        <v>3018</v>
      </c>
      <c r="C73" s="70" t="s">
        <v>378</v>
      </c>
      <c r="D73" s="71">
        <v>27048237035.889999</v>
      </c>
      <c r="E73" s="71">
        <v>29234647774.23</v>
      </c>
      <c r="F73" s="71">
        <v>29340585986.880001</v>
      </c>
      <c r="G73" s="71">
        <v>-105938212.65000001</v>
      </c>
      <c r="H73" s="71">
        <v>-2477603250.6300001</v>
      </c>
      <c r="I73" s="71">
        <v>-2477603250.6300001</v>
      </c>
      <c r="J73" s="71">
        <v>-7823324815.5</v>
      </c>
      <c r="K73" s="71">
        <v>5345721564.8699999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189939942.72</v>
      </c>
      <c r="W73" s="71">
        <v>172763124.31</v>
      </c>
      <c r="X73" s="71">
        <v>0</v>
      </c>
      <c r="Y73" s="71">
        <v>0</v>
      </c>
      <c r="Z73" s="71">
        <v>17176818.41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101252569.57000001</v>
      </c>
      <c r="AH73" s="71">
        <v>101252569.57000001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-19668072787.150002</v>
      </c>
      <c r="AO73" s="71">
        <v>-3282573104.1600003</v>
      </c>
      <c r="AP73" s="71">
        <v>-3285253194.6400003</v>
      </c>
      <c r="AQ73" s="71">
        <v>2680090.48</v>
      </c>
      <c r="AR73" s="71">
        <v>-594533169.50999999</v>
      </c>
      <c r="AS73" s="71">
        <v>-595264732.25999999</v>
      </c>
      <c r="AT73" s="71">
        <v>-2519878697.9499998</v>
      </c>
      <c r="AU73" s="71">
        <v>-2149727397.75</v>
      </c>
      <c r="AV73" s="71">
        <v>-370151300.19999999</v>
      </c>
      <c r="AW73" s="71">
        <v>0</v>
      </c>
      <c r="AX73" s="71">
        <v>0</v>
      </c>
      <c r="AY73" s="71">
        <v>1924613965.6899998</v>
      </c>
      <c r="AZ73" s="71">
        <v>731562.75000000745</v>
      </c>
      <c r="BA73" s="71">
        <v>39422274.289999999</v>
      </c>
      <c r="BB73" s="71">
        <v>34715208.359999999</v>
      </c>
      <c r="BC73" s="71">
        <v>4707065.93</v>
      </c>
      <c r="BD73" s="71">
        <v>0</v>
      </c>
      <c r="BE73" s="71">
        <v>0</v>
      </c>
      <c r="BF73" s="71">
        <v>-38690711.539999992</v>
      </c>
      <c r="BG73" s="71">
        <v>-102207631.66000001</v>
      </c>
      <c r="BH73" s="71">
        <v>-102241682.66000001</v>
      </c>
      <c r="BI73" s="71">
        <v>34051</v>
      </c>
      <c r="BJ73" s="71">
        <v>-4185557432.8199997</v>
      </c>
      <c r="BK73" s="71">
        <v>-4185557432.8199997</v>
      </c>
      <c r="BL73" s="71">
        <v>-6634665062.6999998</v>
      </c>
      <c r="BM73" s="71">
        <v>2449107629.8800001</v>
      </c>
      <c r="BN73" s="71">
        <v>0</v>
      </c>
      <c r="BO73" s="71">
        <v>0</v>
      </c>
      <c r="BP73" s="71">
        <v>0</v>
      </c>
      <c r="BQ73" s="71">
        <v>-246389425.85000005</v>
      </c>
      <c r="BR73" s="71">
        <v>-246389425.85000005</v>
      </c>
      <c r="BS73" s="71">
        <v>0</v>
      </c>
      <c r="BT73" s="71">
        <v>0</v>
      </c>
      <c r="BU73" s="71">
        <v>-11103137334.450001</v>
      </c>
      <c r="BV73" s="71">
        <v>-8645236093.710001</v>
      </c>
      <c r="BW73" s="71">
        <v>-1524322420.2800002</v>
      </c>
      <c r="BX73" s="71">
        <v>-202477575.88999996</v>
      </c>
      <c r="BY73" s="71">
        <v>0</v>
      </c>
      <c r="BZ73" s="71">
        <v>-466190861.45999998</v>
      </c>
      <c r="CA73" s="71">
        <v>-215833321.94999999</v>
      </c>
      <c r="CB73" s="71">
        <v>0</v>
      </c>
      <c r="CC73" s="71">
        <v>-49077061.159999996</v>
      </c>
      <c r="CD73" s="71">
        <v>-7794303.4500000002</v>
      </c>
      <c r="CE73" s="71">
        <v>0</v>
      </c>
      <c r="CF73" s="71">
        <v>-6828652.3100000005</v>
      </c>
      <c r="CG73" s="71">
        <v>0</v>
      </c>
      <c r="CH73" s="71">
        <v>-965651.14</v>
      </c>
      <c r="CI73" s="71">
        <v>0</v>
      </c>
      <c r="CJ73" s="71">
        <v>0</v>
      </c>
      <c r="CK73" s="71">
        <v>-145880385.25</v>
      </c>
      <c r="CL73" s="71">
        <v>-145880385.25</v>
      </c>
      <c r="CM73" s="71">
        <v>0</v>
      </c>
      <c r="CN73" s="71">
        <v>0</v>
      </c>
      <c r="CO73" s="71">
        <v>0</v>
      </c>
      <c r="CP73" s="71">
        <v>0</v>
      </c>
      <c r="CQ73" s="71">
        <v>0</v>
      </c>
      <c r="CR73" s="71">
        <v>0</v>
      </c>
      <c r="CS73" s="71">
        <v>0</v>
      </c>
      <c r="CT73" s="71">
        <v>0</v>
      </c>
      <c r="CU73" s="71">
        <v>7380164248.7399979</v>
      </c>
    </row>
    <row r="74" spans="1:99" ht="12.75" customHeight="1">
      <c r="A74" s="54" t="s">
        <v>125</v>
      </c>
      <c r="B74" s="69">
        <v>4002</v>
      </c>
      <c r="C74" s="70" t="s">
        <v>379</v>
      </c>
      <c r="D74" s="71">
        <v>152850596.89000002</v>
      </c>
      <c r="E74" s="71">
        <v>125489936.34</v>
      </c>
      <c r="F74" s="71">
        <v>158130849.03</v>
      </c>
      <c r="G74" s="71">
        <v>-32640912.690000001</v>
      </c>
      <c r="H74" s="71">
        <v>-21672579.669999994</v>
      </c>
      <c r="I74" s="71">
        <v>-28471053.479999997</v>
      </c>
      <c r="J74" s="71">
        <v>-84626627.239999995</v>
      </c>
      <c r="K74" s="71">
        <v>56155573.759999998</v>
      </c>
      <c r="L74" s="71">
        <v>6798473.8100000005</v>
      </c>
      <c r="M74" s="71">
        <v>16903371.030000001</v>
      </c>
      <c r="N74" s="71">
        <v>-10104897.220000001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46198356.18</v>
      </c>
      <c r="W74" s="71">
        <v>46198356.18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2834884.0399999996</v>
      </c>
      <c r="AH74" s="71">
        <v>2705156.01</v>
      </c>
      <c r="AI74" s="71">
        <v>129728.03</v>
      </c>
      <c r="AJ74" s="71">
        <v>0</v>
      </c>
      <c r="AK74" s="71">
        <v>0</v>
      </c>
      <c r="AL74" s="71">
        <v>0</v>
      </c>
      <c r="AM74" s="71">
        <v>0</v>
      </c>
      <c r="AN74" s="71">
        <v>-108200825.21000001</v>
      </c>
      <c r="AO74" s="71">
        <v>-18939033.739999998</v>
      </c>
      <c r="AP74" s="71">
        <v>-21785796.469999999</v>
      </c>
      <c r="AQ74" s="71">
        <v>2846762.73</v>
      </c>
      <c r="AR74" s="71">
        <v>-24243702.590000007</v>
      </c>
      <c r="AS74" s="71">
        <v>-40302710.460000008</v>
      </c>
      <c r="AT74" s="71">
        <v>-66725535.430000007</v>
      </c>
      <c r="AU74" s="71">
        <v>-74014776.510000005</v>
      </c>
      <c r="AV74" s="71">
        <v>7289241.0800000001</v>
      </c>
      <c r="AW74" s="71">
        <v>0</v>
      </c>
      <c r="AX74" s="71">
        <v>0</v>
      </c>
      <c r="AY74" s="71">
        <v>26422824.969999999</v>
      </c>
      <c r="AZ74" s="71">
        <v>16059007.870000001</v>
      </c>
      <c r="BA74" s="71">
        <v>22917378.59</v>
      </c>
      <c r="BB74" s="71">
        <v>27061280.969999999</v>
      </c>
      <c r="BC74" s="71">
        <v>-4143902.38</v>
      </c>
      <c r="BD74" s="71">
        <v>0</v>
      </c>
      <c r="BE74" s="71">
        <v>0</v>
      </c>
      <c r="BF74" s="71">
        <v>-6858370.7199999997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-1631782.35</v>
      </c>
      <c r="BR74" s="71">
        <v>-1631782.35</v>
      </c>
      <c r="BS74" s="71">
        <v>0</v>
      </c>
      <c r="BT74" s="71">
        <v>0</v>
      </c>
      <c r="BU74" s="71">
        <v>-63386306.530000001</v>
      </c>
      <c r="BV74" s="71">
        <v>-60796735.979999997</v>
      </c>
      <c r="BW74" s="71">
        <v>-5158763.4400000004</v>
      </c>
      <c r="BX74" s="71">
        <v>-1201736.4099999999</v>
      </c>
      <c r="BY74" s="71">
        <v>0</v>
      </c>
      <c r="BZ74" s="71">
        <v>0</v>
      </c>
      <c r="CA74" s="71">
        <v>-306051.7</v>
      </c>
      <c r="CB74" s="71">
        <v>4890500.09</v>
      </c>
      <c r="CC74" s="71">
        <v>-813519.09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0</v>
      </c>
      <c r="CM74" s="71">
        <v>0</v>
      </c>
      <c r="CN74" s="71">
        <v>0</v>
      </c>
      <c r="CO74" s="71">
        <v>0</v>
      </c>
      <c r="CP74" s="71">
        <v>0</v>
      </c>
      <c r="CQ74" s="71">
        <v>0</v>
      </c>
      <c r="CR74" s="71">
        <v>0</v>
      </c>
      <c r="CS74" s="71">
        <v>0</v>
      </c>
      <c r="CT74" s="71">
        <v>0</v>
      </c>
      <c r="CU74" s="71">
        <v>44649771.680000007</v>
      </c>
    </row>
    <row r="75" spans="1:99" ht="12.7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  <c r="CM75" s="71">
        <v>0</v>
      </c>
      <c r="CN75" s="71">
        <v>0</v>
      </c>
      <c r="CO75" s="71">
        <v>0</v>
      </c>
      <c r="CP75" s="71">
        <v>0</v>
      </c>
      <c r="CQ75" s="71">
        <v>0</v>
      </c>
      <c r="CR75" s="71">
        <v>0</v>
      </c>
      <c r="CS75" s="71">
        <v>0</v>
      </c>
      <c r="CT75" s="71">
        <v>0</v>
      </c>
      <c r="CU75" s="71">
        <v>0</v>
      </c>
    </row>
    <row r="76" spans="1:99" ht="12.75" customHeight="1">
      <c r="A76" s="55" t="s">
        <v>127</v>
      </c>
      <c r="B76" s="72">
        <v>4004</v>
      </c>
      <c r="C76" s="70" t="s">
        <v>379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  <c r="CM76" s="71">
        <v>0</v>
      </c>
      <c r="CN76" s="71">
        <v>0</v>
      </c>
      <c r="CO76" s="71">
        <v>0</v>
      </c>
      <c r="CP76" s="71">
        <v>0</v>
      </c>
      <c r="CQ76" s="71">
        <v>0</v>
      </c>
      <c r="CR76" s="71">
        <v>0</v>
      </c>
      <c r="CS76" s="71">
        <v>0</v>
      </c>
      <c r="CT76" s="71">
        <v>0</v>
      </c>
      <c r="CU76" s="71">
        <v>0</v>
      </c>
    </row>
    <row r="77" spans="1:99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  <c r="CM77" s="71">
        <v>0</v>
      </c>
      <c r="CN77" s="71">
        <v>0</v>
      </c>
      <c r="CO77" s="71">
        <v>0</v>
      </c>
      <c r="CP77" s="71">
        <v>0</v>
      </c>
      <c r="CQ77" s="71">
        <v>0</v>
      </c>
      <c r="CR77" s="71">
        <v>0</v>
      </c>
      <c r="CS77" s="71">
        <v>0</v>
      </c>
      <c r="CT77" s="71">
        <v>0</v>
      </c>
      <c r="CU77" s="71">
        <v>0</v>
      </c>
    </row>
    <row r="78" spans="1:99" ht="12.75" customHeight="1">
      <c r="A78" s="56" t="s">
        <v>129</v>
      </c>
      <c r="B78" s="73">
        <v>9000</v>
      </c>
      <c r="C78" s="70" t="s">
        <v>380</v>
      </c>
      <c r="D78" s="74">
        <v>316499.33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316499.33</v>
      </c>
      <c r="W78" s="74">
        <v>0</v>
      </c>
      <c r="X78" s="74">
        <v>0</v>
      </c>
      <c r="Y78" s="74">
        <v>316499.33</v>
      </c>
      <c r="Z78" s="74">
        <v>0</v>
      </c>
      <c r="AA78" s="74">
        <v>0</v>
      </c>
      <c r="AB78" s="74">
        <v>0</v>
      </c>
      <c r="AC78" s="74">
        <v>0</v>
      </c>
      <c r="AD78" s="74">
        <v>0</v>
      </c>
      <c r="AE78" s="74">
        <v>0</v>
      </c>
      <c r="AF78" s="74">
        <v>0</v>
      </c>
      <c r="AG78" s="74">
        <v>0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-1487599.7300000002</v>
      </c>
      <c r="AO78" s="74">
        <v>-1095600.28</v>
      </c>
      <c r="AP78" s="74">
        <v>-1095600.28</v>
      </c>
      <c r="AQ78" s="74">
        <v>0</v>
      </c>
      <c r="AR78" s="74">
        <v>628007.83000000007</v>
      </c>
      <c r="AS78" s="74">
        <v>628007.83000000007</v>
      </c>
      <c r="AT78" s="74">
        <v>-588821.69999999995</v>
      </c>
      <c r="AU78" s="74">
        <v>-588821.69999999995</v>
      </c>
      <c r="AV78" s="74">
        <v>0</v>
      </c>
      <c r="AW78" s="74">
        <v>0</v>
      </c>
      <c r="AX78" s="74">
        <v>0</v>
      </c>
      <c r="AY78" s="74">
        <v>1216829.53</v>
      </c>
      <c r="AZ78" s="74">
        <v>0</v>
      </c>
      <c r="BA78" s="74">
        <v>0</v>
      </c>
      <c r="BB78" s="74">
        <v>0</v>
      </c>
      <c r="BC78" s="74">
        <v>0</v>
      </c>
      <c r="BD78" s="74">
        <v>0</v>
      </c>
      <c r="BE78" s="74">
        <v>0</v>
      </c>
      <c r="BF78" s="74">
        <v>0</v>
      </c>
      <c r="BG78" s="74">
        <v>0</v>
      </c>
      <c r="BH78" s="74">
        <v>0</v>
      </c>
      <c r="BI78" s="74">
        <v>0</v>
      </c>
      <c r="BJ78" s="74">
        <v>-1020007.2800000003</v>
      </c>
      <c r="BK78" s="74">
        <v>-1020007.2800000003</v>
      </c>
      <c r="BL78" s="74">
        <v>-3988487.8200000003</v>
      </c>
      <c r="BM78" s="74">
        <v>2968480.54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0</v>
      </c>
      <c r="BT78" s="74">
        <v>0</v>
      </c>
      <c r="BU78" s="74">
        <v>0</v>
      </c>
      <c r="BV78" s="74">
        <v>0</v>
      </c>
      <c r="BW78" s="74">
        <v>0</v>
      </c>
      <c r="BX78" s="74">
        <v>0</v>
      </c>
      <c r="BY78" s="74">
        <v>0</v>
      </c>
      <c r="BZ78" s="74">
        <v>0</v>
      </c>
      <c r="CA78" s="74">
        <v>0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0</v>
      </c>
      <c r="CJ78" s="74">
        <v>0</v>
      </c>
      <c r="CK78" s="74">
        <v>0</v>
      </c>
      <c r="CL78" s="74">
        <v>0</v>
      </c>
      <c r="CM78" s="74">
        <v>0</v>
      </c>
      <c r="CN78" s="74">
        <v>0</v>
      </c>
      <c r="CO78" s="74">
        <v>0</v>
      </c>
      <c r="CP78" s="74">
        <v>0</v>
      </c>
      <c r="CQ78" s="74">
        <v>0</v>
      </c>
      <c r="CR78" s="74">
        <v>0</v>
      </c>
      <c r="CS78" s="74">
        <v>0</v>
      </c>
      <c r="CT78" s="74">
        <v>0</v>
      </c>
      <c r="CU78" s="74">
        <v>-1171100.4000000001</v>
      </c>
    </row>
    <row r="79" spans="1:99" ht="12.75" customHeight="1">
      <c r="A79" s="56" t="s">
        <v>130</v>
      </c>
      <c r="B79" s="73">
        <v>9001</v>
      </c>
      <c r="C79" s="70" t="s">
        <v>381</v>
      </c>
      <c r="D79" s="74">
        <v>198251825667.88739</v>
      </c>
      <c r="E79" s="74">
        <v>171493379844.52484</v>
      </c>
      <c r="F79" s="74">
        <v>178877424192.19214</v>
      </c>
      <c r="G79" s="74">
        <v>-7384044347.6672888</v>
      </c>
      <c r="H79" s="74">
        <v>-7317677762.5199986</v>
      </c>
      <c r="I79" s="74">
        <v>-7831887473.3199997</v>
      </c>
      <c r="J79" s="74">
        <v>-28321722754.040001</v>
      </c>
      <c r="K79" s="74">
        <v>20489835280.719997</v>
      </c>
      <c r="L79" s="74">
        <v>514209710.80000007</v>
      </c>
      <c r="M79" s="74">
        <v>1902382049.05</v>
      </c>
      <c r="N79" s="74">
        <v>-1388172338.2499998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32910210125.982533</v>
      </c>
      <c r="W79" s="74">
        <v>7266775716.7456474</v>
      </c>
      <c r="X79" s="74">
        <v>244411354.95705223</v>
      </c>
      <c r="Y79" s="74">
        <v>4213919404.2491422</v>
      </c>
      <c r="Z79" s="74">
        <v>21021370402.970684</v>
      </c>
      <c r="AA79" s="74">
        <v>6287720.8399999999</v>
      </c>
      <c r="AB79" s="74">
        <v>0</v>
      </c>
      <c r="AC79" s="74">
        <v>0</v>
      </c>
      <c r="AD79" s="74">
        <v>77652383.299999997</v>
      </c>
      <c r="AE79" s="74">
        <v>79793142.920000002</v>
      </c>
      <c r="AF79" s="74">
        <v>-79044.39</v>
      </c>
      <c r="AG79" s="74">
        <v>1165992504.29</v>
      </c>
      <c r="AH79" s="74">
        <v>1165992504.29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-161291336582.94113</v>
      </c>
      <c r="AO79" s="74">
        <v>-27900039012.207069</v>
      </c>
      <c r="AP79" s="74">
        <v>-29651856462.739994</v>
      </c>
      <c r="AQ79" s="74">
        <v>1751817450.5329313</v>
      </c>
      <c r="AR79" s="74">
        <v>-2198212865.8653011</v>
      </c>
      <c r="AS79" s="74">
        <v>-2896735245.3014889</v>
      </c>
      <c r="AT79" s="74">
        <v>-9514051279.4349995</v>
      </c>
      <c r="AU79" s="74">
        <v>-8104402533.2350006</v>
      </c>
      <c r="AV79" s="74">
        <v>-1381669249.9199998</v>
      </c>
      <c r="AW79" s="74">
        <v>-37241212.520000003</v>
      </c>
      <c r="AX79" s="74">
        <v>9261716.2400000002</v>
      </c>
      <c r="AY79" s="74">
        <v>6617316034.1335096</v>
      </c>
      <c r="AZ79" s="74">
        <v>698522379.43618858</v>
      </c>
      <c r="BA79" s="74">
        <v>2111277947.9324918</v>
      </c>
      <c r="BB79" s="74">
        <v>1782111952.5924921</v>
      </c>
      <c r="BC79" s="74">
        <v>329280717.94999999</v>
      </c>
      <c r="BD79" s="74">
        <v>0</v>
      </c>
      <c r="BE79" s="74">
        <v>-114722.61</v>
      </c>
      <c r="BF79" s="74">
        <v>-1412755568.4963033</v>
      </c>
      <c r="BG79" s="74">
        <v>-1134729058.0799999</v>
      </c>
      <c r="BH79" s="74">
        <v>-1134944253.8599999</v>
      </c>
      <c r="BI79" s="74">
        <v>215195.78</v>
      </c>
      <c r="BJ79" s="74">
        <v>-71874109820.033447</v>
      </c>
      <c r="BK79" s="74">
        <v>-72012738332.653442</v>
      </c>
      <c r="BL79" s="74">
        <v>-181582517691.95343</v>
      </c>
      <c r="BM79" s="74">
        <v>109569779359.3</v>
      </c>
      <c r="BN79" s="74">
        <v>138628512.62</v>
      </c>
      <c r="BO79" s="74">
        <v>531051825.52999997</v>
      </c>
      <c r="BP79" s="74">
        <v>-392423312.91000003</v>
      </c>
      <c r="BQ79" s="74">
        <v>-808309009.52999997</v>
      </c>
      <c r="BR79" s="74">
        <v>-805831712.33999991</v>
      </c>
      <c r="BS79" s="74">
        <v>0</v>
      </c>
      <c r="BT79" s="74">
        <v>-2477297.1900000004</v>
      </c>
      <c r="BU79" s="74">
        <v>-57002265866.518562</v>
      </c>
      <c r="BV79" s="74">
        <v>-42903677777.681976</v>
      </c>
      <c r="BW79" s="74">
        <v>-11149028693.502659</v>
      </c>
      <c r="BX79" s="74">
        <v>-2744024717.930016</v>
      </c>
      <c r="BY79" s="74">
        <v>0</v>
      </c>
      <c r="BZ79" s="74">
        <v>-1152367865.4708228</v>
      </c>
      <c r="CA79" s="74">
        <v>-1432430785.7121658</v>
      </c>
      <c r="CB79" s="74">
        <v>3066450509.2995877</v>
      </c>
      <c r="CC79" s="74">
        <v>-687186535.5205127</v>
      </c>
      <c r="CD79" s="74">
        <v>-76340026.179999992</v>
      </c>
      <c r="CE79" s="74">
        <v>-3985739.34</v>
      </c>
      <c r="CF79" s="74">
        <v>631751.66000000015</v>
      </c>
      <c r="CG79" s="74">
        <v>-219500.7</v>
      </c>
      <c r="CH79" s="74">
        <v>-61230592.159999996</v>
      </c>
      <c r="CI79" s="74">
        <v>-11535945.640000001</v>
      </c>
      <c r="CJ79" s="74">
        <v>0</v>
      </c>
      <c r="CK79" s="74">
        <v>-297330924.526761</v>
      </c>
      <c r="CL79" s="74">
        <v>-297570672.33374602</v>
      </c>
      <c r="CM79" s="74">
        <v>0</v>
      </c>
      <c r="CN79" s="74">
        <v>269019.53698500007</v>
      </c>
      <c r="CO79" s="74">
        <v>-29271.729999999996</v>
      </c>
      <c r="CP79" s="74">
        <v>0</v>
      </c>
      <c r="CQ79" s="74">
        <v>0</v>
      </c>
      <c r="CR79" s="74">
        <v>0</v>
      </c>
      <c r="CS79" s="74">
        <v>0</v>
      </c>
      <c r="CT79" s="74">
        <v>0</v>
      </c>
      <c r="CU79" s="74">
        <v>36960489084.946243</v>
      </c>
    </row>
    <row r="80" spans="1:99">
      <c r="A80" s="56" t="s">
        <v>132</v>
      </c>
      <c r="B80" s="73">
        <v>9002</v>
      </c>
      <c r="C80" s="70" t="s">
        <v>382</v>
      </c>
      <c r="D80" s="74">
        <v>152850596.89000002</v>
      </c>
      <c r="E80" s="74">
        <v>125489936.34</v>
      </c>
      <c r="F80" s="74">
        <v>158130849.03</v>
      </c>
      <c r="G80" s="74">
        <v>-32640912.690000001</v>
      </c>
      <c r="H80" s="74">
        <v>-21672579.669999994</v>
      </c>
      <c r="I80" s="74">
        <v>-28471053.479999997</v>
      </c>
      <c r="J80" s="74">
        <v>-84626627.239999995</v>
      </c>
      <c r="K80" s="74">
        <v>56155573.759999998</v>
      </c>
      <c r="L80" s="74">
        <v>6798473.8100000005</v>
      </c>
      <c r="M80" s="74">
        <v>16903371.030000001</v>
      </c>
      <c r="N80" s="74">
        <v>-10104897.220000001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46198356.18</v>
      </c>
      <c r="W80" s="74">
        <v>46198356.18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2834884.0399999996</v>
      </c>
      <c r="AH80" s="74">
        <v>2705156.01</v>
      </c>
      <c r="AI80" s="74">
        <v>129728.03</v>
      </c>
      <c r="AJ80" s="74">
        <v>0</v>
      </c>
      <c r="AK80" s="74">
        <v>0</v>
      </c>
      <c r="AL80" s="74">
        <v>0</v>
      </c>
      <c r="AM80" s="74">
        <v>0</v>
      </c>
      <c r="AN80" s="74">
        <v>-108200825.21000001</v>
      </c>
      <c r="AO80" s="74">
        <v>-18939033.739999998</v>
      </c>
      <c r="AP80" s="74">
        <v>-21785796.469999999</v>
      </c>
      <c r="AQ80" s="74">
        <v>2846762.73</v>
      </c>
      <c r="AR80" s="74">
        <v>-24243702.590000007</v>
      </c>
      <c r="AS80" s="74">
        <v>-40302710.460000008</v>
      </c>
      <c r="AT80" s="74">
        <v>-66725535.430000007</v>
      </c>
      <c r="AU80" s="74">
        <v>-74014776.510000005</v>
      </c>
      <c r="AV80" s="74">
        <v>7289241.0800000001</v>
      </c>
      <c r="AW80" s="74">
        <v>0</v>
      </c>
      <c r="AX80" s="74">
        <v>0</v>
      </c>
      <c r="AY80" s="74">
        <v>26422824.969999999</v>
      </c>
      <c r="AZ80" s="74">
        <v>16059007.870000001</v>
      </c>
      <c r="BA80" s="74">
        <v>22917378.59</v>
      </c>
      <c r="BB80" s="74">
        <v>27061280.969999999</v>
      </c>
      <c r="BC80" s="74">
        <v>-4143902.38</v>
      </c>
      <c r="BD80" s="74">
        <v>0</v>
      </c>
      <c r="BE80" s="74">
        <v>0</v>
      </c>
      <c r="BF80" s="74">
        <v>-6858370.7199999997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-1631782.35</v>
      </c>
      <c r="BR80" s="74">
        <v>-1631782.35</v>
      </c>
      <c r="BS80" s="74">
        <v>0</v>
      </c>
      <c r="BT80" s="74">
        <v>0</v>
      </c>
      <c r="BU80" s="74">
        <v>-63386306.530000001</v>
      </c>
      <c r="BV80" s="74">
        <v>-60796735.979999997</v>
      </c>
      <c r="BW80" s="74">
        <v>-5158763.4400000004</v>
      </c>
      <c r="BX80" s="74">
        <v>-1201736.4099999999</v>
      </c>
      <c r="BY80" s="74">
        <v>0</v>
      </c>
      <c r="BZ80" s="74">
        <v>0</v>
      </c>
      <c r="CA80" s="74">
        <v>-306051.7</v>
      </c>
      <c r="CB80" s="74">
        <v>4890500.09</v>
      </c>
      <c r="CC80" s="74">
        <v>-813519.09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0</v>
      </c>
      <c r="CM80" s="74">
        <v>0</v>
      </c>
      <c r="CN80" s="74">
        <v>0</v>
      </c>
      <c r="CO80" s="74">
        <v>0</v>
      </c>
      <c r="CP80" s="74">
        <v>0</v>
      </c>
      <c r="CQ80" s="74">
        <v>0</v>
      </c>
      <c r="CR80" s="74">
        <v>0</v>
      </c>
      <c r="CS80" s="74">
        <v>0</v>
      </c>
      <c r="CT80" s="74">
        <v>0</v>
      </c>
      <c r="CU80" s="74">
        <v>44649771.680000007</v>
      </c>
    </row>
    <row r="81" spans="1:99">
      <c r="A81" s="56" t="s">
        <v>134</v>
      </c>
      <c r="B81" s="73">
        <v>9003</v>
      </c>
      <c r="C81" s="70" t="s">
        <v>383</v>
      </c>
      <c r="D81" s="74">
        <v>198252142167.21738</v>
      </c>
      <c r="E81" s="74">
        <v>171493379844.52484</v>
      </c>
      <c r="F81" s="74">
        <v>178877424192.19214</v>
      </c>
      <c r="G81" s="74">
        <v>-7384044347.6672888</v>
      </c>
      <c r="H81" s="74">
        <v>-7317677762.5199986</v>
      </c>
      <c r="I81" s="74">
        <v>-7831887473.3199997</v>
      </c>
      <c r="J81" s="74">
        <v>-28321722754.040001</v>
      </c>
      <c r="K81" s="74">
        <v>20489835280.719997</v>
      </c>
      <c r="L81" s="74">
        <v>514209710.80000007</v>
      </c>
      <c r="M81" s="74">
        <v>1902382049.05</v>
      </c>
      <c r="N81" s="74">
        <v>-1388172338.2499998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32910526625.312534</v>
      </c>
      <c r="W81" s="74">
        <v>7266775716.7456474</v>
      </c>
      <c r="X81" s="74">
        <v>244411354.95705223</v>
      </c>
      <c r="Y81" s="74">
        <v>4214235903.5791421</v>
      </c>
      <c r="Z81" s="74">
        <v>21021370402.970684</v>
      </c>
      <c r="AA81" s="74">
        <v>6287720.8399999999</v>
      </c>
      <c r="AB81" s="74">
        <v>0</v>
      </c>
      <c r="AC81" s="74">
        <v>0</v>
      </c>
      <c r="AD81" s="74">
        <v>77652383.299999997</v>
      </c>
      <c r="AE81" s="74">
        <v>79793142.920000002</v>
      </c>
      <c r="AF81" s="74">
        <v>-79044.39</v>
      </c>
      <c r="AG81" s="74">
        <v>1165992504.29</v>
      </c>
      <c r="AH81" s="74">
        <v>1165992504.29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-161292824182.67114</v>
      </c>
      <c r="AO81" s="74">
        <v>-27901134612.487068</v>
      </c>
      <c r="AP81" s="74">
        <v>-29652952063.019993</v>
      </c>
      <c r="AQ81" s="74">
        <v>1751817450.5329313</v>
      </c>
      <c r="AR81" s="74">
        <v>-2197584858.0353012</v>
      </c>
      <c r="AS81" s="74">
        <v>-2896107237.471489</v>
      </c>
      <c r="AT81" s="74">
        <v>-9514640101.1350002</v>
      </c>
      <c r="AU81" s="74">
        <v>-8104991354.9350004</v>
      </c>
      <c r="AV81" s="74">
        <v>-1381669249.9199998</v>
      </c>
      <c r="AW81" s="74">
        <v>-37241212.520000003</v>
      </c>
      <c r="AX81" s="74">
        <v>9261716.2400000002</v>
      </c>
      <c r="AY81" s="74">
        <v>6618532863.6635094</v>
      </c>
      <c r="AZ81" s="74">
        <v>698522379.43618858</v>
      </c>
      <c r="BA81" s="74">
        <v>2111277947.9324918</v>
      </c>
      <c r="BB81" s="74">
        <v>1782111952.5924921</v>
      </c>
      <c r="BC81" s="74">
        <v>329280717.94999999</v>
      </c>
      <c r="BD81" s="74">
        <v>0</v>
      </c>
      <c r="BE81" s="74">
        <v>-114722.61</v>
      </c>
      <c r="BF81" s="74">
        <v>-1412755568.4963033</v>
      </c>
      <c r="BG81" s="74">
        <v>-1134729058.0799999</v>
      </c>
      <c r="BH81" s="74">
        <v>-1134944253.8599999</v>
      </c>
      <c r="BI81" s="74">
        <v>215195.78</v>
      </c>
      <c r="BJ81" s="74">
        <v>-71875129827.313446</v>
      </c>
      <c r="BK81" s="74">
        <v>-72013758339.933441</v>
      </c>
      <c r="BL81" s="74">
        <v>-181586506179.77344</v>
      </c>
      <c r="BM81" s="74">
        <v>109572747839.84</v>
      </c>
      <c r="BN81" s="74">
        <v>138628512.62</v>
      </c>
      <c r="BO81" s="74">
        <v>531051825.52999997</v>
      </c>
      <c r="BP81" s="74">
        <v>-392423312.91000003</v>
      </c>
      <c r="BQ81" s="74">
        <v>-808309009.52999997</v>
      </c>
      <c r="BR81" s="74">
        <v>-805831712.33999991</v>
      </c>
      <c r="BS81" s="74">
        <v>0</v>
      </c>
      <c r="BT81" s="74">
        <v>-2477297.1900000004</v>
      </c>
      <c r="BU81" s="74">
        <v>-57002265866.518562</v>
      </c>
      <c r="BV81" s="74">
        <v>-42903677777.681976</v>
      </c>
      <c r="BW81" s="74">
        <v>-11149028693.502659</v>
      </c>
      <c r="BX81" s="74">
        <v>-2744024717.930016</v>
      </c>
      <c r="BY81" s="74">
        <v>0</v>
      </c>
      <c r="BZ81" s="74">
        <v>-1152367865.4708228</v>
      </c>
      <c r="CA81" s="74">
        <v>-1432430785.7121658</v>
      </c>
      <c r="CB81" s="74">
        <v>3066450509.2995877</v>
      </c>
      <c r="CC81" s="74">
        <v>-687186535.5205127</v>
      </c>
      <c r="CD81" s="74">
        <v>-76340026.179999992</v>
      </c>
      <c r="CE81" s="74">
        <v>-3985739.34</v>
      </c>
      <c r="CF81" s="74">
        <v>631751.66000000015</v>
      </c>
      <c r="CG81" s="74">
        <v>-219500.7</v>
      </c>
      <c r="CH81" s="74">
        <v>-61230592.159999996</v>
      </c>
      <c r="CI81" s="74">
        <v>-11535945.640000001</v>
      </c>
      <c r="CJ81" s="74">
        <v>0</v>
      </c>
      <c r="CK81" s="74">
        <v>-297330924.526761</v>
      </c>
      <c r="CL81" s="74">
        <v>-297570672.33374602</v>
      </c>
      <c r="CM81" s="74">
        <v>0</v>
      </c>
      <c r="CN81" s="74">
        <v>269019.53698500007</v>
      </c>
      <c r="CO81" s="74">
        <v>-29271.729999999996</v>
      </c>
      <c r="CP81" s="74">
        <v>0</v>
      </c>
      <c r="CQ81" s="74">
        <v>0</v>
      </c>
      <c r="CR81" s="74">
        <v>0</v>
      </c>
      <c r="CS81" s="74">
        <v>0</v>
      </c>
      <c r="CT81" s="74">
        <v>0</v>
      </c>
      <c r="CU81" s="74">
        <v>36959317984.546242</v>
      </c>
    </row>
    <row r="82" spans="1:99">
      <c r="A82" s="57" t="s">
        <v>136</v>
      </c>
      <c r="B82" s="75"/>
      <c r="C82" s="70" t="s">
        <v>384</v>
      </c>
      <c r="D82" s="74">
        <v>198404992764.10739</v>
      </c>
      <c r="E82" s="74">
        <v>171618869780.86484</v>
      </c>
      <c r="F82" s="74">
        <v>179035555041.22214</v>
      </c>
      <c r="G82" s="74">
        <v>-7416685260.3572884</v>
      </c>
      <c r="H82" s="74">
        <v>-7339350342.1899986</v>
      </c>
      <c r="I82" s="74">
        <v>-7860358526.7999992</v>
      </c>
      <c r="J82" s="74">
        <v>-28406349381.280003</v>
      </c>
      <c r="K82" s="74">
        <v>20545990854.479996</v>
      </c>
      <c r="L82" s="74">
        <v>521008184.61000007</v>
      </c>
      <c r="M82" s="74">
        <v>1919285420.0799999</v>
      </c>
      <c r="N82" s="74">
        <v>-1398277235.4699998</v>
      </c>
      <c r="O82" s="74">
        <v>0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32956724981.492535</v>
      </c>
      <c r="W82" s="74">
        <v>7312974072.9256477</v>
      </c>
      <c r="X82" s="74">
        <v>244411354.95705223</v>
      </c>
      <c r="Y82" s="74">
        <v>4214235903.5791421</v>
      </c>
      <c r="Z82" s="74">
        <v>21021370402.970684</v>
      </c>
      <c r="AA82" s="74">
        <v>6287720.8399999999</v>
      </c>
      <c r="AB82" s="74">
        <v>0</v>
      </c>
      <c r="AC82" s="74">
        <v>0</v>
      </c>
      <c r="AD82" s="74">
        <v>77652383.299999997</v>
      </c>
      <c r="AE82" s="74">
        <v>79793142.920000002</v>
      </c>
      <c r="AF82" s="74">
        <v>-79044.39</v>
      </c>
      <c r="AG82" s="74">
        <v>1168827388.3299999</v>
      </c>
      <c r="AH82" s="74">
        <v>1168697660.3</v>
      </c>
      <c r="AI82" s="74">
        <v>129728.03</v>
      </c>
      <c r="AJ82" s="74">
        <v>0</v>
      </c>
      <c r="AK82" s="74">
        <v>0</v>
      </c>
      <c r="AL82" s="74">
        <v>0</v>
      </c>
      <c r="AM82" s="74">
        <v>0</v>
      </c>
      <c r="AN82" s="74">
        <v>-161401025007.88113</v>
      </c>
      <c r="AO82" s="74">
        <v>-27920073646.22707</v>
      </c>
      <c r="AP82" s="74">
        <v>-29674737859.489994</v>
      </c>
      <c r="AQ82" s="74">
        <v>1754664213.2629313</v>
      </c>
      <c r="AR82" s="74">
        <v>-2221828560.6253014</v>
      </c>
      <c r="AS82" s="74">
        <v>-2936409947.931489</v>
      </c>
      <c r="AT82" s="74">
        <v>-9581365636.5650005</v>
      </c>
      <c r="AU82" s="74">
        <v>-8179006131.4450006</v>
      </c>
      <c r="AV82" s="74">
        <v>-1374380008.8399999</v>
      </c>
      <c r="AW82" s="74">
        <v>-37241212.520000003</v>
      </c>
      <c r="AX82" s="74">
        <v>9261716.2400000002</v>
      </c>
      <c r="AY82" s="74">
        <v>6644955688.6335096</v>
      </c>
      <c r="AZ82" s="74">
        <v>714581387.30618858</v>
      </c>
      <c r="BA82" s="74">
        <v>2134195326.5224917</v>
      </c>
      <c r="BB82" s="74">
        <v>1809173233.5624921</v>
      </c>
      <c r="BC82" s="74">
        <v>325136815.56999999</v>
      </c>
      <c r="BD82" s="74">
        <v>0</v>
      </c>
      <c r="BE82" s="74">
        <v>-114722.61</v>
      </c>
      <c r="BF82" s="74">
        <v>-1419613939.2163033</v>
      </c>
      <c r="BG82" s="74">
        <v>-1134729058.0799999</v>
      </c>
      <c r="BH82" s="74">
        <v>-1134944253.8599999</v>
      </c>
      <c r="BI82" s="74">
        <v>215195.78</v>
      </c>
      <c r="BJ82" s="74">
        <v>-71875129827.313446</v>
      </c>
      <c r="BK82" s="74">
        <v>-72013758339.933441</v>
      </c>
      <c r="BL82" s="74">
        <v>-181586506179.77344</v>
      </c>
      <c r="BM82" s="74">
        <v>109572747839.84</v>
      </c>
      <c r="BN82" s="74">
        <v>138628512.62</v>
      </c>
      <c r="BO82" s="74">
        <v>531051825.52999997</v>
      </c>
      <c r="BP82" s="74">
        <v>-392423312.91000003</v>
      </c>
      <c r="BQ82" s="74">
        <v>-809940791.88</v>
      </c>
      <c r="BR82" s="74">
        <v>-807463494.68999994</v>
      </c>
      <c r="BS82" s="74">
        <v>0</v>
      </c>
      <c r="BT82" s="74">
        <v>-2477297.1900000004</v>
      </c>
      <c r="BU82" s="74">
        <v>-57065652173.048561</v>
      </c>
      <c r="BV82" s="74">
        <v>-42964474513.66198</v>
      </c>
      <c r="BW82" s="74">
        <v>-11154187456.942659</v>
      </c>
      <c r="BX82" s="74">
        <v>-2745226454.3400159</v>
      </c>
      <c r="BY82" s="74">
        <v>0</v>
      </c>
      <c r="BZ82" s="74">
        <v>-1152367865.4708228</v>
      </c>
      <c r="CA82" s="74">
        <v>-1432736837.4121659</v>
      </c>
      <c r="CB82" s="74">
        <v>3071341009.3895879</v>
      </c>
      <c r="CC82" s="74">
        <v>-688000054.61051273</v>
      </c>
      <c r="CD82" s="74">
        <v>-76340026.179999992</v>
      </c>
      <c r="CE82" s="74">
        <v>-3985739.34</v>
      </c>
      <c r="CF82" s="74">
        <v>631751.66000000015</v>
      </c>
      <c r="CG82" s="74">
        <v>-219500.7</v>
      </c>
      <c r="CH82" s="74">
        <v>-61230592.159999996</v>
      </c>
      <c r="CI82" s="74">
        <v>-11535945.640000001</v>
      </c>
      <c r="CJ82" s="74">
        <v>0</v>
      </c>
      <c r="CK82" s="74">
        <v>-297330924.526761</v>
      </c>
      <c r="CL82" s="74">
        <v>-297570672.33374602</v>
      </c>
      <c r="CM82" s="74">
        <v>0</v>
      </c>
      <c r="CN82" s="74">
        <v>269019.53698500007</v>
      </c>
      <c r="CO82" s="74">
        <v>-29271.729999999996</v>
      </c>
      <c r="CP82" s="74">
        <v>0</v>
      </c>
      <c r="CQ82" s="74">
        <v>0</v>
      </c>
      <c r="CR82" s="74">
        <v>0</v>
      </c>
      <c r="CS82" s="74">
        <v>0</v>
      </c>
      <c r="CT82" s="74">
        <v>0</v>
      </c>
      <c r="CU82" s="74">
        <v>37003967756.226242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7AF0-0662-4B48-9548-68A793084F92}">
  <sheetPr>
    <tabColor theme="5" tint="0.39997558519241921"/>
  </sheetPr>
  <dimension ref="A1:AF82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2.75"/>
  <cols>
    <col min="1" max="1" width="58.7109375" style="4" customWidth="1"/>
    <col min="2" max="3" width="15.7109375" style="4" customWidth="1"/>
    <col min="4" max="4" width="14.5703125" style="4" bestFit="1" customWidth="1"/>
    <col min="5" max="6" width="14.85546875" style="4" bestFit="1" customWidth="1"/>
    <col min="7" max="7" width="12.42578125" style="4" customWidth="1"/>
    <col min="8" max="8" width="13.85546875" style="4" bestFit="1" customWidth="1"/>
    <col min="9" max="9" width="13.5703125" style="4" bestFit="1" customWidth="1"/>
    <col min="10" max="10" width="15.28515625" style="4" bestFit="1" customWidth="1"/>
    <col min="11" max="11" width="15.7109375" style="4" customWidth="1"/>
    <col min="12" max="12" width="15.42578125" style="4" bestFit="1" customWidth="1"/>
    <col min="13" max="13" width="11.42578125" style="4" bestFit="1" customWidth="1"/>
    <col min="14" max="14" width="15.28515625" style="4" bestFit="1" customWidth="1"/>
    <col min="15" max="15" width="14.28515625" style="4" bestFit="1" customWidth="1"/>
    <col min="16" max="16" width="15.5703125" style="4" bestFit="1" customWidth="1"/>
    <col min="17" max="18" width="12.42578125" style="4" bestFit="1" customWidth="1"/>
    <col min="19" max="19" width="13" style="4" bestFit="1" customWidth="1"/>
    <col min="20" max="20" width="15" style="4" bestFit="1" customWidth="1"/>
    <col min="21" max="22" width="15.7109375" style="4" customWidth="1"/>
    <col min="23" max="23" width="15" style="4" bestFit="1" customWidth="1"/>
    <col min="24" max="24" width="15.140625" style="4" bestFit="1" customWidth="1"/>
    <col min="25" max="25" width="11.5703125" style="4" bestFit="1" customWidth="1"/>
    <col min="26" max="26" width="15.5703125" style="4" bestFit="1" customWidth="1"/>
    <col min="27" max="27" width="15.42578125" style="4" bestFit="1" customWidth="1"/>
    <col min="28" max="28" width="14.28515625" style="4" bestFit="1" customWidth="1"/>
    <col min="29" max="29" width="15.7109375" style="4" customWidth="1"/>
    <col min="30" max="30" width="14.85546875" style="4" bestFit="1" customWidth="1"/>
    <col min="31" max="31" width="13.85546875" style="4" bestFit="1" customWidth="1"/>
    <col min="32" max="32" width="14.28515625" style="4" bestFit="1" customWidth="1"/>
    <col min="33" max="16384" width="9.140625" style="4"/>
  </cols>
  <sheetData>
    <row r="1" spans="1:32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</row>
    <row r="2" spans="1:32" s="88" customFormat="1" ht="15" customHeight="1">
      <c r="A2" s="58" t="s">
        <v>436</v>
      </c>
      <c r="B2" s="86" t="s">
        <v>287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</row>
    <row r="3" spans="1:32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</row>
    <row r="4" spans="1:32" ht="15" customHeight="1"/>
    <row r="5" spans="1:32" ht="22.5" customHeight="1">
      <c r="D5" s="62">
        <v>64</v>
      </c>
      <c r="E5" s="63">
        <v>640</v>
      </c>
      <c r="F5" s="64">
        <v>64001</v>
      </c>
      <c r="G5" s="64">
        <v>64002</v>
      </c>
      <c r="H5" s="63">
        <v>641</v>
      </c>
      <c r="I5" s="63">
        <v>642</v>
      </c>
      <c r="J5" s="63">
        <v>643</v>
      </c>
      <c r="K5" s="63">
        <v>644</v>
      </c>
      <c r="L5" s="63">
        <v>645</v>
      </c>
      <c r="M5" s="63">
        <v>649</v>
      </c>
      <c r="N5" s="62">
        <v>65</v>
      </c>
      <c r="O5" s="63">
        <v>650</v>
      </c>
      <c r="P5" s="64">
        <v>65001</v>
      </c>
      <c r="Q5" s="65">
        <v>650011</v>
      </c>
      <c r="R5" s="65">
        <v>650012</v>
      </c>
      <c r="S5" s="64">
        <v>65002</v>
      </c>
      <c r="T5" s="63">
        <v>651</v>
      </c>
      <c r="U5" s="63">
        <v>652</v>
      </c>
      <c r="V5" s="64">
        <v>65201</v>
      </c>
      <c r="W5" s="64">
        <v>65202</v>
      </c>
      <c r="X5" s="64">
        <v>65203</v>
      </c>
      <c r="Y5" s="64">
        <v>65204</v>
      </c>
      <c r="Z5" s="64">
        <v>65205</v>
      </c>
      <c r="AA5" s="64">
        <v>65206</v>
      </c>
      <c r="AB5" s="63">
        <v>653</v>
      </c>
      <c r="AC5" s="63">
        <v>654</v>
      </c>
      <c r="AD5" s="64">
        <v>65401</v>
      </c>
      <c r="AE5" s="64">
        <v>65402</v>
      </c>
      <c r="AF5" s="67" t="s">
        <v>253</v>
      </c>
    </row>
    <row r="6" spans="1:32" ht="80.099999999999994" customHeight="1">
      <c r="A6" s="67" t="s">
        <v>290</v>
      </c>
      <c r="B6" s="67" t="s">
        <v>291</v>
      </c>
      <c r="C6" s="67" t="s">
        <v>292</v>
      </c>
      <c r="D6" s="62" t="s">
        <v>437</v>
      </c>
      <c r="E6" s="63" t="s">
        <v>438</v>
      </c>
      <c r="F6" s="64" t="s">
        <v>439</v>
      </c>
      <c r="G6" s="64" t="s">
        <v>440</v>
      </c>
      <c r="H6" s="63" t="s">
        <v>441</v>
      </c>
      <c r="I6" s="63" t="s">
        <v>442</v>
      </c>
      <c r="J6" s="63" t="s">
        <v>443</v>
      </c>
      <c r="K6" s="63" t="s">
        <v>444</v>
      </c>
      <c r="L6" s="63" t="s">
        <v>445</v>
      </c>
      <c r="M6" s="63" t="s">
        <v>446</v>
      </c>
      <c r="N6" s="62" t="s">
        <v>447</v>
      </c>
      <c r="O6" s="63" t="s">
        <v>448</v>
      </c>
      <c r="P6" s="64" t="s">
        <v>449</v>
      </c>
      <c r="Q6" s="65" t="s">
        <v>439</v>
      </c>
      <c r="R6" s="65" t="s">
        <v>440</v>
      </c>
      <c r="S6" s="64" t="s">
        <v>450</v>
      </c>
      <c r="T6" s="63" t="s">
        <v>451</v>
      </c>
      <c r="U6" s="63" t="s">
        <v>357</v>
      </c>
      <c r="V6" s="64" t="s">
        <v>452</v>
      </c>
      <c r="W6" s="64" t="s">
        <v>417</v>
      </c>
      <c r="X6" s="64" t="s">
        <v>360</v>
      </c>
      <c r="Y6" s="64" t="s">
        <v>361</v>
      </c>
      <c r="Z6" s="64" t="s">
        <v>362</v>
      </c>
      <c r="AA6" s="64" t="s">
        <v>453</v>
      </c>
      <c r="AB6" s="63" t="s">
        <v>373</v>
      </c>
      <c r="AC6" s="63" t="s">
        <v>454</v>
      </c>
      <c r="AD6" s="64" t="s">
        <v>455</v>
      </c>
      <c r="AE6" s="64" t="s">
        <v>456</v>
      </c>
      <c r="AF6" s="67" t="s">
        <v>252</v>
      </c>
    </row>
    <row r="7" spans="1:32" ht="12.75" customHeight="1">
      <c r="A7" s="54" t="s">
        <v>2</v>
      </c>
      <c r="B7" s="69">
        <v>1001</v>
      </c>
      <c r="C7" s="70" t="s">
        <v>376</v>
      </c>
      <c r="D7" s="90">
        <v>0</v>
      </c>
      <c r="E7" s="90">
        <v>0</v>
      </c>
      <c r="F7" s="90">
        <v>0</v>
      </c>
      <c r="G7" s="90">
        <v>0</v>
      </c>
      <c r="H7" s="90">
        <v>0</v>
      </c>
      <c r="I7" s="90">
        <v>0</v>
      </c>
      <c r="J7" s="90">
        <v>0</v>
      </c>
      <c r="K7" s="90">
        <v>0</v>
      </c>
      <c r="L7" s="90">
        <v>0</v>
      </c>
      <c r="M7" s="90">
        <v>0</v>
      </c>
      <c r="N7" s="90">
        <v>0</v>
      </c>
      <c r="O7" s="90">
        <v>0</v>
      </c>
      <c r="P7" s="90">
        <v>0</v>
      </c>
      <c r="Q7" s="90">
        <v>0</v>
      </c>
      <c r="R7" s="90">
        <v>0</v>
      </c>
      <c r="S7" s="90">
        <v>0</v>
      </c>
      <c r="T7" s="90">
        <v>0</v>
      </c>
      <c r="U7" s="90">
        <v>0</v>
      </c>
      <c r="V7" s="90">
        <v>0</v>
      </c>
      <c r="W7" s="90">
        <v>0</v>
      </c>
      <c r="X7" s="90">
        <v>0</v>
      </c>
      <c r="Y7" s="90">
        <v>0</v>
      </c>
      <c r="Z7" s="90">
        <v>0</v>
      </c>
      <c r="AA7" s="90">
        <v>0</v>
      </c>
      <c r="AB7" s="90">
        <v>0</v>
      </c>
      <c r="AC7" s="90">
        <v>0</v>
      </c>
      <c r="AD7" s="90">
        <v>0</v>
      </c>
      <c r="AE7" s="90">
        <v>0</v>
      </c>
      <c r="AF7" s="90">
        <v>0</v>
      </c>
    </row>
    <row r="8" spans="1:32" ht="12.75" customHeight="1">
      <c r="A8" s="54" t="s">
        <v>4</v>
      </c>
      <c r="B8" s="69">
        <v>1003</v>
      </c>
      <c r="C8" s="70" t="s">
        <v>376</v>
      </c>
      <c r="D8" s="90">
        <v>0</v>
      </c>
      <c r="E8" s="90">
        <v>0</v>
      </c>
      <c r="F8" s="90">
        <v>0</v>
      </c>
      <c r="G8" s="90">
        <v>0</v>
      </c>
      <c r="H8" s="90">
        <v>0</v>
      </c>
      <c r="I8" s="90">
        <v>0</v>
      </c>
      <c r="J8" s="90">
        <v>0</v>
      </c>
      <c r="K8" s="90">
        <v>0</v>
      </c>
      <c r="L8" s="90">
        <v>0</v>
      </c>
      <c r="M8" s="90">
        <v>0</v>
      </c>
      <c r="N8" s="90">
        <v>0</v>
      </c>
      <c r="O8" s="90">
        <v>0</v>
      </c>
      <c r="P8" s="90">
        <v>0</v>
      </c>
      <c r="Q8" s="90">
        <v>0</v>
      </c>
      <c r="R8" s="90">
        <v>0</v>
      </c>
      <c r="S8" s="90">
        <v>0</v>
      </c>
      <c r="T8" s="90">
        <v>0</v>
      </c>
      <c r="U8" s="90">
        <v>0</v>
      </c>
      <c r="V8" s="90">
        <v>0</v>
      </c>
      <c r="W8" s="90">
        <v>0</v>
      </c>
      <c r="X8" s="90">
        <v>0</v>
      </c>
      <c r="Y8" s="90">
        <v>0</v>
      </c>
      <c r="Z8" s="90">
        <v>0</v>
      </c>
      <c r="AA8" s="90">
        <v>0</v>
      </c>
      <c r="AB8" s="90">
        <v>0</v>
      </c>
      <c r="AC8" s="90">
        <v>0</v>
      </c>
      <c r="AD8" s="90">
        <v>0</v>
      </c>
      <c r="AE8" s="90">
        <v>0</v>
      </c>
      <c r="AF8" s="90">
        <v>0</v>
      </c>
    </row>
    <row r="9" spans="1:32" ht="12.75" customHeight="1">
      <c r="A9" s="54" t="s">
        <v>5</v>
      </c>
      <c r="B9" s="69">
        <v>1004</v>
      </c>
      <c r="C9" s="70" t="s">
        <v>376</v>
      </c>
      <c r="D9" s="90">
        <v>0</v>
      </c>
      <c r="E9" s="90">
        <v>0</v>
      </c>
      <c r="F9" s="90">
        <v>0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</v>
      </c>
      <c r="AE9" s="90">
        <v>0</v>
      </c>
      <c r="AF9" s="90">
        <v>0</v>
      </c>
    </row>
    <row r="10" spans="1:32" ht="12.75" customHeight="1">
      <c r="A10" s="54" t="s">
        <v>7</v>
      </c>
      <c r="B10" s="69">
        <v>1005</v>
      </c>
      <c r="C10" s="70" t="s">
        <v>376</v>
      </c>
      <c r="D10" s="90">
        <v>0</v>
      </c>
      <c r="E10" s="90">
        <v>0</v>
      </c>
      <c r="F10" s="90">
        <v>0</v>
      </c>
      <c r="G10" s="90">
        <v>0</v>
      </c>
      <c r="H10" s="90">
        <v>0</v>
      </c>
      <c r="I10" s="90">
        <v>0</v>
      </c>
      <c r="J10" s="90">
        <v>0</v>
      </c>
      <c r="K10" s="90">
        <v>0</v>
      </c>
      <c r="L10" s="90">
        <v>0</v>
      </c>
      <c r="M10" s="90">
        <v>0</v>
      </c>
      <c r="N10" s="90">
        <v>0</v>
      </c>
      <c r="O10" s="90">
        <v>0</v>
      </c>
      <c r="P10" s="90">
        <v>0</v>
      </c>
      <c r="Q10" s="90">
        <v>0</v>
      </c>
      <c r="R10" s="90">
        <v>0</v>
      </c>
      <c r="S10" s="90">
        <v>0</v>
      </c>
      <c r="T10" s="90">
        <v>0</v>
      </c>
      <c r="U10" s="90">
        <v>0</v>
      </c>
      <c r="V10" s="90">
        <v>0</v>
      </c>
      <c r="W10" s="90">
        <v>0</v>
      </c>
      <c r="X10" s="90">
        <v>0</v>
      </c>
      <c r="Y10" s="90">
        <v>0</v>
      </c>
      <c r="Z10" s="90">
        <v>0</v>
      </c>
      <c r="AA10" s="90">
        <v>0</v>
      </c>
      <c r="AB10" s="90">
        <v>0</v>
      </c>
      <c r="AC10" s="90">
        <v>0</v>
      </c>
      <c r="AD10" s="90">
        <v>0</v>
      </c>
      <c r="AE10" s="90">
        <v>0</v>
      </c>
      <c r="AF10" s="90">
        <v>0</v>
      </c>
    </row>
    <row r="11" spans="1:32" ht="12.75" customHeight="1">
      <c r="A11" s="54" t="s">
        <v>9</v>
      </c>
      <c r="B11" s="69">
        <v>1006</v>
      </c>
      <c r="C11" s="70" t="s">
        <v>376</v>
      </c>
      <c r="D11" s="90">
        <v>0</v>
      </c>
      <c r="E11" s="90">
        <v>0</v>
      </c>
      <c r="F11" s="90">
        <v>0</v>
      </c>
      <c r="G11" s="90">
        <v>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90">
        <v>0</v>
      </c>
      <c r="O11" s="90">
        <v>0</v>
      </c>
      <c r="P11" s="90">
        <v>0</v>
      </c>
      <c r="Q11" s="90">
        <v>0</v>
      </c>
      <c r="R11" s="90">
        <v>0</v>
      </c>
      <c r="S11" s="90">
        <v>0</v>
      </c>
      <c r="T11" s="90">
        <v>0</v>
      </c>
      <c r="U11" s="90">
        <v>0</v>
      </c>
      <c r="V11" s="90">
        <v>0</v>
      </c>
      <c r="W11" s="90">
        <v>0</v>
      </c>
      <c r="X11" s="90">
        <v>0</v>
      </c>
      <c r="Y11" s="90">
        <v>0</v>
      </c>
      <c r="Z11" s="90">
        <v>0</v>
      </c>
      <c r="AA11" s="90">
        <v>0</v>
      </c>
      <c r="AB11" s="90">
        <v>0</v>
      </c>
      <c r="AC11" s="90">
        <v>0</v>
      </c>
      <c r="AD11" s="90">
        <v>0</v>
      </c>
      <c r="AE11" s="90">
        <v>0</v>
      </c>
      <c r="AF11" s="90">
        <v>0</v>
      </c>
    </row>
    <row r="12" spans="1:32" ht="12.75" customHeight="1">
      <c r="A12" s="54" t="s">
        <v>11</v>
      </c>
      <c r="B12" s="69">
        <v>1007</v>
      </c>
      <c r="C12" s="70" t="s">
        <v>376</v>
      </c>
      <c r="D12" s="90">
        <v>0</v>
      </c>
      <c r="E12" s="90">
        <v>0</v>
      </c>
      <c r="F12" s="90">
        <v>0</v>
      </c>
      <c r="G12" s="90">
        <v>0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90">
        <v>0</v>
      </c>
      <c r="O12" s="90">
        <v>0</v>
      </c>
      <c r="P12" s="90">
        <v>0</v>
      </c>
      <c r="Q12" s="90">
        <v>0</v>
      </c>
      <c r="R12" s="90">
        <v>0</v>
      </c>
      <c r="S12" s="90">
        <v>0</v>
      </c>
      <c r="T12" s="90">
        <v>0</v>
      </c>
      <c r="U12" s="90">
        <v>0</v>
      </c>
      <c r="V12" s="90">
        <v>0</v>
      </c>
      <c r="W12" s="90">
        <v>0</v>
      </c>
      <c r="X12" s="90">
        <v>0</v>
      </c>
      <c r="Y12" s="90">
        <v>0</v>
      </c>
      <c r="Z12" s="90">
        <v>0</v>
      </c>
      <c r="AA12" s="90">
        <v>0</v>
      </c>
      <c r="AB12" s="90">
        <v>0</v>
      </c>
      <c r="AC12" s="90">
        <v>0</v>
      </c>
      <c r="AD12" s="90">
        <v>0</v>
      </c>
      <c r="AE12" s="90">
        <v>0</v>
      </c>
      <c r="AF12" s="90">
        <v>0</v>
      </c>
    </row>
    <row r="13" spans="1:32" ht="12.75" customHeight="1">
      <c r="A13" s="54" t="s">
        <v>13</v>
      </c>
      <c r="B13" s="69">
        <v>1008</v>
      </c>
      <c r="C13" s="70" t="s">
        <v>376</v>
      </c>
      <c r="D13" s="90">
        <v>0</v>
      </c>
      <c r="E13" s="90">
        <v>0</v>
      </c>
      <c r="F13" s="90">
        <v>0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90">
        <v>0</v>
      </c>
      <c r="O13" s="90">
        <v>0</v>
      </c>
      <c r="P13" s="90">
        <v>0</v>
      </c>
      <c r="Q13" s="90">
        <v>0</v>
      </c>
      <c r="R13" s="90">
        <v>0</v>
      </c>
      <c r="S13" s="90">
        <v>0</v>
      </c>
      <c r="T13" s="90">
        <v>0</v>
      </c>
      <c r="U13" s="90">
        <v>0</v>
      </c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0">
        <v>0</v>
      </c>
      <c r="AF13" s="90">
        <v>0</v>
      </c>
    </row>
    <row r="14" spans="1:32" ht="12.75" customHeight="1">
      <c r="A14" s="54" t="s">
        <v>15</v>
      </c>
      <c r="B14" s="69">
        <v>1009</v>
      </c>
      <c r="C14" s="70" t="s">
        <v>376</v>
      </c>
      <c r="D14" s="90">
        <v>0</v>
      </c>
      <c r="E14" s="90">
        <v>0</v>
      </c>
      <c r="F14" s="90">
        <v>0</v>
      </c>
      <c r="G14" s="90">
        <v>0</v>
      </c>
      <c r="H14" s="90">
        <v>0</v>
      </c>
      <c r="I14" s="90">
        <v>0</v>
      </c>
      <c r="J14" s="90">
        <v>0</v>
      </c>
      <c r="K14" s="90">
        <v>0</v>
      </c>
      <c r="L14" s="90">
        <v>0</v>
      </c>
      <c r="M14" s="90">
        <v>0</v>
      </c>
      <c r="N14" s="90">
        <v>0</v>
      </c>
      <c r="O14" s="90">
        <v>0</v>
      </c>
      <c r="P14" s="90">
        <v>0</v>
      </c>
      <c r="Q14" s="90">
        <v>0</v>
      </c>
      <c r="R14" s="90">
        <v>0</v>
      </c>
      <c r="S14" s="90">
        <v>0</v>
      </c>
      <c r="T14" s="90">
        <v>0</v>
      </c>
      <c r="U14" s="90">
        <v>0</v>
      </c>
      <c r="V14" s="90">
        <v>0</v>
      </c>
      <c r="W14" s="90">
        <v>0</v>
      </c>
      <c r="X14" s="90">
        <v>0</v>
      </c>
      <c r="Y14" s="90">
        <v>0</v>
      </c>
      <c r="Z14" s="90">
        <v>0</v>
      </c>
      <c r="AA14" s="90">
        <v>0</v>
      </c>
      <c r="AB14" s="90">
        <v>0</v>
      </c>
      <c r="AC14" s="90">
        <v>0</v>
      </c>
      <c r="AD14" s="90">
        <v>0</v>
      </c>
      <c r="AE14" s="90">
        <v>0</v>
      </c>
      <c r="AF14" s="90">
        <v>0</v>
      </c>
    </row>
    <row r="15" spans="1:32" ht="12.75" customHeight="1">
      <c r="A15" s="54" t="s">
        <v>17</v>
      </c>
      <c r="B15" s="69">
        <v>1010</v>
      </c>
      <c r="C15" s="70" t="s">
        <v>376</v>
      </c>
      <c r="D15" s="90">
        <v>0</v>
      </c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0</v>
      </c>
    </row>
    <row r="16" spans="1:32" ht="12.75" customHeight="1">
      <c r="A16" s="54" t="s">
        <v>19</v>
      </c>
      <c r="B16" s="69">
        <v>1011</v>
      </c>
      <c r="C16" s="70" t="s">
        <v>376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90">
        <v>0</v>
      </c>
      <c r="O16" s="90">
        <v>0</v>
      </c>
      <c r="P16" s="90">
        <v>0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0">
        <v>0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0</v>
      </c>
    </row>
    <row r="17" spans="1:32" ht="12.75" customHeight="1">
      <c r="A17" s="54" t="s">
        <v>21</v>
      </c>
      <c r="B17" s="69">
        <v>1012</v>
      </c>
      <c r="C17" s="70" t="s">
        <v>376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90">
        <v>0</v>
      </c>
      <c r="O17" s="90">
        <v>0</v>
      </c>
      <c r="P17" s="90">
        <v>0</v>
      </c>
      <c r="Q17" s="90">
        <v>0</v>
      </c>
      <c r="R17" s="90">
        <v>0</v>
      </c>
      <c r="S17" s="90">
        <v>0</v>
      </c>
      <c r="T17" s="90">
        <v>0</v>
      </c>
      <c r="U17" s="90">
        <v>0</v>
      </c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90">
        <v>0</v>
      </c>
      <c r="AD17" s="90">
        <v>0</v>
      </c>
      <c r="AE17" s="90">
        <v>0</v>
      </c>
      <c r="AF17" s="90">
        <v>0</v>
      </c>
    </row>
    <row r="18" spans="1:32" ht="12.75" customHeight="1">
      <c r="A18" s="54" t="s">
        <v>23</v>
      </c>
      <c r="B18" s="69">
        <v>1013</v>
      </c>
      <c r="C18" s="70" t="s">
        <v>376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0</v>
      </c>
      <c r="J18" s="90">
        <v>0</v>
      </c>
      <c r="K18" s="90">
        <v>0</v>
      </c>
      <c r="L18" s="90">
        <v>0</v>
      </c>
      <c r="M18" s="90">
        <v>0</v>
      </c>
      <c r="N18" s="90">
        <v>0</v>
      </c>
      <c r="O18" s="90">
        <v>0</v>
      </c>
      <c r="P18" s="90">
        <v>0</v>
      </c>
      <c r="Q18" s="90">
        <v>0</v>
      </c>
      <c r="R18" s="90">
        <v>0</v>
      </c>
      <c r="S18" s="90">
        <v>0</v>
      </c>
      <c r="T18" s="90">
        <v>0</v>
      </c>
      <c r="U18" s="90">
        <v>0</v>
      </c>
      <c r="V18" s="90">
        <v>0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0</v>
      </c>
    </row>
    <row r="19" spans="1:32" ht="12.75" customHeight="1">
      <c r="A19" s="54" t="s">
        <v>25</v>
      </c>
      <c r="B19" s="69">
        <v>1016</v>
      </c>
      <c r="C19" s="70" t="s">
        <v>376</v>
      </c>
      <c r="D19" s="90">
        <v>0</v>
      </c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0">
        <v>0</v>
      </c>
      <c r="R19" s="90">
        <v>0</v>
      </c>
      <c r="S19" s="90">
        <v>0</v>
      </c>
      <c r="T19" s="90">
        <v>0</v>
      </c>
      <c r="U19" s="90">
        <v>0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0</v>
      </c>
      <c r="AE19" s="90">
        <v>0</v>
      </c>
      <c r="AF19" s="90">
        <v>0</v>
      </c>
    </row>
    <row r="20" spans="1:32" ht="12.75" customHeight="1">
      <c r="A20" s="54" t="s">
        <v>27</v>
      </c>
      <c r="B20" s="69">
        <v>1017</v>
      </c>
      <c r="C20" s="70" t="s">
        <v>376</v>
      </c>
      <c r="D20" s="90">
        <v>0</v>
      </c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</v>
      </c>
      <c r="U20" s="90">
        <v>0</v>
      </c>
      <c r="V20" s="90">
        <v>0</v>
      </c>
      <c r="W20" s="90">
        <v>0</v>
      </c>
      <c r="X20" s="90">
        <v>0</v>
      </c>
      <c r="Y20" s="90">
        <v>0</v>
      </c>
      <c r="Z20" s="90">
        <v>0</v>
      </c>
      <c r="AA20" s="90">
        <v>0</v>
      </c>
      <c r="AB20" s="90">
        <v>0</v>
      </c>
      <c r="AC20" s="90">
        <v>0</v>
      </c>
      <c r="AD20" s="90">
        <v>0</v>
      </c>
      <c r="AE20" s="90">
        <v>0</v>
      </c>
      <c r="AF20" s="90">
        <v>0</v>
      </c>
    </row>
    <row r="21" spans="1:32" ht="12.75" customHeight="1">
      <c r="A21" s="54" t="s">
        <v>29</v>
      </c>
      <c r="B21" s="69">
        <v>1018</v>
      </c>
      <c r="C21" s="70" t="s">
        <v>376</v>
      </c>
      <c r="D21" s="90">
        <v>0</v>
      </c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0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  <c r="X21" s="90">
        <v>0</v>
      </c>
      <c r="Y21" s="90">
        <v>0</v>
      </c>
      <c r="Z21" s="90">
        <v>0</v>
      </c>
      <c r="AA21" s="90">
        <v>0</v>
      </c>
      <c r="AB21" s="90">
        <v>0</v>
      </c>
      <c r="AC21" s="90">
        <v>0</v>
      </c>
      <c r="AD21" s="90">
        <v>0</v>
      </c>
      <c r="AE21" s="90">
        <v>0</v>
      </c>
      <c r="AF21" s="90">
        <v>0</v>
      </c>
    </row>
    <row r="22" spans="1:32" ht="12.75" customHeight="1">
      <c r="A22" s="54" t="s">
        <v>31</v>
      </c>
      <c r="B22" s="69">
        <v>1020</v>
      </c>
      <c r="C22" s="70" t="s">
        <v>376</v>
      </c>
      <c r="D22" s="90">
        <v>0</v>
      </c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>
        <v>0</v>
      </c>
      <c r="V22" s="90">
        <v>0</v>
      </c>
      <c r="W22" s="90">
        <v>0</v>
      </c>
      <c r="X22" s="90">
        <v>0</v>
      </c>
      <c r="Y22" s="90">
        <v>0</v>
      </c>
      <c r="Z22" s="90">
        <v>0</v>
      </c>
      <c r="AA22" s="90">
        <v>0</v>
      </c>
      <c r="AB22" s="90">
        <v>0</v>
      </c>
      <c r="AC22" s="90">
        <v>0</v>
      </c>
      <c r="AD22" s="90">
        <v>0</v>
      </c>
      <c r="AE22" s="90">
        <v>0</v>
      </c>
      <c r="AF22" s="90">
        <v>0</v>
      </c>
    </row>
    <row r="23" spans="1:32" ht="12.75" customHeight="1">
      <c r="A23" s="54" t="s">
        <v>33</v>
      </c>
      <c r="B23" s="69">
        <v>1022</v>
      </c>
      <c r="C23" s="70" t="s">
        <v>376</v>
      </c>
      <c r="D23" s="90">
        <v>0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0</v>
      </c>
      <c r="P23" s="90">
        <v>0</v>
      </c>
      <c r="Q23" s="90">
        <v>0</v>
      </c>
      <c r="R23" s="90">
        <v>0</v>
      </c>
      <c r="S23" s="90">
        <v>0</v>
      </c>
      <c r="T23" s="90">
        <v>0</v>
      </c>
      <c r="U23" s="90">
        <v>0</v>
      </c>
      <c r="V23" s="90">
        <v>0</v>
      </c>
      <c r="W23" s="90">
        <v>0</v>
      </c>
      <c r="X23" s="90">
        <v>0</v>
      </c>
      <c r="Y23" s="90">
        <v>0</v>
      </c>
      <c r="Z23" s="90">
        <v>0</v>
      </c>
      <c r="AA23" s="90">
        <v>0</v>
      </c>
      <c r="AB23" s="90">
        <v>0</v>
      </c>
      <c r="AC23" s="90">
        <v>0</v>
      </c>
      <c r="AD23" s="90">
        <v>0</v>
      </c>
      <c r="AE23" s="90">
        <v>0</v>
      </c>
      <c r="AF23" s="90">
        <v>0</v>
      </c>
    </row>
    <row r="24" spans="1:32" ht="12.75" customHeight="1">
      <c r="A24" s="54" t="s">
        <v>35</v>
      </c>
      <c r="B24" s="69">
        <v>1025</v>
      </c>
      <c r="C24" s="70" t="s">
        <v>376</v>
      </c>
      <c r="D24" s="90">
        <v>0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0</v>
      </c>
      <c r="P24" s="90">
        <v>0</v>
      </c>
      <c r="Q24" s="90">
        <v>0</v>
      </c>
      <c r="R24" s="90">
        <v>0</v>
      </c>
      <c r="S24" s="90">
        <v>0</v>
      </c>
      <c r="T24" s="90">
        <v>0</v>
      </c>
      <c r="U24" s="90">
        <v>0</v>
      </c>
      <c r="V24" s="90">
        <v>0</v>
      </c>
      <c r="W24" s="90">
        <v>0</v>
      </c>
      <c r="X24" s="90">
        <v>0</v>
      </c>
      <c r="Y24" s="90">
        <v>0</v>
      </c>
      <c r="Z24" s="90">
        <v>0</v>
      </c>
      <c r="AA24" s="90">
        <v>0</v>
      </c>
      <c r="AB24" s="90">
        <v>0</v>
      </c>
      <c r="AC24" s="90">
        <v>0</v>
      </c>
      <c r="AD24" s="90">
        <v>0</v>
      </c>
      <c r="AE24" s="90">
        <v>0</v>
      </c>
      <c r="AF24" s="90">
        <v>0</v>
      </c>
    </row>
    <row r="25" spans="1:32" ht="12.75" customHeight="1">
      <c r="A25" s="54" t="s">
        <v>37</v>
      </c>
      <c r="B25" s="69">
        <v>1027</v>
      </c>
      <c r="C25" s="70" t="s">
        <v>376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0</v>
      </c>
      <c r="P25" s="90">
        <v>0</v>
      </c>
      <c r="Q25" s="90">
        <v>0</v>
      </c>
      <c r="R25" s="90">
        <v>0</v>
      </c>
      <c r="S25" s="90">
        <v>0</v>
      </c>
      <c r="T25" s="90">
        <v>0</v>
      </c>
      <c r="U25" s="90">
        <v>0</v>
      </c>
      <c r="V25" s="90">
        <v>0</v>
      </c>
      <c r="W25" s="90">
        <v>0</v>
      </c>
      <c r="X25" s="90">
        <v>0</v>
      </c>
      <c r="Y25" s="90">
        <v>0</v>
      </c>
      <c r="Z25" s="90">
        <v>0</v>
      </c>
      <c r="AA25" s="90">
        <v>0</v>
      </c>
      <c r="AB25" s="90">
        <v>0</v>
      </c>
      <c r="AC25" s="90">
        <v>0</v>
      </c>
      <c r="AD25" s="90">
        <v>0</v>
      </c>
      <c r="AE25" s="90">
        <v>0</v>
      </c>
      <c r="AF25" s="90">
        <v>0</v>
      </c>
    </row>
    <row r="26" spans="1:32" ht="12.75" customHeight="1">
      <c r="A26" s="54" t="s">
        <v>39</v>
      </c>
      <c r="B26" s="69">
        <v>1028</v>
      </c>
      <c r="C26" s="70" t="s">
        <v>376</v>
      </c>
      <c r="D26" s="90">
        <v>0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  <c r="X26" s="90">
        <v>0</v>
      </c>
      <c r="Y26" s="90">
        <v>0</v>
      </c>
      <c r="Z26" s="90">
        <v>0</v>
      </c>
      <c r="AA26" s="90">
        <v>0</v>
      </c>
      <c r="AB26" s="90">
        <v>0</v>
      </c>
      <c r="AC26" s="90">
        <v>0</v>
      </c>
      <c r="AD26" s="90">
        <v>0</v>
      </c>
      <c r="AE26" s="90">
        <v>0</v>
      </c>
      <c r="AF26" s="90">
        <v>0</v>
      </c>
    </row>
    <row r="27" spans="1:32" ht="12.75" customHeight="1">
      <c r="A27" s="54" t="s">
        <v>41</v>
      </c>
      <c r="B27" s="69">
        <v>1030</v>
      </c>
      <c r="C27" s="70" t="s">
        <v>376</v>
      </c>
      <c r="D27" s="90">
        <v>0</v>
      </c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0</v>
      </c>
      <c r="P27" s="90">
        <v>0</v>
      </c>
      <c r="Q27" s="90">
        <v>0</v>
      </c>
      <c r="R27" s="90">
        <v>0</v>
      </c>
      <c r="S27" s="90">
        <v>0</v>
      </c>
      <c r="T27" s="90">
        <v>0</v>
      </c>
      <c r="U27" s="90">
        <v>0</v>
      </c>
      <c r="V27" s="90">
        <v>0</v>
      </c>
      <c r="W27" s="90">
        <v>0</v>
      </c>
      <c r="X27" s="90">
        <v>0</v>
      </c>
      <c r="Y27" s="90">
        <v>0</v>
      </c>
      <c r="Z27" s="90">
        <v>0</v>
      </c>
      <c r="AA27" s="90">
        <v>0</v>
      </c>
      <c r="AB27" s="90">
        <v>0</v>
      </c>
      <c r="AC27" s="90">
        <v>0</v>
      </c>
      <c r="AD27" s="90">
        <v>0</v>
      </c>
      <c r="AE27" s="90">
        <v>0</v>
      </c>
      <c r="AF27" s="90">
        <v>0</v>
      </c>
    </row>
    <row r="28" spans="1:32" ht="12.75" customHeight="1">
      <c r="A28" s="54" t="s">
        <v>43</v>
      </c>
      <c r="B28" s="69">
        <v>1031</v>
      </c>
      <c r="C28" s="70" t="s">
        <v>376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0">
        <v>0</v>
      </c>
      <c r="R28" s="90">
        <v>0</v>
      </c>
      <c r="S28" s="90">
        <v>0</v>
      </c>
      <c r="T28" s="90">
        <v>0</v>
      </c>
      <c r="U28" s="90">
        <v>0</v>
      </c>
      <c r="V28" s="90">
        <v>0</v>
      </c>
      <c r="W28" s="90">
        <v>0</v>
      </c>
      <c r="X28" s="90">
        <v>0</v>
      </c>
      <c r="Y28" s="90">
        <v>0</v>
      </c>
      <c r="Z28" s="90">
        <v>0</v>
      </c>
      <c r="AA28" s="90">
        <v>0</v>
      </c>
      <c r="AB28" s="90">
        <v>0</v>
      </c>
      <c r="AC28" s="90">
        <v>0</v>
      </c>
      <c r="AD28" s="90">
        <v>0</v>
      </c>
      <c r="AE28" s="90">
        <v>0</v>
      </c>
      <c r="AF28" s="90">
        <v>0</v>
      </c>
    </row>
    <row r="29" spans="1:32" ht="12.75" customHeight="1">
      <c r="A29" s="54" t="s">
        <v>45</v>
      </c>
      <c r="B29" s="69">
        <v>1032</v>
      </c>
      <c r="C29" s="70" t="s">
        <v>376</v>
      </c>
      <c r="D29" s="90">
        <v>0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0</v>
      </c>
      <c r="P29" s="90">
        <v>0</v>
      </c>
      <c r="Q29" s="90">
        <v>0</v>
      </c>
      <c r="R29" s="90">
        <v>0</v>
      </c>
      <c r="S29" s="90">
        <v>0</v>
      </c>
      <c r="T29" s="90">
        <v>0</v>
      </c>
      <c r="U29" s="90">
        <v>0</v>
      </c>
      <c r="V29" s="90">
        <v>0</v>
      </c>
      <c r="W29" s="90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0">
        <v>0</v>
      </c>
      <c r="AF29" s="90">
        <v>0</v>
      </c>
    </row>
    <row r="30" spans="1:32" ht="12.75" customHeight="1">
      <c r="A30" s="54" t="s">
        <v>47</v>
      </c>
      <c r="B30" s="69">
        <v>1034</v>
      </c>
      <c r="C30" s="70" t="s">
        <v>376</v>
      </c>
      <c r="D30" s="90">
        <v>0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0">
        <v>0</v>
      </c>
      <c r="R30" s="90">
        <v>0</v>
      </c>
      <c r="S30" s="90">
        <v>0</v>
      </c>
      <c r="T30" s="90">
        <v>0</v>
      </c>
      <c r="U30" s="90">
        <v>0</v>
      </c>
      <c r="V30" s="90">
        <v>0</v>
      </c>
      <c r="W30" s="90">
        <v>0</v>
      </c>
      <c r="X30" s="90">
        <v>0</v>
      </c>
      <c r="Y30" s="90">
        <v>0</v>
      </c>
      <c r="Z30" s="90">
        <v>0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90">
        <v>0</v>
      </c>
    </row>
    <row r="31" spans="1:32" ht="12.75" customHeight="1">
      <c r="A31" s="54" t="s">
        <v>49</v>
      </c>
      <c r="B31" s="69">
        <v>1035</v>
      </c>
      <c r="C31" s="70" t="s">
        <v>376</v>
      </c>
      <c r="D31" s="90">
        <v>0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0">
        <v>0</v>
      </c>
      <c r="R31" s="90">
        <v>0</v>
      </c>
      <c r="S31" s="90">
        <v>0</v>
      </c>
      <c r="T31" s="90">
        <v>0</v>
      </c>
      <c r="U31" s="90">
        <v>0</v>
      </c>
      <c r="V31" s="90">
        <v>0</v>
      </c>
      <c r="W31" s="90">
        <v>0</v>
      </c>
      <c r="X31" s="90">
        <v>0</v>
      </c>
      <c r="Y31" s="90">
        <v>0</v>
      </c>
      <c r="Z31" s="90">
        <v>0</v>
      </c>
      <c r="AA31" s="90">
        <v>0</v>
      </c>
      <c r="AB31" s="90">
        <v>0</v>
      </c>
      <c r="AC31" s="90">
        <v>0</v>
      </c>
      <c r="AD31" s="90">
        <v>0</v>
      </c>
      <c r="AE31" s="90">
        <v>0</v>
      </c>
      <c r="AF31" s="90">
        <v>0</v>
      </c>
    </row>
    <row r="32" spans="1:32" ht="12.75" customHeight="1">
      <c r="A32" s="54" t="s">
        <v>51</v>
      </c>
      <c r="B32" s="69">
        <v>1036</v>
      </c>
      <c r="C32" s="70" t="s">
        <v>376</v>
      </c>
      <c r="D32" s="90">
        <v>0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0</v>
      </c>
      <c r="P32" s="90">
        <v>0</v>
      </c>
      <c r="Q32" s="90">
        <v>0</v>
      </c>
      <c r="R32" s="90">
        <v>0</v>
      </c>
      <c r="S32" s="90">
        <v>0</v>
      </c>
      <c r="T32" s="90">
        <v>0</v>
      </c>
      <c r="U32" s="90">
        <v>0</v>
      </c>
      <c r="V32" s="90">
        <v>0</v>
      </c>
      <c r="W32" s="90">
        <v>0</v>
      </c>
      <c r="X32" s="90">
        <v>0</v>
      </c>
      <c r="Y32" s="90">
        <v>0</v>
      </c>
      <c r="Z32" s="90">
        <v>0</v>
      </c>
      <c r="AA32" s="90">
        <v>0</v>
      </c>
      <c r="AB32" s="90">
        <v>0</v>
      </c>
      <c r="AC32" s="90">
        <v>0</v>
      </c>
      <c r="AD32" s="90">
        <v>0</v>
      </c>
      <c r="AE32" s="90">
        <v>0</v>
      </c>
      <c r="AF32" s="90">
        <v>0</v>
      </c>
    </row>
    <row r="33" spans="1:32" ht="12.75" customHeight="1">
      <c r="A33" s="54" t="s">
        <v>53</v>
      </c>
      <c r="B33" s="69">
        <v>1037</v>
      </c>
      <c r="C33" s="70" t="s">
        <v>376</v>
      </c>
      <c r="D33" s="90">
        <v>0</v>
      </c>
      <c r="E33" s="90">
        <v>0</v>
      </c>
      <c r="F33" s="90">
        <v>0</v>
      </c>
      <c r="G33" s="90">
        <v>0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90">
        <v>0</v>
      </c>
      <c r="O33" s="90">
        <v>0</v>
      </c>
      <c r="P33" s="90">
        <v>0</v>
      </c>
      <c r="Q33" s="90">
        <v>0</v>
      </c>
      <c r="R33" s="90">
        <v>0</v>
      </c>
      <c r="S33" s="90">
        <v>0</v>
      </c>
      <c r="T33" s="90">
        <v>0</v>
      </c>
      <c r="U33" s="90">
        <v>0</v>
      </c>
      <c r="V33" s="90">
        <v>0</v>
      </c>
      <c r="W33" s="90">
        <v>0</v>
      </c>
      <c r="X33" s="90">
        <v>0</v>
      </c>
      <c r="Y33" s="90">
        <v>0</v>
      </c>
      <c r="Z33" s="90">
        <v>0</v>
      </c>
      <c r="AA33" s="90">
        <v>0</v>
      </c>
      <c r="AB33" s="90">
        <v>0</v>
      </c>
      <c r="AC33" s="90">
        <v>0</v>
      </c>
      <c r="AD33" s="90">
        <v>0</v>
      </c>
      <c r="AE33" s="90">
        <v>0</v>
      </c>
      <c r="AF33" s="90">
        <v>0</v>
      </c>
    </row>
    <row r="34" spans="1:32" ht="12.75" customHeight="1">
      <c r="A34" s="54" t="s">
        <v>55</v>
      </c>
      <c r="B34" s="69">
        <v>1038</v>
      </c>
      <c r="C34" s="70" t="s">
        <v>376</v>
      </c>
      <c r="D34" s="90">
        <v>0</v>
      </c>
      <c r="E34" s="90">
        <v>0</v>
      </c>
      <c r="F34" s="90">
        <v>0</v>
      </c>
      <c r="G34" s="90">
        <v>0</v>
      </c>
      <c r="H34" s="90">
        <v>0</v>
      </c>
      <c r="I34" s="90">
        <v>0</v>
      </c>
      <c r="J34" s="90">
        <v>0</v>
      </c>
      <c r="K34" s="90">
        <v>0</v>
      </c>
      <c r="L34" s="90">
        <v>0</v>
      </c>
      <c r="M34" s="90">
        <v>0</v>
      </c>
      <c r="N34" s="90">
        <v>0</v>
      </c>
      <c r="O34" s="90">
        <v>0</v>
      </c>
      <c r="P34" s="90">
        <v>0</v>
      </c>
      <c r="Q34" s="90">
        <v>0</v>
      </c>
      <c r="R34" s="90">
        <v>0</v>
      </c>
      <c r="S34" s="90">
        <v>0</v>
      </c>
      <c r="T34" s="90">
        <v>0</v>
      </c>
      <c r="U34" s="90">
        <v>0</v>
      </c>
      <c r="V34" s="90">
        <v>0</v>
      </c>
      <c r="W34" s="90">
        <v>0</v>
      </c>
      <c r="X34" s="90">
        <v>0</v>
      </c>
      <c r="Y34" s="90">
        <v>0</v>
      </c>
      <c r="Z34" s="90">
        <v>0</v>
      </c>
      <c r="AA34" s="90">
        <v>0</v>
      </c>
      <c r="AB34" s="90">
        <v>0</v>
      </c>
      <c r="AC34" s="90">
        <v>0</v>
      </c>
      <c r="AD34" s="90">
        <v>0</v>
      </c>
      <c r="AE34" s="90">
        <v>0</v>
      </c>
      <c r="AF34" s="90">
        <v>0</v>
      </c>
    </row>
    <row r="35" spans="1:32" ht="12.75" customHeight="1">
      <c r="A35" s="54" t="s">
        <v>57</v>
      </c>
      <c r="B35" s="69">
        <v>1039</v>
      </c>
      <c r="C35" s="70" t="s">
        <v>376</v>
      </c>
      <c r="D35" s="90">
        <v>0</v>
      </c>
      <c r="E35" s="90">
        <v>0</v>
      </c>
      <c r="F35" s="90">
        <v>0</v>
      </c>
      <c r="G35" s="90">
        <v>0</v>
      </c>
      <c r="H35" s="90">
        <v>0</v>
      </c>
      <c r="I35" s="90">
        <v>0</v>
      </c>
      <c r="J35" s="90">
        <v>0</v>
      </c>
      <c r="K35" s="90">
        <v>0</v>
      </c>
      <c r="L35" s="90">
        <v>0</v>
      </c>
      <c r="M35" s="90">
        <v>0</v>
      </c>
      <c r="N35" s="90">
        <v>0</v>
      </c>
      <c r="O35" s="90">
        <v>0</v>
      </c>
      <c r="P35" s="90">
        <v>0</v>
      </c>
      <c r="Q35" s="90">
        <v>0</v>
      </c>
      <c r="R35" s="90">
        <v>0</v>
      </c>
      <c r="S35" s="90">
        <v>0</v>
      </c>
      <c r="T35" s="90">
        <v>0</v>
      </c>
      <c r="U35" s="90">
        <v>0</v>
      </c>
      <c r="V35" s="90">
        <v>0</v>
      </c>
      <c r="W35" s="90">
        <v>0</v>
      </c>
      <c r="X35" s="90">
        <v>0</v>
      </c>
      <c r="Y35" s="90">
        <v>0</v>
      </c>
      <c r="Z35" s="90">
        <v>0</v>
      </c>
      <c r="AA35" s="90">
        <v>0</v>
      </c>
      <c r="AB35" s="90">
        <v>0</v>
      </c>
      <c r="AC35" s="90">
        <v>0</v>
      </c>
      <c r="AD35" s="90">
        <v>0</v>
      </c>
      <c r="AE35" s="90">
        <v>0</v>
      </c>
      <c r="AF35" s="90">
        <v>0</v>
      </c>
    </row>
    <row r="36" spans="1:32" ht="12.75" customHeight="1">
      <c r="A36" s="54" t="s">
        <v>59</v>
      </c>
      <c r="B36" s="69">
        <v>1040</v>
      </c>
      <c r="C36" s="70" t="s">
        <v>376</v>
      </c>
      <c r="D36" s="90">
        <v>0</v>
      </c>
      <c r="E36" s="90">
        <v>0</v>
      </c>
      <c r="F36" s="90">
        <v>0</v>
      </c>
      <c r="G36" s="90">
        <v>0</v>
      </c>
      <c r="H36" s="90">
        <v>0</v>
      </c>
      <c r="I36" s="90">
        <v>0</v>
      </c>
      <c r="J36" s="90">
        <v>0</v>
      </c>
      <c r="K36" s="90">
        <v>0</v>
      </c>
      <c r="L36" s="90">
        <v>0</v>
      </c>
      <c r="M36" s="90">
        <v>0</v>
      </c>
      <c r="N36" s="90">
        <v>0</v>
      </c>
      <c r="O36" s="90">
        <v>0</v>
      </c>
      <c r="P36" s="90">
        <v>0</v>
      </c>
      <c r="Q36" s="90">
        <v>0</v>
      </c>
      <c r="R36" s="90">
        <v>0</v>
      </c>
      <c r="S36" s="90">
        <v>0</v>
      </c>
      <c r="T36" s="90">
        <v>0</v>
      </c>
      <c r="U36" s="90">
        <v>0</v>
      </c>
      <c r="V36" s="90">
        <v>0</v>
      </c>
      <c r="W36" s="90">
        <v>0</v>
      </c>
      <c r="X36" s="90">
        <v>0</v>
      </c>
      <c r="Y36" s="90">
        <v>0</v>
      </c>
      <c r="Z36" s="90">
        <v>0</v>
      </c>
      <c r="AA36" s="90">
        <v>0</v>
      </c>
      <c r="AB36" s="90">
        <v>0</v>
      </c>
      <c r="AC36" s="90">
        <v>0</v>
      </c>
      <c r="AD36" s="90">
        <v>0</v>
      </c>
      <c r="AE36" s="90">
        <v>0</v>
      </c>
      <c r="AF36" s="90">
        <v>0</v>
      </c>
    </row>
    <row r="37" spans="1:32" ht="12.75" customHeight="1">
      <c r="A37" s="54" t="s">
        <v>61</v>
      </c>
      <c r="B37" s="69">
        <v>1043</v>
      </c>
      <c r="C37" s="70" t="s">
        <v>376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90">
        <v>0</v>
      </c>
      <c r="O37" s="90">
        <v>0</v>
      </c>
      <c r="P37" s="90">
        <v>0</v>
      </c>
      <c r="Q37" s="90">
        <v>0</v>
      </c>
      <c r="R37" s="90">
        <v>0</v>
      </c>
      <c r="S37" s="90">
        <v>0</v>
      </c>
      <c r="T37" s="90">
        <v>0</v>
      </c>
      <c r="U37" s="90">
        <v>0</v>
      </c>
      <c r="V37" s="90">
        <v>0</v>
      </c>
      <c r="W37" s="90">
        <v>0</v>
      </c>
      <c r="X37" s="90">
        <v>0</v>
      </c>
      <c r="Y37" s="90">
        <v>0</v>
      </c>
      <c r="Z37" s="90">
        <v>0</v>
      </c>
      <c r="AA37" s="90">
        <v>0</v>
      </c>
      <c r="AB37" s="90">
        <v>0</v>
      </c>
      <c r="AC37" s="90">
        <v>0</v>
      </c>
      <c r="AD37" s="90">
        <v>0</v>
      </c>
      <c r="AE37" s="90">
        <v>0</v>
      </c>
      <c r="AF37" s="90">
        <v>0</v>
      </c>
    </row>
    <row r="38" spans="1:32" ht="12.75" customHeight="1">
      <c r="A38" s="54" t="s">
        <v>63</v>
      </c>
      <c r="B38" s="69">
        <v>1044</v>
      </c>
      <c r="C38" s="70" t="s">
        <v>376</v>
      </c>
      <c r="D38" s="90">
        <v>0</v>
      </c>
      <c r="E38" s="90">
        <v>0</v>
      </c>
      <c r="F38" s="90">
        <v>0</v>
      </c>
      <c r="G38" s="90">
        <v>0</v>
      </c>
      <c r="H38" s="90">
        <v>0</v>
      </c>
      <c r="I38" s="90">
        <v>0</v>
      </c>
      <c r="J38" s="90">
        <v>0</v>
      </c>
      <c r="K38" s="90">
        <v>0</v>
      </c>
      <c r="L38" s="90">
        <v>0</v>
      </c>
      <c r="M38" s="90">
        <v>0</v>
      </c>
      <c r="N38" s="90">
        <v>0</v>
      </c>
      <c r="O38" s="90">
        <v>0</v>
      </c>
      <c r="P38" s="90">
        <v>0</v>
      </c>
      <c r="Q38" s="90">
        <v>0</v>
      </c>
      <c r="R38" s="90">
        <v>0</v>
      </c>
      <c r="S38" s="90">
        <v>0</v>
      </c>
      <c r="T38" s="90">
        <v>0</v>
      </c>
      <c r="U38" s="90">
        <v>0</v>
      </c>
      <c r="V38" s="90">
        <v>0</v>
      </c>
      <c r="W38" s="90">
        <v>0</v>
      </c>
      <c r="X38" s="90">
        <v>0</v>
      </c>
      <c r="Y38" s="90">
        <v>0</v>
      </c>
      <c r="Z38" s="90">
        <v>0</v>
      </c>
      <c r="AA38" s="90">
        <v>0</v>
      </c>
      <c r="AB38" s="90">
        <v>0</v>
      </c>
      <c r="AC38" s="90">
        <v>0</v>
      </c>
      <c r="AD38" s="90">
        <v>0</v>
      </c>
      <c r="AE38" s="90">
        <v>0</v>
      </c>
      <c r="AF38" s="90">
        <v>0</v>
      </c>
    </row>
    <row r="39" spans="1:32" ht="12.75" customHeight="1">
      <c r="A39" s="54" t="s">
        <v>65</v>
      </c>
      <c r="B39" s="69">
        <v>1045</v>
      </c>
      <c r="C39" s="70" t="s">
        <v>376</v>
      </c>
      <c r="D39" s="90">
        <v>0</v>
      </c>
      <c r="E39" s="90">
        <v>0</v>
      </c>
      <c r="F39" s="90">
        <v>0</v>
      </c>
      <c r="G39" s="90">
        <v>0</v>
      </c>
      <c r="H39" s="90">
        <v>0</v>
      </c>
      <c r="I39" s="90">
        <v>0</v>
      </c>
      <c r="J39" s="90">
        <v>0</v>
      </c>
      <c r="K39" s="90">
        <v>0</v>
      </c>
      <c r="L39" s="90">
        <v>0</v>
      </c>
      <c r="M39" s="90">
        <v>0</v>
      </c>
      <c r="N39" s="90">
        <v>0</v>
      </c>
      <c r="O39" s="90">
        <v>0</v>
      </c>
      <c r="P39" s="90">
        <v>0</v>
      </c>
      <c r="Q39" s="90">
        <v>0</v>
      </c>
      <c r="R39" s="90">
        <v>0</v>
      </c>
      <c r="S39" s="90">
        <v>0</v>
      </c>
      <c r="T39" s="90">
        <v>0</v>
      </c>
      <c r="U39" s="90">
        <v>0</v>
      </c>
      <c r="V39" s="90">
        <v>0</v>
      </c>
      <c r="W39" s="90">
        <v>0</v>
      </c>
      <c r="X39" s="90">
        <v>0</v>
      </c>
      <c r="Y39" s="90">
        <v>0</v>
      </c>
      <c r="Z39" s="90">
        <v>0</v>
      </c>
      <c r="AA39" s="90">
        <v>0</v>
      </c>
      <c r="AB39" s="90">
        <v>0</v>
      </c>
      <c r="AC39" s="90">
        <v>0</v>
      </c>
      <c r="AD39" s="90">
        <v>0</v>
      </c>
      <c r="AE39" s="90">
        <v>0</v>
      </c>
      <c r="AF39" s="90">
        <v>0</v>
      </c>
    </row>
    <row r="40" spans="1:32" ht="12.75" customHeight="1">
      <c r="A40" s="54" t="s">
        <v>67</v>
      </c>
      <c r="B40" s="69">
        <v>1046</v>
      </c>
      <c r="C40" s="70" t="s">
        <v>376</v>
      </c>
      <c r="D40" s="90">
        <v>0</v>
      </c>
      <c r="E40" s="90">
        <v>0</v>
      </c>
      <c r="F40" s="90">
        <v>0</v>
      </c>
      <c r="G40" s="90">
        <v>0</v>
      </c>
      <c r="H40" s="90">
        <v>0</v>
      </c>
      <c r="I40" s="90">
        <v>0</v>
      </c>
      <c r="J40" s="90">
        <v>0</v>
      </c>
      <c r="K40" s="90">
        <v>0</v>
      </c>
      <c r="L40" s="90">
        <v>0</v>
      </c>
      <c r="M40" s="90">
        <v>0</v>
      </c>
      <c r="N40" s="90">
        <v>0</v>
      </c>
      <c r="O40" s="90">
        <v>0</v>
      </c>
      <c r="P40" s="90">
        <v>0</v>
      </c>
      <c r="Q40" s="90">
        <v>0</v>
      </c>
      <c r="R40" s="90">
        <v>0</v>
      </c>
      <c r="S40" s="90">
        <v>0</v>
      </c>
      <c r="T40" s="90">
        <v>0</v>
      </c>
      <c r="U40" s="90">
        <v>0</v>
      </c>
      <c r="V40" s="90">
        <v>0</v>
      </c>
      <c r="W40" s="90">
        <v>0</v>
      </c>
      <c r="X40" s="90">
        <v>0</v>
      </c>
      <c r="Y40" s="90">
        <v>0</v>
      </c>
      <c r="Z40" s="90">
        <v>0</v>
      </c>
      <c r="AA40" s="90">
        <v>0</v>
      </c>
      <c r="AB40" s="90">
        <v>0</v>
      </c>
      <c r="AC40" s="90">
        <v>0</v>
      </c>
      <c r="AD40" s="90">
        <v>0</v>
      </c>
      <c r="AE40" s="90">
        <v>0</v>
      </c>
      <c r="AF40" s="90">
        <v>0</v>
      </c>
    </row>
    <row r="41" spans="1:32" ht="12.75" customHeight="1">
      <c r="A41" s="54" t="s">
        <v>69</v>
      </c>
      <c r="B41" s="69">
        <v>1048</v>
      </c>
      <c r="C41" s="70" t="s">
        <v>376</v>
      </c>
      <c r="D41" s="90">
        <v>0</v>
      </c>
      <c r="E41" s="90">
        <v>0</v>
      </c>
      <c r="F41" s="90">
        <v>0</v>
      </c>
      <c r="G41" s="90">
        <v>0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90">
        <v>0</v>
      </c>
      <c r="O41" s="90">
        <v>0</v>
      </c>
      <c r="P41" s="90">
        <v>0</v>
      </c>
      <c r="Q41" s="90">
        <v>0</v>
      </c>
      <c r="R41" s="90">
        <v>0</v>
      </c>
      <c r="S41" s="90">
        <v>0</v>
      </c>
      <c r="T41" s="90">
        <v>0</v>
      </c>
      <c r="U41" s="90">
        <v>0</v>
      </c>
      <c r="V41" s="90">
        <v>0</v>
      </c>
      <c r="W41" s="90">
        <v>0</v>
      </c>
      <c r="X41" s="90">
        <v>0</v>
      </c>
      <c r="Y41" s="90">
        <v>0</v>
      </c>
      <c r="Z41" s="90">
        <v>0</v>
      </c>
      <c r="AA41" s="90">
        <v>0</v>
      </c>
      <c r="AB41" s="90">
        <v>0</v>
      </c>
      <c r="AC41" s="90">
        <v>0</v>
      </c>
      <c r="AD41" s="90">
        <v>0</v>
      </c>
      <c r="AE41" s="90">
        <v>0</v>
      </c>
      <c r="AF41" s="90">
        <v>0</v>
      </c>
    </row>
    <row r="42" spans="1:32" ht="12.75" customHeight="1">
      <c r="A42" s="54" t="s">
        <v>71</v>
      </c>
      <c r="B42" s="69">
        <v>1049</v>
      </c>
      <c r="C42" s="70" t="s">
        <v>376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90">
        <v>0</v>
      </c>
      <c r="U42" s="90">
        <v>0</v>
      </c>
      <c r="V42" s="90">
        <v>0</v>
      </c>
      <c r="W42" s="90">
        <v>0</v>
      </c>
      <c r="X42" s="90">
        <v>0</v>
      </c>
      <c r="Y42" s="90">
        <v>0</v>
      </c>
      <c r="Z42" s="90">
        <v>0</v>
      </c>
      <c r="AA42" s="90">
        <v>0</v>
      </c>
      <c r="AB42" s="90">
        <v>0</v>
      </c>
      <c r="AC42" s="90">
        <v>0</v>
      </c>
      <c r="AD42" s="90">
        <v>0</v>
      </c>
      <c r="AE42" s="90">
        <v>0</v>
      </c>
      <c r="AF42" s="90">
        <v>0</v>
      </c>
    </row>
    <row r="43" spans="1:32" ht="12.75" customHeight="1">
      <c r="A43" s="54" t="s">
        <v>73</v>
      </c>
      <c r="B43" s="69">
        <v>1051</v>
      </c>
      <c r="C43" s="70" t="s">
        <v>376</v>
      </c>
      <c r="D43" s="90">
        <v>0</v>
      </c>
      <c r="E43" s="90">
        <v>0</v>
      </c>
      <c r="F43" s="90">
        <v>0</v>
      </c>
      <c r="G43" s="90">
        <v>0</v>
      </c>
      <c r="H43" s="90">
        <v>0</v>
      </c>
      <c r="I43" s="90">
        <v>0</v>
      </c>
      <c r="J43" s="90">
        <v>0</v>
      </c>
      <c r="K43" s="90">
        <v>0</v>
      </c>
      <c r="L43" s="90">
        <v>0</v>
      </c>
      <c r="M43" s="90">
        <v>0</v>
      </c>
      <c r="N43" s="90">
        <v>0</v>
      </c>
      <c r="O43" s="90">
        <v>0</v>
      </c>
      <c r="P43" s="90">
        <v>0</v>
      </c>
      <c r="Q43" s="90">
        <v>0</v>
      </c>
      <c r="R43" s="90">
        <v>0</v>
      </c>
      <c r="S43" s="90">
        <v>0</v>
      </c>
      <c r="T43" s="90">
        <v>0</v>
      </c>
      <c r="U43" s="90">
        <v>0</v>
      </c>
      <c r="V43" s="90">
        <v>0</v>
      </c>
      <c r="W43" s="90">
        <v>0</v>
      </c>
      <c r="X43" s="90">
        <v>0</v>
      </c>
      <c r="Y43" s="90">
        <v>0</v>
      </c>
      <c r="Z43" s="90">
        <v>0</v>
      </c>
      <c r="AA43" s="90">
        <v>0</v>
      </c>
      <c r="AB43" s="90">
        <v>0</v>
      </c>
      <c r="AC43" s="90">
        <v>0</v>
      </c>
      <c r="AD43" s="90">
        <v>0</v>
      </c>
      <c r="AE43" s="90">
        <v>0</v>
      </c>
      <c r="AF43" s="90">
        <v>0</v>
      </c>
    </row>
    <row r="44" spans="1:32" ht="12.75" customHeight="1">
      <c r="A44" s="54" t="s">
        <v>75</v>
      </c>
      <c r="B44" s="69">
        <v>1052</v>
      </c>
      <c r="C44" s="70" t="s">
        <v>376</v>
      </c>
      <c r="D44" s="90">
        <v>0</v>
      </c>
      <c r="E44" s="90">
        <v>0</v>
      </c>
      <c r="F44" s="90">
        <v>0</v>
      </c>
      <c r="G44" s="90">
        <v>0</v>
      </c>
      <c r="H44" s="90">
        <v>0</v>
      </c>
      <c r="I44" s="90">
        <v>0</v>
      </c>
      <c r="J44" s="90">
        <v>0</v>
      </c>
      <c r="K44" s="90">
        <v>0</v>
      </c>
      <c r="L44" s="90">
        <v>0</v>
      </c>
      <c r="M44" s="90">
        <v>0</v>
      </c>
      <c r="N44" s="90">
        <v>0</v>
      </c>
      <c r="O44" s="90">
        <v>0</v>
      </c>
      <c r="P44" s="90">
        <v>0</v>
      </c>
      <c r="Q44" s="90">
        <v>0</v>
      </c>
      <c r="R44" s="90">
        <v>0</v>
      </c>
      <c r="S44" s="90">
        <v>0</v>
      </c>
      <c r="T44" s="90">
        <v>0</v>
      </c>
      <c r="U44" s="90">
        <v>0</v>
      </c>
      <c r="V44" s="90">
        <v>0</v>
      </c>
      <c r="W44" s="90">
        <v>0</v>
      </c>
      <c r="X44" s="90">
        <v>0</v>
      </c>
      <c r="Y44" s="90">
        <v>0</v>
      </c>
      <c r="Z44" s="90">
        <v>0</v>
      </c>
      <c r="AA44" s="90">
        <v>0</v>
      </c>
      <c r="AB44" s="90">
        <v>0</v>
      </c>
      <c r="AC44" s="90">
        <v>0</v>
      </c>
      <c r="AD44" s="90">
        <v>0</v>
      </c>
      <c r="AE44" s="90">
        <v>0</v>
      </c>
      <c r="AF44" s="90">
        <v>0</v>
      </c>
    </row>
    <row r="45" spans="1:32" ht="12.75" customHeight="1">
      <c r="A45" s="54" t="s">
        <v>77</v>
      </c>
      <c r="B45" s="69">
        <v>1053</v>
      </c>
      <c r="C45" s="70" t="s">
        <v>376</v>
      </c>
      <c r="D45" s="90">
        <v>0</v>
      </c>
      <c r="E45" s="90">
        <v>0</v>
      </c>
      <c r="F45" s="90">
        <v>0</v>
      </c>
      <c r="G45" s="90">
        <v>0</v>
      </c>
      <c r="H45" s="90">
        <v>0</v>
      </c>
      <c r="I45" s="90">
        <v>0</v>
      </c>
      <c r="J45" s="90">
        <v>0</v>
      </c>
      <c r="K45" s="90">
        <v>0</v>
      </c>
      <c r="L45" s="90">
        <v>0</v>
      </c>
      <c r="M45" s="90">
        <v>0</v>
      </c>
      <c r="N45" s="90">
        <v>0</v>
      </c>
      <c r="O45" s="90">
        <v>0</v>
      </c>
      <c r="P45" s="90">
        <v>0</v>
      </c>
      <c r="Q45" s="90">
        <v>0</v>
      </c>
      <c r="R45" s="90">
        <v>0</v>
      </c>
      <c r="S45" s="90">
        <v>0</v>
      </c>
      <c r="T45" s="90">
        <v>0</v>
      </c>
      <c r="U45" s="90">
        <v>0</v>
      </c>
      <c r="V45" s="90">
        <v>0</v>
      </c>
      <c r="W45" s="90">
        <v>0</v>
      </c>
      <c r="X45" s="90">
        <v>0</v>
      </c>
      <c r="Y45" s="90">
        <v>0</v>
      </c>
      <c r="Z45" s="90">
        <v>0</v>
      </c>
      <c r="AA45" s="90">
        <v>0</v>
      </c>
      <c r="AB45" s="90">
        <v>0</v>
      </c>
      <c r="AC45" s="90">
        <v>0</v>
      </c>
      <c r="AD45" s="90">
        <v>0</v>
      </c>
      <c r="AE45" s="90">
        <v>0</v>
      </c>
      <c r="AF45" s="90">
        <v>0</v>
      </c>
    </row>
    <row r="46" spans="1:32" ht="12.75" customHeight="1">
      <c r="A46" s="54" t="s">
        <v>79</v>
      </c>
      <c r="B46" s="69">
        <v>1054</v>
      </c>
      <c r="C46" s="70" t="s">
        <v>376</v>
      </c>
      <c r="D46" s="90">
        <v>0</v>
      </c>
      <c r="E46" s="90">
        <v>0</v>
      </c>
      <c r="F46" s="90">
        <v>0</v>
      </c>
      <c r="G46" s="90">
        <v>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90">
        <v>0</v>
      </c>
      <c r="O46" s="90">
        <v>0</v>
      </c>
      <c r="P46" s="90">
        <v>0</v>
      </c>
      <c r="Q46" s="90">
        <v>0</v>
      </c>
      <c r="R46" s="90">
        <v>0</v>
      </c>
      <c r="S46" s="90">
        <v>0</v>
      </c>
      <c r="T46" s="90">
        <v>0</v>
      </c>
      <c r="U46" s="90">
        <v>0</v>
      </c>
      <c r="V46" s="90">
        <v>0</v>
      </c>
      <c r="W46" s="90">
        <v>0</v>
      </c>
      <c r="X46" s="90">
        <v>0</v>
      </c>
      <c r="Y46" s="90">
        <v>0</v>
      </c>
      <c r="Z46" s="90">
        <v>0</v>
      </c>
      <c r="AA46" s="90">
        <v>0</v>
      </c>
      <c r="AB46" s="90">
        <v>0</v>
      </c>
      <c r="AC46" s="90">
        <v>0</v>
      </c>
      <c r="AD46" s="90">
        <v>0</v>
      </c>
      <c r="AE46" s="90">
        <v>0</v>
      </c>
      <c r="AF46" s="90">
        <v>0</v>
      </c>
    </row>
    <row r="47" spans="1:32" ht="12.75" customHeight="1">
      <c r="A47" s="54" t="s">
        <v>81</v>
      </c>
      <c r="B47" s="69">
        <v>1055</v>
      </c>
      <c r="C47" s="70" t="s">
        <v>376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90">
        <v>0</v>
      </c>
      <c r="O47" s="90">
        <v>0</v>
      </c>
      <c r="P47" s="90">
        <v>0</v>
      </c>
      <c r="Q47" s="90">
        <v>0</v>
      </c>
      <c r="R47" s="90">
        <v>0</v>
      </c>
      <c r="S47" s="90">
        <v>0</v>
      </c>
      <c r="T47" s="90">
        <v>0</v>
      </c>
      <c r="U47" s="90">
        <v>0</v>
      </c>
      <c r="V47" s="90">
        <v>0</v>
      </c>
      <c r="W47" s="90">
        <v>0</v>
      </c>
      <c r="X47" s="90">
        <v>0</v>
      </c>
      <c r="Y47" s="90">
        <v>0</v>
      </c>
      <c r="Z47" s="90">
        <v>0</v>
      </c>
      <c r="AA47" s="90">
        <v>0</v>
      </c>
      <c r="AB47" s="90">
        <v>0</v>
      </c>
      <c r="AC47" s="90">
        <v>0</v>
      </c>
      <c r="AD47" s="90">
        <v>0</v>
      </c>
      <c r="AE47" s="90">
        <v>0</v>
      </c>
      <c r="AF47" s="90">
        <v>0</v>
      </c>
    </row>
    <row r="48" spans="1:32" ht="12.75" customHeight="1">
      <c r="A48" s="54" t="s">
        <v>83</v>
      </c>
      <c r="B48" s="69">
        <v>1056</v>
      </c>
      <c r="C48" s="70" t="s">
        <v>376</v>
      </c>
      <c r="D48" s="90">
        <v>0</v>
      </c>
      <c r="E48" s="90">
        <v>0</v>
      </c>
      <c r="F48" s="90">
        <v>0</v>
      </c>
      <c r="G48" s="90">
        <v>0</v>
      </c>
      <c r="H48" s="90">
        <v>0</v>
      </c>
      <c r="I48" s="90">
        <v>0</v>
      </c>
      <c r="J48" s="90">
        <v>0</v>
      </c>
      <c r="K48" s="90">
        <v>0</v>
      </c>
      <c r="L48" s="90">
        <v>0</v>
      </c>
      <c r="M48" s="90">
        <v>0</v>
      </c>
      <c r="N48" s="90">
        <v>0</v>
      </c>
      <c r="O48" s="90">
        <v>0</v>
      </c>
      <c r="P48" s="90">
        <v>0</v>
      </c>
      <c r="Q48" s="90">
        <v>0</v>
      </c>
      <c r="R48" s="90">
        <v>0</v>
      </c>
      <c r="S48" s="90">
        <v>0</v>
      </c>
      <c r="T48" s="90">
        <v>0</v>
      </c>
      <c r="U48" s="90">
        <v>0</v>
      </c>
      <c r="V48" s="90">
        <v>0</v>
      </c>
      <c r="W48" s="90">
        <v>0</v>
      </c>
      <c r="X48" s="90">
        <v>0</v>
      </c>
      <c r="Y48" s="90">
        <v>0</v>
      </c>
      <c r="Z48" s="90">
        <v>0</v>
      </c>
      <c r="AA48" s="90">
        <v>0</v>
      </c>
      <c r="AB48" s="90">
        <v>0</v>
      </c>
      <c r="AC48" s="90">
        <v>0</v>
      </c>
      <c r="AD48" s="90">
        <v>0</v>
      </c>
      <c r="AE48" s="90">
        <v>0</v>
      </c>
      <c r="AF48" s="90">
        <v>0</v>
      </c>
    </row>
    <row r="49" spans="1:32" ht="12.75" customHeight="1">
      <c r="A49" s="54" t="s">
        <v>85</v>
      </c>
      <c r="B49" s="69">
        <v>1057</v>
      </c>
      <c r="C49" s="70" t="s">
        <v>376</v>
      </c>
      <c r="D49" s="90">
        <v>0</v>
      </c>
      <c r="E49" s="90">
        <v>0</v>
      </c>
      <c r="F49" s="90">
        <v>0</v>
      </c>
      <c r="G49" s="90">
        <v>0</v>
      </c>
      <c r="H49" s="90">
        <v>0</v>
      </c>
      <c r="I49" s="90">
        <v>0</v>
      </c>
      <c r="J49" s="90">
        <v>0</v>
      </c>
      <c r="K49" s="90">
        <v>0</v>
      </c>
      <c r="L49" s="90">
        <v>0</v>
      </c>
      <c r="M49" s="90">
        <v>0</v>
      </c>
      <c r="N49" s="90">
        <v>0</v>
      </c>
      <c r="O49" s="90">
        <v>0</v>
      </c>
      <c r="P49" s="90">
        <v>0</v>
      </c>
      <c r="Q49" s="90">
        <v>0</v>
      </c>
      <c r="R49" s="90">
        <v>0</v>
      </c>
      <c r="S49" s="90">
        <v>0</v>
      </c>
      <c r="T49" s="90">
        <v>0</v>
      </c>
      <c r="U49" s="90">
        <v>0</v>
      </c>
      <c r="V49" s="90">
        <v>0</v>
      </c>
      <c r="W49" s="90">
        <v>0</v>
      </c>
      <c r="X49" s="90">
        <v>0</v>
      </c>
      <c r="Y49" s="90">
        <v>0</v>
      </c>
      <c r="Z49" s="90">
        <v>0</v>
      </c>
      <c r="AA49" s="90">
        <v>0</v>
      </c>
      <c r="AB49" s="90">
        <v>0</v>
      </c>
      <c r="AC49" s="90">
        <v>0</v>
      </c>
      <c r="AD49" s="90">
        <v>0</v>
      </c>
      <c r="AE49" s="90">
        <v>0</v>
      </c>
      <c r="AF49" s="90">
        <v>0</v>
      </c>
    </row>
    <row r="50" spans="1:32" ht="12.75" customHeight="1">
      <c r="A50" s="54" t="s">
        <v>87</v>
      </c>
      <c r="B50" s="69">
        <v>1058</v>
      </c>
      <c r="C50" s="70" t="s">
        <v>376</v>
      </c>
      <c r="D50" s="90">
        <v>0</v>
      </c>
      <c r="E50" s="90">
        <v>0</v>
      </c>
      <c r="F50" s="90">
        <v>0</v>
      </c>
      <c r="G50" s="90">
        <v>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90">
        <v>0</v>
      </c>
      <c r="O50" s="90">
        <v>0</v>
      </c>
      <c r="P50" s="90">
        <v>0</v>
      </c>
      <c r="Q50" s="90">
        <v>0</v>
      </c>
      <c r="R50" s="90">
        <v>0</v>
      </c>
      <c r="S50" s="90">
        <v>0</v>
      </c>
      <c r="T50" s="90">
        <v>0</v>
      </c>
      <c r="U50" s="90">
        <v>0</v>
      </c>
      <c r="V50" s="90">
        <v>0</v>
      </c>
      <c r="W50" s="90">
        <v>0</v>
      </c>
      <c r="X50" s="90">
        <v>0</v>
      </c>
      <c r="Y50" s="90">
        <v>0</v>
      </c>
      <c r="Z50" s="90">
        <v>0</v>
      </c>
      <c r="AA50" s="90">
        <v>0</v>
      </c>
      <c r="AB50" s="90">
        <v>0</v>
      </c>
      <c r="AC50" s="90">
        <v>0</v>
      </c>
      <c r="AD50" s="90">
        <v>0</v>
      </c>
      <c r="AE50" s="90">
        <v>0</v>
      </c>
      <c r="AF50" s="90">
        <v>0</v>
      </c>
    </row>
    <row r="51" spans="1:32" ht="12.75" customHeight="1">
      <c r="A51" s="54" t="s">
        <v>89</v>
      </c>
      <c r="B51" s="69">
        <v>1059</v>
      </c>
      <c r="C51" s="70" t="s">
        <v>376</v>
      </c>
      <c r="D51" s="90">
        <v>0</v>
      </c>
      <c r="E51" s="90">
        <v>0</v>
      </c>
      <c r="F51" s="90">
        <v>0</v>
      </c>
      <c r="G51" s="90">
        <v>0</v>
      </c>
      <c r="H51" s="90">
        <v>0</v>
      </c>
      <c r="I51" s="90">
        <v>0</v>
      </c>
      <c r="J51" s="90">
        <v>0</v>
      </c>
      <c r="K51" s="90">
        <v>0</v>
      </c>
      <c r="L51" s="90">
        <v>0</v>
      </c>
      <c r="M51" s="90">
        <v>0</v>
      </c>
      <c r="N51" s="90">
        <v>0</v>
      </c>
      <c r="O51" s="90">
        <v>0</v>
      </c>
      <c r="P51" s="90">
        <v>0</v>
      </c>
      <c r="Q51" s="90">
        <v>0</v>
      </c>
      <c r="R51" s="90">
        <v>0</v>
      </c>
      <c r="S51" s="90">
        <v>0</v>
      </c>
      <c r="T51" s="90">
        <v>0</v>
      </c>
      <c r="U51" s="90">
        <v>0</v>
      </c>
      <c r="V51" s="90">
        <v>0</v>
      </c>
      <c r="W51" s="90">
        <v>0</v>
      </c>
      <c r="X51" s="90">
        <v>0</v>
      </c>
      <c r="Y51" s="90">
        <v>0</v>
      </c>
      <c r="Z51" s="90">
        <v>0</v>
      </c>
      <c r="AA51" s="90">
        <v>0</v>
      </c>
      <c r="AB51" s="90">
        <v>0</v>
      </c>
      <c r="AC51" s="90">
        <v>0</v>
      </c>
      <c r="AD51" s="90">
        <v>0</v>
      </c>
      <c r="AE51" s="90">
        <v>0</v>
      </c>
      <c r="AF51" s="90">
        <v>0</v>
      </c>
    </row>
    <row r="52" spans="1:32" ht="12.75" customHeight="1">
      <c r="A52" s="54" t="s">
        <v>91</v>
      </c>
      <c r="B52" s="69">
        <v>1060</v>
      </c>
      <c r="C52" s="70" t="s">
        <v>376</v>
      </c>
      <c r="D52" s="90">
        <v>0</v>
      </c>
      <c r="E52" s="90">
        <v>0</v>
      </c>
      <c r="F52" s="90">
        <v>0</v>
      </c>
      <c r="G52" s="90">
        <v>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90">
        <v>0</v>
      </c>
      <c r="O52" s="90">
        <v>0</v>
      </c>
      <c r="P52" s="90">
        <v>0</v>
      </c>
      <c r="Q52" s="90">
        <v>0</v>
      </c>
      <c r="R52" s="90">
        <v>0</v>
      </c>
      <c r="S52" s="90">
        <v>0</v>
      </c>
      <c r="T52" s="90">
        <v>0</v>
      </c>
      <c r="U52" s="90">
        <v>0</v>
      </c>
      <c r="V52" s="90">
        <v>0</v>
      </c>
      <c r="W52" s="90">
        <v>0</v>
      </c>
      <c r="X52" s="90">
        <v>0</v>
      </c>
      <c r="Y52" s="90">
        <v>0</v>
      </c>
      <c r="Z52" s="90">
        <v>0</v>
      </c>
      <c r="AA52" s="90">
        <v>0</v>
      </c>
      <c r="AB52" s="90">
        <v>0</v>
      </c>
      <c r="AC52" s="90">
        <v>0</v>
      </c>
      <c r="AD52" s="90">
        <v>0</v>
      </c>
      <c r="AE52" s="90">
        <v>0</v>
      </c>
      <c r="AF52" s="90">
        <v>0</v>
      </c>
    </row>
    <row r="53" spans="1:32" ht="12.75" customHeight="1">
      <c r="A53" s="54" t="s">
        <v>93</v>
      </c>
      <c r="B53" s="69">
        <v>1061</v>
      </c>
      <c r="C53" s="70" t="s">
        <v>376</v>
      </c>
      <c r="D53" s="90">
        <v>0</v>
      </c>
      <c r="E53" s="90">
        <v>0</v>
      </c>
      <c r="F53" s="90">
        <v>0</v>
      </c>
      <c r="G53" s="90">
        <v>0</v>
      </c>
      <c r="H53" s="90">
        <v>0</v>
      </c>
      <c r="I53" s="90">
        <v>0</v>
      </c>
      <c r="J53" s="90">
        <v>0</v>
      </c>
      <c r="K53" s="90">
        <v>0</v>
      </c>
      <c r="L53" s="90">
        <v>0</v>
      </c>
      <c r="M53" s="90">
        <v>0</v>
      </c>
      <c r="N53" s="90">
        <v>0</v>
      </c>
      <c r="O53" s="90">
        <v>0</v>
      </c>
      <c r="P53" s="90">
        <v>0</v>
      </c>
      <c r="Q53" s="90">
        <v>0</v>
      </c>
      <c r="R53" s="90">
        <v>0</v>
      </c>
      <c r="S53" s="90">
        <v>0</v>
      </c>
      <c r="T53" s="90">
        <v>0</v>
      </c>
      <c r="U53" s="90">
        <v>0</v>
      </c>
      <c r="V53" s="90">
        <v>0</v>
      </c>
      <c r="W53" s="90">
        <v>0</v>
      </c>
      <c r="X53" s="90">
        <v>0</v>
      </c>
      <c r="Y53" s="90">
        <v>0</v>
      </c>
      <c r="Z53" s="90">
        <v>0</v>
      </c>
      <c r="AA53" s="90">
        <v>0</v>
      </c>
      <c r="AB53" s="90">
        <v>0</v>
      </c>
      <c r="AC53" s="90">
        <v>0</v>
      </c>
      <c r="AD53" s="90">
        <v>0</v>
      </c>
      <c r="AE53" s="90">
        <v>0</v>
      </c>
      <c r="AF53" s="90">
        <v>0</v>
      </c>
    </row>
    <row r="54" spans="1:32" ht="12.75" customHeight="1">
      <c r="A54" s="54" t="s">
        <v>95</v>
      </c>
      <c r="B54" s="69">
        <v>2001</v>
      </c>
      <c r="C54" s="70" t="s">
        <v>376</v>
      </c>
      <c r="D54" s="90">
        <v>0</v>
      </c>
      <c r="E54" s="90">
        <v>0</v>
      </c>
      <c r="F54" s="90">
        <v>0</v>
      </c>
      <c r="G54" s="90">
        <v>0</v>
      </c>
      <c r="H54" s="90">
        <v>0</v>
      </c>
      <c r="I54" s="90">
        <v>0</v>
      </c>
      <c r="J54" s="90">
        <v>0</v>
      </c>
      <c r="K54" s="90">
        <v>0</v>
      </c>
      <c r="L54" s="90">
        <v>0</v>
      </c>
      <c r="M54" s="90">
        <v>0</v>
      </c>
      <c r="N54" s="90">
        <v>0</v>
      </c>
      <c r="O54" s="90">
        <v>0</v>
      </c>
      <c r="P54" s="90">
        <v>0</v>
      </c>
      <c r="Q54" s="90">
        <v>0</v>
      </c>
      <c r="R54" s="90">
        <v>0</v>
      </c>
      <c r="S54" s="90">
        <v>0</v>
      </c>
      <c r="T54" s="90">
        <v>0</v>
      </c>
      <c r="U54" s="90">
        <v>0</v>
      </c>
      <c r="V54" s="90">
        <v>0</v>
      </c>
      <c r="W54" s="90">
        <v>0</v>
      </c>
      <c r="X54" s="90">
        <v>0</v>
      </c>
      <c r="Y54" s="90">
        <v>0</v>
      </c>
      <c r="Z54" s="90">
        <v>0</v>
      </c>
      <c r="AA54" s="90">
        <v>0</v>
      </c>
      <c r="AB54" s="90">
        <v>0</v>
      </c>
      <c r="AC54" s="90">
        <v>0</v>
      </c>
      <c r="AD54" s="90">
        <v>0</v>
      </c>
      <c r="AE54" s="90">
        <v>0</v>
      </c>
      <c r="AF54" s="90">
        <v>0</v>
      </c>
    </row>
    <row r="55" spans="1:32" ht="12.75" customHeight="1">
      <c r="A55" s="54" t="s">
        <v>97</v>
      </c>
      <c r="B55" s="69">
        <v>2002</v>
      </c>
      <c r="C55" s="70" t="s">
        <v>377</v>
      </c>
      <c r="D55" s="90">
        <v>0</v>
      </c>
      <c r="E55" s="90">
        <v>0</v>
      </c>
      <c r="F55" s="90">
        <v>0</v>
      </c>
      <c r="G55" s="90">
        <v>0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90">
        <v>0</v>
      </c>
      <c r="O55" s="90">
        <v>0</v>
      </c>
      <c r="P55" s="90">
        <v>0</v>
      </c>
      <c r="Q55" s="90">
        <v>0</v>
      </c>
      <c r="R55" s="90">
        <v>0</v>
      </c>
      <c r="S55" s="90">
        <v>0</v>
      </c>
      <c r="T55" s="90">
        <v>0</v>
      </c>
      <c r="U55" s="90">
        <v>0</v>
      </c>
      <c r="V55" s="90">
        <v>0</v>
      </c>
      <c r="W55" s="90">
        <v>0</v>
      </c>
      <c r="X55" s="90">
        <v>0</v>
      </c>
      <c r="Y55" s="90">
        <v>0</v>
      </c>
      <c r="Z55" s="90">
        <v>0</v>
      </c>
      <c r="AA55" s="90">
        <v>0</v>
      </c>
      <c r="AB55" s="90">
        <v>0</v>
      </c>
      <c r="AC55" s="90">
        <v>0</v>
      </c>
      <c r="AD55" s="90">
        <v>0</v>
      </c>
      <c r="AE55" s="90">
        <v>0</v>
      </c>
      <c r="AF55" s="90">
        <v>0</v>
      </c>
    </row>
    <row r="56" spans="1:32" ht="12.75" customHeight="1">
      <c r="A56" s="54" t="s">
        <v>99</v>
      </c>
      <c r="B56" s="69">
        <v>2005</v>
      </c>
      <c r="C56" s="70" t="s">
        <v>377</v>
      </c>
      <c r="D56" s="90">
        <v>0</v>
      </c>
      <c r="E56" s="90">
        <v>0</v>
      </c>
      <c r="F56" s="90">
        <v>0</v>
      </c>
      <c r="G56" s="90">
        <v>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90">
        <v>0</v>
      </c>
      <c r="O56" s="90">
        <v>0</v>
      </c>
      <c r="P56" s="90">
        <v>0</v>
      </c>
      <c r="Q56" s="90">
        <v>0</v>
      </c>
      <c r="R56" s="90">
        <v>0</v>
      </c>
      <c r="S56" s="90">
        <v>0</v>
      </c>
      <c r="T56" s="90">
        <v>0</v>
      </c>
      <c r="U56" s="90">
        <v>0</v>
      </c>
      <c r="V56" s="90">
        <v>0</v>
      </c>
      <c r="W56" s="90">
        <v>0</v>
      </c>
      <c r="X56" s="90">
        <v>0</v>
      </c>
      <c r="Y56" s="90">
        <v>0</v>
      </c>
      <c r="Z56" s="90">
        <v>0</v>
      </c>
      <c r="AA56" s="90">
        <v>0</v>
      </c>
      <c r="AB56" s="90">
        <v>0</v>
      </c>
      <c r="AC56" s="90">
        <v>0</v>
      </c>
      <c r="AD56" s="90">
        <v>0</v>
      </c>
      <c r="AE56" s="90">
        <v>0</v>
      </c>
      <c r="AF56" s="90">
        <v>0</v>
      </c>
    </row>
    <row r="57" spans="1:32" ht="12.75" customHeight="1">
      <c r="A57" s="54" t="s">
        <v>101</v>
      </c>
      <c r="B57" s="69">
        <v>2006</v>
      </c>
      <c r="C57" s="70" t="s">
        <v>378</v>
      </c>
      <c r="D57" s="90">
        <v>724310736.4000001</v>
      </c>
      <c r="E57" s="90">
        <v>506846131.47000003</v>
      </c>
      <c r="F57" s="90">
        <v>507025011.85000002</v>
      </c>
      <c r="G57" s="90">
        <v>-178880.38</v>
      </c>
      <c r="H57" s="90">
        <v>185158497.59</v>
      </c>
      <c r="I57" s="90">
        <v>31834094.57</v>
      </c>
      <c r="J57" s="90">
        <v>472012.77</v>
      </c>
      <c r="K57" s="90">
        <v>0</v>
      </c>
      <c r="L57" s="90">
        <v>0</v>
      </c>
      <c r="M57" s="90">
        <v>0</v>
      </c>
      <c r="N57" s="90">
        <v>-610833478.83000004</v>
      </c>
      <c r="O57" s="90">
        <v>-48055537.740000002</v>
      </c>
      <c r="P57" s="90">
        <v>-48055537.740000002</v>
      </c>
      <c r="Q57" s="90">
        <v>-48055537.740000002</v>
      </c>
      <c r="R57" s="90">
        <v>0</v>
      </c>
      <c r="S57" s="90">
        <v>0</v>
      </c>
      <c r="T57" s="90">
        <v>0</v>
      </c>
      <c r="U57" s="90">
        <v>-558448311.53999996</v>
      </c>
      <c r="V57" s="90">
        <v>-256668817.65999997</v>
      </c>
      <c r="W57" s="90">
        <v>-167920103.69</v>
      </c>
      <c r="X57" s="90">
        <v>-34867107.039999999</v>
      </c>
      <c r="Y57" s="90">
        <v>0</v>
      </c>
      <c r="Z57" s="90">
        <v>-9082360.6300000008</v>
      </c>
      <c r="AA57" s="90">
        <v>-89909922.519999996</v>
      </c>
      <c r="AB57" s="90">
        <v>-3025687.44</v>
      </c>
      <c r="AC57" s="90">
        <v>-1303942.1099999999</v>
      </c>
      <c r="AD57" s="90">
        <v>-81549.97</v>
      </c>
      <c r="AE57" s="90">
        <v>-1222392.1399999999</v>
      </c>
      <c r="AF57" s="90">
        <v>113477257.57000005</v>
      </c>
    </row>
    <row r="58" spans="1:32" ht="12.75" customHeight="1">
      <c r="A58" s="54" t="s">
        <v>103</v>
      </c>
      <c r="B58" s="69">
        <v>2007</v>
      </c>
      <c r="C58" s="70" t="s">
        <v>377</v>
      </c>
      <c r="D58" s="90">
        <v>0</v>
      </c>
      <c r="E58" s="90">
        <v>0</v>
      </c>
      <c r="F58" s="90">
        <v>0</v>
      </c>
      <c r="G58" s="90">
        <v>0</v>
      </c>
      <c r="H58" s="90">
        <v>0</v>
      </c>
      <c r="I58" s="90">
        <v>0</v>
      </c>
      <c r="J58" s="90">
        <v>0</v>
      </c>
      <c r="K58" s="90">
        <v>0</v>
      </c>
      <c r="L58" s="90">
        <v>0</v>
      </c>
      <c r="M58" s="90">
        <v>0</v>
      </c>
      <c r="N58" s="90">
        <v>0</v>
      </c>
      <c r="O58" s="90">
        <v>0</v>
      </c>
      <c r="P58" s="90">
        <v>0</v>
      </c>
      <c r="Q58" s="90">
        <v>0</v>
      </c>
      <c r="R58" s="90">
        <v>0</v>
      </c>
      <c r="S58" s="90">
        <v>0</v>
      </c>
      <c r="T58" s="90">
        <v>0</v>
      </c>
      <c r="U58" s="90">
        <v>0</v>
      </c>
      <c r="V58" s="90">
        <v>0</v>
      </c>
      <c r="W58" s="90">
        <v>0</v>
      </c>
      <c r="X58" s="90">
        <v>0</v>
      </c>
      <c r="Y58" s="90">
        <v>0</v>
      </c>
      <c r="Z58" s="90">
        <v>0</v>
      </c>
      <c r="AA58" s="90">
        <v>0</v>
      </c>
      <c r="AB58" s="90">
        <v>0</v>
      </c>
      <c r="AC58" s="90">
        <v>0</v>
      </c>
      <c r="AD58" s="90">
        <v>0</v>
      </c>
      <c r="AE58" s="90">
        <v>0</v>
      </c>
      <c r="AF58" s="90">
        <v>0</v>
      </c>
    </row>
    <row r="59" spans="1:32" ht="12.75" customHeight="1">
      <c r="A59" s="54" t="s">
        <v>105</v>
      </c>
      <c r="B59" s="69">
        <v>2008</v>
      </c>
      <c r="C59" s="70" t="s">
        <v>377</v>
      </c>
      <c r="D59" s="90">
        <v>0</v>
      </c>
      <c r="E59" s="90">
        <v>0</v>
      </c>
      <c r="F59" s="90">
        <v>0</v>
      </c>
      <c r="G59" s="90">
        <v>0</v>
      </c>
      <c r="H59" s="90">
        <v>0</v>
      </c>
      <c r="I59" s="90">
        <v>0</v>
      </c>
      <c r="J59" s="90">
        <v>0</v>
      </c>
      <c r="K59" s="90">
        <v>0</v>
      </c>
      <c r="L59" s="90">
        <v>0</v>
      </c>
      <c r="M59" s="90">
        <v>0</v>
      </c>
      <c r="N59" s="90">
        <v>0</v>
      </c>
      <c r="O59" s="90">
        <v>0</v>
      </c>
      <c r="P59" s="90">
        <v>0</v>
      </c>
      <c r="Q59" s="90">
        <v>0</v>
      </c>
      <c r="R59" s="90">
        <v>0</v>
      </c>
      <c r="S59" s="90">
        <v>0</v>
      </c>
      <c r="T59" s="90">
        <v>0</v>
      </c>
      <c r="U59" s="90">
        <v>0</v>
      </c>
      <c r="V59" s="90">
        <v>0</v>
      </c>
      <c r="W59" s="90">
        <v>0</v>
      </c>
      <c r="X59" s="90">
        <v>0</v>
      </c>
      <c r="Y59" s="90">
        <v>0</v>
      </c>
      <c r="Z59" s="90">
        <v>0</v>
      </c>
      <c r="AA59" s="90">
        <v>0</v>
      </c>
      <c r="AB59" s="90">
        <v>0</v>
      </c>
      <c r="AC59" s="90">
        <v>0</v>
      </c>
      <c r="AD59" s="90">
        <v>0</v>
      </c>
      <c r="AE59" s="90">
        <v>0</v>
      </c>
      <c r="AF59" s="90">
        <v>0</v>
      </c>
    </row>
    <row r="60" spans="1:32" ht="12.75" customHeight="1">
      <c r="A60" s="54" t="s">
        <v>107</v>
      </c>
      <c r="B60" s="69">
        <v>3001</v>
      </c>
      <c r="C60" s="70" t="s">
        <v>378</v>
      </c>
      <c r="D60" s="90">
        <v>5868601.1200000001</v>
      </c>
      <c r="E60" s="90">
        <v>5868601.1200000001</v>
      </c>
      <c r="F60" s="90">
        <v>5756524.8600000003</v>
      </c>
      <c r="G60" s="90">
        <v>112076.26</v>
      </c>
      <c r="H60" s="90">
        <v>0</v>
      </c>
      <c r="I60" s="90">
        <v>0</v>
      </c>
      <c r="J60" s="90">
        <v>0</v>
      </c>
      <c r="K60" s="90">
        <v>0</v>
      </c>
      <c r="L60" s="90">
        <v>0</v>
      </c>
      <c r="M60" s="90">
        <v>0</v>
      </c>
      <c r="N60" s="90">
        <v>-90863101.12999998</v>
      </c>
      <c r="O60" s="90">
        <v>-2496927.9099999997</v>
      </c>
      <c r="P60" s="90">
        <v>-2496927.9099999997</v>
      </c>
      <c r="Q60" s="90">
        <v>-2408876.0499999998</v>
      </c>
      <c r="R60" s="90">
        <v>-88051.86</v>
      </c>
      <c r="S60" s="90">
        <v>0</v>
      </c>
      <c r="T60" s="90">
        <v>0</v>
      </c>
      <c r="U60" s="90">
        <v>-88351990.729999989</v>
      </c>
      <c r="V60" s="90">
        <v>0</v>
      </c>
      <c r="W60" s="90">
        <v>-50233540.930000007</v>
      </c>
      <c r="X60" s="90">
        <v>-36271525.589999989</v>
      </c>
      <c r="Y60" s="90">
        <v>0</v>
      </c>
      <c r="Z60" s="90">
        <v>0</v>
      </c>
      <c r="AA60" s="90">
        <v>-1846924.2100000002</v>
      </c>
      <c r="AB60" s="90">
        <v>-14182.49</v>
      </c>
      <c r="AC60" s="90">
        <v>0</v>
      </c>
      <c r="AD60" s="90">
        <v>0</v>
      </c>
      <c r="AE60" s="90">
        <v>0</v>
      </c>
      <c r="AF60" s="90">
        <v>-84994500.009999976</v>
      </c>
    </row>
    <row r="61" spans="1:32" ht="12.75" customHeight="1">
      <c r="A61" s="54" t="s">
        <v>109</v>
      </c>
      <c r="B61" s="69">
        <v>3002</v>
      </c>
      <c r="C61" s="70" t="s">
        <v>378</v>
      </c>
      <c r="D61" s="90">
        <v>647675728.43000019</v>
      </c>
      <c r="E61" s="90">
        <v>564961796.55000007</v>
      </c>
      <c r="F61" s="90">
        <v>428077744.55000007</v>
      </c>
      <c r="G61" s="90">
        <v>136884052</v>
      </c>
      <c r="H61" s="90">
        <v>71402267.950000018</v>
      </c>
      <c r="I61" s="90">
        <v>9377234.6199999992</v>
      </c>
      <c r="J61" s="90">
        <v>61.99</v>
      </c>
      <c r="K61" s="90">
        <v>0</v>
      </c>
      <c r="L61" s="90">
        <v>2662.32</v>
      </c>
      <c r="M61" s="90">
        <v>1931705</v>
      </c>
      <c r="N61" s="90">
        <v>-734960366.17999995</v>
      </c>
      <c r="O61" s="90">
        <v>-35869453.719999991</v>
      </c>
      <c r="P61" s="90">
        <v>-35869453.719999991</v>
      </c>
      <c r="Q61" s="90">
        <v>-30394091.649999991</v>
      </c>
      <c r="R61" s="90">
        <v>-5475362.0700000003</v>
      </c>
      <c r="S61" s="90">
        <v>0</v>
      </c>
      <c r="T61" s="90">
        <v>0</v>
      </c>
      <c r="U61" s="90">
        <v>-659234128.30999994</v>
      </c>
      <c r="V61" s="90">
        <v>-313925700.11000001</v>
      </c>
      <c r="W61" s="90">
        <v>-161743666.13999999</v>
      </c>
      <c r="X61" s="90">
        <v>-58962925.130000003</v>
      </c>
      <c r="Y61" s="90">
        <v>0</v>
      </c>
      <c r="Z61" s="90">
        <v>-114306693.19</v>
      </c>
      <c r="AA61" s="90">
        <v>-10295143.739999998</v>
      </c>
      <c r="AB61" s="90">
        <v>-38894272.909999996</v>
      </c>
      <c r="AC61" s="90">
        <v>-962511.24</v>
      </c>
      <c r="AD61" s="90">
        <v>-962553.15</v>
      </c>
      <c r="AE61" s="90">
        <v>41.91</v>
      </c>
      <c r="AF61" s="90">
        <v>-87284637.749999762</v>
      </c>
    </row>
    <row r="62" spans="1:32" ht="12.75" customHeight="1">
      <c r="A62" s="54" t="s">
        <v>111</v>
      </c>
      <c r="B62" s="69">
        <v>3003</v>
      </c>
      <c r="C62" s="70" t="s">
        <v>378</v>
      </c>
      <c r="D62" s="90">
        <v>4433101903.1900024</v>
      </c>
      <c r="E62" s="90">
        <v>2823539018.3200016</v>
      </c>
      <c r="F62" s="90">
        <v>2761140763.7000017</v>
      </c>
      <c r="G62" s="90">
        <v>62398254.619999997</v>
      </c>
      <c r="H62" s="90">
        <v>1360647701.7300003</v>
      </c>
      <c r="I62" s="90">
        <v>238142803.22</v>
      </c>
      <c r="J62" s="90">
        <v>16.059999999999999</v>
      </c>
      <c r="K62" s="90">
        <v>0</v>
      </c>
      <c r="L62" s="90">
        <v>4076</v>
      </c>
      <c r="M62" s="90">
        <v>10768287.859999999</v>
      </c>
      <c r="N62" s="90">
        <v>-3979913241.4400001</v>
      </c>
      <c r="O62" s="90">
        <v>-188544264.62999997</v>
      </c>
      <c r="P62" s="90">
        <v>-188544264.62999997</v>
      </c>
      <c r="Q62" s="90">
        <v>-139589612.03999996</v>
      </c>
      <c r="R62" s="90">
        <v>-48954652.589999996</v>
      </c>
      <c r="S62" s="90">
        <v>0</v>
      </c>
      <c r="T62" s="90">
        <v>-4855.95</v>
      </c>
      <c r="U62" s="90">
        <v>-3481825639.8499999</v>
      </c>
      <c r="V62" s="90">
        <v>-1549144049.0899997</v>
      </c>
      <c r="W62" s="90">
        <v>-1255040172.77</v>
      </c>
      <c r="X62" s="90">
        <v>-378169539.61000001</v>
      </c>
      <c r="Y62" s="90">
        <v>0</v>
      </c>
      <c r="Z62" s="90">
        <v>-235443658.53</v>
      </c>
      <c r="AA62" s="90">
        <v>-64028219.850000001</v>
      </c>
      <c r="AB62" s="90">
        <v>-304939373.53000003</v>
      </c>
      <c r="AC62" s="90">
        <v>-4599107.4799999995</v>
      </c>
      <c r="AD62" s="90">
        <v>-4598776.0999999996</v>
      </c>
      <c r="AE62" s="90">
        <v>-331.38</v>
      </c>
      <c r="AF62" s="90">
        <v>453188661.75000238</v>
      </c>
    </row>
    <row r="63" spans="1:32" ht="12.75" customHeight="1">
      <c r="A63" s="54" t="s">
        <v>113</v>
      </c>
      <c r="B63" s="69">
        <v>3004</v>
      </c>
      <c r="C63" s="70" t="s">
        <v>378</v>
      </c>
      <c r="D63" s="90">
        <v>5725978064</v>
      </c>
      <c r="E63" s="90">
        <v>3371075442</v>
      </c>
      <c r="F63" s="90">
        <v>3257410476</v>
      </c>
      <c r="G63" s="90">
        <v>113664966</v>
      </c>
      <c r="H63" s="90">
        <v>1563131787</v>
      </c>
      <c r="I63" s="90">
        <v>483573543</v>
      </c>
      <c r="J63" s="90">
        <v>299830381</v>
      </c>
      <c r="K63" s="90">
        <v>0</v>
      </c>
      <c r="L63" s="90">
        <v>0</v>
      </c>
      <c r="M63" s="90">
        <v>8366911</v>
      </c>
      <c r="N63" s="90">
        <v>-5074287651.9300003</v>
      </c>
      <c r="O63" s="90">
        <v>-124213053</v>
      </c>
      <c r="P63" s="90">
        <v>0</v>
      </c>
      <c r="Q63" s="90">
        <v>0</v>
      </c>
      <c r="R63" s="90">
        <v>0</v>
      </c>
      <c r="S63" s="90">
        <v>-124213053</v>
      </c>
      <c r="T63" s="90">
        <v>0</v>
      </c>
      <c r="U63" s="90">
        <v>-4668413206.9300003</v>
      </c>
      <c r="V63" s="90">
        <v>-2100337526.2</v>
      </c>
      <c r="W63" s="90">
        <v>-1403307176</v>
      </c>
      <c r="X63" s="90">
        <v>-429138742.73000002</v>
      </c>
      <c r="Y63" s="90">
        <v>0</v>
      </c>
      <c r="Z63" s="90">
        <v>-416643582</v>
      </c>
      <c r="AA63" s="90">
        <v>-318986180</v>
      </c>
      <c r="AB63" s="90">
        <v>-278953133</v>
      </c>
      <c r="AC63" s="90">
        <v>-2708259</v>
      </c>
      <c r="AD63" s="90">
        <v>-1329162</v>
      </c>
      <c r="AE63" s="90">
        <v>-1379097</v>
      </c>
      <c r="AF63" s="90">
        <v>651690412.06999969</v>
      </c>
    </row>
    <row r="64" spans="1:32" ht="12.75" customHeight="1">
      <c r="A64" s="54" t="s">
        <v>115</v>
      </c>
      <c r="B64" s="69">
        <v>3005</v>
      </c>
      <c r="C64" s="70" t="s">
        <v>378</v>
      </c>
      <c r="D64" s="90">
        <v>124787372.84999998</v>
      </c>
      <c r="E64" s="90">
        <v>109676764.05999999</v>
      </c>
      <c r="F64" s="90">
        <v>107799679.59999999</v>
      </c>
      <c r="G64" s="90">
        <v>1877084.46</v>
      </c>
      <c r="H64" s="90">
        <v>12211335.09</v>
      </c>
      <c r="I64" s="90">
        <v>1690225.75</v>
      </c>
      <c r="J64" s="90">
        <v>5770.99</v>
      </c>
      <c r="K64" s="90">
        <v>0</v>
      </c>
      <c r="L64" s="90">
        <v>0</v>
      </c>
      <c r="M64" s="90">
        <v>1203276.96</v>
      </c>
      <c r="N64" s="90">
        <v>-125676325.5595087</v>
      </c>
      <c r="O64" s="90">
        <v>-9455419.9900000002</v>
      </c>
      <c r="P64" s="90">
        <v>-9455419.9900000002</v>
      </c>
      <c r="Q64" s="90">
        <v>-9324024.0800000001</v>
      </c>
      <c r="R64" s="90">
        <v>-131395.91</v>
      </c>
      <c r="S64" s="90">
        <v>0</v>
      </c>
      <c r="T64" s="90">
        <v>0</v>
      </c>
      <c r="U64" s="90">
        <v>-116154459.0195087</v>
      </c>
      <c r="V64" s="90">
        <v>-3107691.53</v>
      </c>
      <c r="W64" s="90">
        <v>-43333703.130000003</v>
      </c>
      <c r="X64" s="90">
        <v>-54542556.600100003</v>
      </c>
      <c r="Y64" s="90">
        <v>0</v>
      </c>
      <c r="Z64" s="90">
        <v>-4618435.2794086998</v>
      </c>
      <c r="AA64" s="90">
        <v>-10552072.48</v>
      </c>
      <c r="AB64" s="90">
        <v>-980.33</v>
      </c>
      <c r="AC64" s="90">
        <v>-65466.22</v>
      </c>
      <c r="AD64" s="90">
        <v>-19464.73</v>
      </c>
      <c r="AE64" s="90">
        <v>-46001.49</v>
      </c>
      <c r="AF64" s="90">
        <v>-888952.70950871706</v>
      </c>
    </row>
    <row r="65" spans="1:32" ht="12.75" customHeight="1">
      <c r="A65" s="54" t="s">
        <v>116</v>
      </c>
      <c r="B65" s="69">
        <v>3006</v>
      </c>
      <c r="C65" s="70" t="s">
        <v>378</v>
      </c>
      <c r="D65" s="90">
        <v>5739368885.9799995</v>
      </c>
      <c r="E65" s="90">
        <v>3815090390.8400002</v>
      </c>
      <c r="F65" s="90">
        <v>3695040816.04</v>
      </c>
      <c r="G65" s="90">
        <v>120049574.8</v>
      </c>
      <c r="H65" s="90">
        <v>1530003540.48</v>
      </c>
      <c r="I65" s="90">
        <v>391496170.62</v>
      </c>
      <c r="J65" s="90">
        <v>0</v>
      </c>
      <c r="K65" s="90">
        <v>0</v>
      </c>
      <c r="L65" s="90">
        <v>2778784.04</v>
      </c>
      <c r="M65" s="90">
        <v>0</v>
      </c>
      <c r="N65" s="90">
        <v>-7605834293.3899994</v>
      </c>
      <c r="O65" s="90">
        <v>-502744064.21000004</v>
      </c>
      <c r="P65" s="90">
        <v>-276386911.74000001</v>
      </c>
      <c r="Q65" s="90">
        <v>-263755954.15000001</v>
      </c>
      <c r="R65" s="90">
        <v>-12630957.59</v>
      </c>
      <c r="S65" s="90">
        <v>-226357152.47</v>
      </c>
      <c r="T65" s="90">
        <v>-291275.90000000002</v>
      </c>
      <c r="U65" s="90">
        <v>-6632713007.0100002</v>
      </c>
      <c r="V65" s="90">
        <v>-1967691770.1200001</v>
      </c>
      <c r="W65" s="90">
        <v>-3147824013.0300002</v>
      </c>
      <c r="X65" s="90">
        <v>-582700213.45000005</v>
      </c>
      <c r="Y65" s="90">
        <v>0</v>
      </c>
      <c r="Z65" s="90">
        <v>-333095545.19999999</v>
      </c>
      <c r="AA65" s="90">
        <v>-601401465.21000004</v>
      </c>
      <c r="AB65" s="90">
        <v>-403031626.49000001</v>
      </c>
      <c r="AC65" s="90">
        <v>-67054319.780000001</v>
      </c>
      <c r="AD65" s="90">
        <v>-46147087.350000001</v>
      </c>
      <c r="AE65" s="90">
        <v>-20907232.43</v>
      </c>
      <c r="AF65" s="90">
        <v>-1866465407.4099998</v>
      </c>
    </row>
    <row r="66" spans="1:32" ht="12.75" customHeight="1">
      <c r="A66" s="54" t="s">
        <v>117</v>
      </c>
      <c r="B66" s="69">
        <v>3007</v>
      </c>
      <c r="C66" s="70" t="s">
        <v>378</v>
      </c>
      <c r="D66" s="90">
        <v>206112125.24999997</v>
      </c>
      <c r="E66" s="90">
        <v>134149125.42</v>
      </c>
      <c r="F66" s="90">
        <v>131414010.48999999</v>
      </c>
      <c r="G66" s="90">
        <v>2735114.93</v>
      </c>
      <c r="H66" s="90">
        <v>51558531.719999999</v>
      </c>
      <c r="I66" s="90">
        <v>9555037.4499999993</v>
      </c>
      <c r="J66" s="90">
        <v>10849430.66</v>
      </c>
      <c r="K66" s="90">
        <v>0</v>
      </c>
      <c r="L66" s="90">
        <v>0</v>
      </c>
      <c r="M66" s="90">
        <v>0</v>
      </c>
      <c r="N66" s="90">
        <v>-297140886.17999995</v>
      </c>
      <c r="O66" s="90">
        <v>-19104413.960000001</v>
      </c>
      <c r="P66" s="90">
        <v>-15630212.92</v>
      </c>
      <c r="Q66" s="90">
        <v>-15419609.57</v>
      </c>
      <c r="R66" s="90">
        <v>-210603.35</v>
      </c>
      <c r="S66" s="90">
        <v>-3474201.04</v>
      </c>
      <c r="T66" s="90">
        <v>0</v>
      </c>
      <c r="U66" s="90">
        <v>-235075405.81999996</v>
      </c>
      <c r="V66" s="90">
        <v>-25997356</v>
      </c>
      <c r="W66" s="90">
        <v>-155382785.03999999</v>
      </c>
      <c r="X66" s="90">
        <v>-50376577.170000002</v>
      </c>
      <c r="Y66" s="90">
        <v>0</v>
      </c>
      <c r="Z66" s="90">
        <v>-387057.04</v>
      </c>
      <c r="AA66" s="90">
        <v>-2931630.57</v>
      </c>
      <c r="AB66" s="90">
        <v>-42768503.310000002</v>
      </c>
      <c r="AC66" s="90">
        <v>-192563.09</v>
      </c>
      <c r="AD66" s="90">
        <v>-3241.29</v>
      </c>
      <c r="AE66" s="90">
        <v>-189321.8</v>
      </c>
      <c r="AF66" s="90">
        <v>-91028760.929999977</v>
      </c>
    </row>
    <row r="67" spans="1:32" ht="12.75" customHeight="1">
      <c r="A67" s="54" t="s">
        <v>118</v>
      </c>
      <c r="B67" s="69">
        <v>3008</v>
      </c>
      <c r="C67" s="70" t="s">
        <v>378</v>
      </c>
      <c r="D67" s="90">
        <v>494043591.93000001</v>
      </c>
      <c r="E67" s="90">
        <v>390491859.87</v>
      </c>
      <c r="F67" s="90">
        <v>378980440.25</v>
      </c>
      <c r="G67" s="90">
        <v>11511419.620000001</v>
      </c>
      <c r="H67" s="90">
        <v>90388178.810000002</v>
      </c>
      <c r="I67" s="90">
        <v>13126323.49</v>
      </c>
      <c r="J67" s="90">
        <v>37229.760000000002</v>
      </c>
      <c r="K67" s="90">
        <v>0</v>
      </c>
      <c r="L67" s="90">
        <v>0</v>
      </c>
      <c r="M67" s="90">
        <v>0</v>
      </c>
      <c r="N67" s="90">
        <v>-648354751.24999988</v>
      </c>
      <c r="O67" s="90">
        <v>-43665225.669999979</v>
      </c>
      <c r="P67" s="90">
        <v>-43665225.669999979</v>
      </c>
      <c r="Q67" s="90">
        <v>-42916983.429999977</v>
      </c>
      <c r="R67" s="90">
        <v>-748242.24000000011</v>
      </c>
      <c r="S67" s="90">
        <v>0</v>
      </c>
      <c r="T67" s="90">
        <v>0</v>
      </c>
      <c r="U67" s="90">
        <v>-550897055.96999991</v>
      </c>
      <c r="V67" s="90">
        <v>-137617604.66</v>
      </c>
      <c r="W67" s="90">
        <v>-219054898.62</v>
      </c>
      <c r="X67" s="90">
        <v>-71121209.019999981</v>
      </c>
      <c r="Y67" s="90">
        <v>0</v>
      </c>
      <c r="Z67" s="90">
        <v>-24562752.939999998</v>
      </c>
      <c r="AA67" s="90">
        <v>-98540590.729999959</v>
      </c>
      <c r="AB67" s="90">
        <v>-53483121.909999982</v>
      </c>
      <c r="AC67" s="90">
        <v>-309347.7</v>
      </c>
      <c r="AD67" s="90">
        <v>-219420.08</v>
      </c>
      <c r="AE67" s="90">
        <v>-89927.62000000001</v>
      </c>
      <c r="AF67" s="90">
        <v>-154311159.31999987</v>
      </c>
    </row>
    <row r="68" spans="1:32" ht="12.75" customHeight="1">
      <c r="A68" s="54" t="s">
        <v>119</v>
      </c>
      <c r="B68" s="69">
        <v>3009</v>
      </c>
      <c r="C68" s="70" t="s">
        <v>378</v>
      </c>
      <c r="D68" s="90">
        <v>84225245.050000012</v>
      </c>
      <c r="E68" s="90">
        <v>81932071.050000012</v>
      </c>
      <c r="F68" s="90">
        <v>80272495.620000005</v>
      </c>
      <c r="G68" s="90">
        <v>1659575.43</v>
      </c>
      <c r="H68" s="90">
        <v>1441196</v>
      </c>
      <c r="I68" s="90">
        <v>849583</v>
      </c>
      <c r="J68" s="90">
        <v>2395</v>
      </c>
      <c r="K68" s="90">
        <v>0</v>
      </c>
      <c r="L68" s="90">
        <v>0</v>
      </c>
      <c r="M68" s="90">
        <v>0</v>
      </c>
      <c r="N68" s="90">
        <v>-157502693.2451846</v>
      </c>
      <c r="O68" s="90">
        <v>-42155261.810000002</v>
      </c>
      <c r="P68" s="90">
        <v>-42155261.810000002</v>
      </c>
      <c r="Q68" s="90">
        <v>-41930376</v>
      </c>
      <c r="R68" s="90">
        <v>-224885.81</v>
      </c>
      <c r="S68" s="90">
        <v>0</v>
      </c>
      <c r="T68" s="90">
        <v>0</v>
      </c>
      <c r="U68" s="90">
        <v>-114805818.6551846</v>
      </c>
      <c r="V68" s="90">
        <v>-5142975.12</v>
      </c>
      <c r="W68" s="90">
        <v>-55551470.397450827</v>
      </c>
      <c r="X68" s="90">
        <v>-7247829.3018404478</v>
      </c>
      <c r="Y68" s="90">
        <v>0</v>
      </c>
      <c r="Z68" s="90">
        <v>-2067587.1248441944</v>
      </c>
      <c r="AA68" s="90">
        <v>-44795956.711049132</v>
      </c>
      <c r="AB68" s="90">
        <v>-400554</v>
      </c>
      <c r="AC68" s="90">
        <v>-141058.78</v>
      </c>
      <c r="AD68" s="90">
        <v>-142727.57999999999</v>
      </c>
      <c r="AE68" s="90">
        <v>1668.8</v>
      </c>
      <c r="AF68" s="90">
        <v>-73277448.195184588</v>
      </c>
    </row>
    <row r="69" spans="1:32" ht="12.75" customHeight="1">
      <c r="A69" s="54" t="s">
        <v>120</v>
      </c>
      <c r="B69" s="69">
        <v>3011</v>
      </c>
      <c r="C69" s="70" t="s">
        <v>378</v>
      </c>
      <c r="D69" s="90">
        <v>423887925.33999997</v>
      </c>
      <c r="E69" s="90">
        <v>365597877.41999996</v>
      </c>
      <c r="F69" s="90">
        <v>356242125.46999997</v>
      </c>
      <c r="G69" s="90">
        <v>9355751.9499999993</v>
      </c>
      <c r="H69" s="90">
        <v>40051862.32</v>
      </c>
      <c r="I69" s="90">
        <v>13566596.939999999</v>
      </c>
      <c r="J69" s="90">
        <v>4671588.6599999992</v>
      </c>
      <c r="K69" s="90">
        <v>0</v>
      </c>
      <c r="L69" s="90">
        <v>0</v>
      </c>
      <c r="M69" s="90">
        <v>0</v>
      </c>
      <c r="N69" s="90">
        <v>-376063819.94999999</v>
      </c>
      <c r="O69" s="90">
        <v>-38924827.089999996</v>
      </c>
      <c r="P69" s="90">
        <v>-38924827.089999996</v>
      </c>
      <c r="Q69" s="90">
        <v>-38924827.089999996</v>
      </c>
      <c r="R69" s="90">
        <v>0</v>
      </c>
      <c r="S69" s="90">
        <v>0</v>
      </c>
      <c r="T69" s="90">
        <v>0</v>
      </c>
      <c r="U69" s="90">
        <v>-240234332.80000001</v>
      </c>
      <c r="V69" s="90">
        <v>-111206586.95</v>
      </c>
      <c r="W69" s="90">
        <v>-83813112.050000012</v>
      </c>
      <c r="X69" s="90">
        <v>-33939782.899999999</v>
      </c>
      <c r="Y69" s="90">
        <v>0</v>
      </c>
      <c r="Z69" s="90">
        <v>-9745006.0999999996</v>
      </c>
      <c r="AA69" s="90">
        <v>-1529844.7999999998</v>
      </c>
      <c r="AB69" s="90">
        <v>-96719311.950000003</v>
      </c>
      <c r="AC69" s="90">
        <v>-185348.11</v>
      </c>
      <c r="AD69" s="90">
        <v>-185348.11</v>
      </c>
      <c r="AE69" s="90">
        <v>0</v>
      </c>
      <c r="AF69" s="90">
        <v>47824105.389999986</v>
      </c>
    </row>
    <row r="70" spans="1:32" ht="12.75" customHeight="1">
      <c r="A70" s="54" t="s">
        <v>121</v>
      </c>
      <c r="B70" s="69">
        <v>3012</v>
      </c>
      <c r="C70" s="70" t="s">
        <v>378</v>
      </c>
      <c r="D70" s="90">
        <v>4329107062.8000002</v>
      </c>
      <c r="E70" s="90">
        <v>2931695626.3600001</v>
      </c>
      <c r="F70" s="90">
        <v>2837734595.21</v>
      </c>
      <c r="G70" s="90">
        <v>93961031.150000006</v>
      </c>
      <c r="H70" s="90">
        <v>924649141.16999996</v>
      </c>
      <c r="I70" s="90">
        <v>472762295.26999998</v>
      </c>
      <c r="J70" s="90">
        <v>0</v>
      </c>
      <c r="K70" s="90">
        <v>0</v>
      </c>
      <c r="L70" s="90">
        <v>0</v>
      </c>
      <c r="M70" s="90">
        <v>0</v>
      </c>
      <c r="N70" s="90">
        <v>-3865815731.9699888</v>
      </c>
      <c r="O70" s="90">
        <v>-459830155.87</v>
      </c>
      <c r="P70" s="90">
        <v>-325982183.99000001</v>
      </c>
      <c r="Q70" s="90">
        <v>-318465301.49000001</v>
      </c>
      <c r="R70" s="90">
        <v>-7516882.5</v>
      </c>
      <c r="S70" s="90">
        <v>-133847971.88</v>
      </c>
      <c r="T70" s="90">
        <v>0</v>
      </c>
      <c r="U70" s="90">
        <v>-3059397422.8199887</v>
      </c>
      <c r="V70" s="90">
        <v>-1714615653.529989</v>
      </c>
      <c r="W70" s="90">
        <v>-749473222.42999995</v>
      </c>
      <c r="X70" s="90">
        <v>-394061887.50999999</v>
      </c>
      <c r="Y70" s="90">
        <v>-1332036.08</v>
      </c>
      <c r="Z70" s="90">
        <v>-199914623.27000001</v>
      </c>
      <c r="AA70" s="90">
        <v>0</v>
      </c>
      <c r="AB70" s="90">
        <v>-337432611.23000002</v>
      </c>
      <c r="AC70" s="90">
        <v>-9155542.0500000007</v>
      </c>
      <c r="AD70" s="90">
        <v>-1681826.13</v>
      </c>
      <c r="AE70" s="90">
        <v>-7473715.9199999999</v>
      </c>
      <c r="AF70" s="90">
        <v>463291330.83001137</v>
      </c>
    </row>
    <row r="71" spans="1:32" ht="12.75" customHeight="1">
      <c r="A71" s="54" t="s">
        <v>122</v>
      </c>
      <c r="B71" s="69">
        <v>3016</v>
      </c>
      <c r="C71" s="70" t="s">
        <v>378</v>
      </c>
      <c r="D71" s="90">
        <v>1069047920.8900001</v>
      </c>
      <c r="E71" s="90">
        <v>596406314.58000004</v>
      </c>
      <c r="F71" s="90">
        <v>576814948.63999999</v>
      </c>
      <c r="G71" s="90">
        <v>19591365.940000001</v>
      </c>
      <c r="H71" s="90">
        <v>384424152.72000003</v>
      </c>
      <c r="I71" s="90">
        <v>84798749.049999997</v>
      </c>
      <c r="J71" s="90">
        <v>3346335.22</v>
      </c>
      <c r="K71" s="90">
        <v>0</v>
      </c>
      <c r="L71" s="90">
        <v>72369.320000000007</v>
      </c>
      <c r="M71" s="90">
        <v>0</v>
      </c>
      <c r="N71" s="90">
        <v>-909835922.03000009</v>
      </c>
      <c r="O71" s="90">
        <v>-106636760.68000001</v>
      </c>
      <c r="P71" s="90">
        <v>-106636760.68000001</v>
      </c>
      <c r="Q71" s="90">
        <v>-101474708.48</v>
      </c>
      <c r="R71" s="90">
        <v>-5162052.2</v>
      </c>
      <c r="S71" s="90">
        <v>0</v>
      </c>
      <c r="T71" s="90">
        <v>-47793.64</v>
      </c>
      <c r="U71" s="90">
        <v>-799054272.85000002</v>
      </c>
      <c r="V71" s="90">
        <v>-131830845</v>
      </c>
      <c r="W71" s="90">
        <v>-321814179.56</v>
      </c>
      <c r="X71" s="90">
        <v>-78619324.920000002</v>
      </c>
      <c r="Y71" s="90">
        <v>0</v>
      </c>
      <c r="Z71" s="90">
        <v>-100437055.86</v>
      </c>
      <c r="AA71" s="90">
        <v>-166352867.50999999</v>
      </c>
      <c r="AB71" s="90">
        <v>-1751804.46</v>
      </c>
      <c r="AC71" s="90">
        <v>-2345290.4000000004</v>
      </c>
      <c r="AD71" s="90">
        <v>-1159318.54</v>
      </c>
      <c r="AE71" s="90">
        <v>-1185971.8600000001</v>
      </c>
      <c r="AF71" s="90">
        <v>159211998.86000001</v>
      </c>
    </row>
    <row r="72" spans="1:32" ht="12.75" customHeight="1">
      <c r="A72" s="54" t="s">
        <v>123</v>
      </c>
      <c r="B72" s="69">
        <v>3017</v>
      </c>
      <c r="C72" s="70" t="s">
        <v>378</v>
      </c>
      <c r="D72" s="90">
        <v>847325120.03999996</v>
      </c>
      <c r="E72" s="90">
        <v>238223703.47</v>
      </c>
      <c r="F72" s="90">
        <v>220579219.59</v>
      </c>
      <c r="G72" s="90">
        <v>17644483.879999999</v>
      </c>
      <c r="H72" s="90">
        <v>513341692.28999996</v>
      </c>
      <c r="I72" s="90">
        <v>94723240.109999999</v>
      </c>
      <c r="J72" s="90">
        <v>20534.259999999998</v>
      </c>
      <c r="K72" s="90">
        <v>0</v>
      </c>
      <c r="L72" s="90">
        <v>0</v>
      </c>
      <c r="M72" s="90">
        <v>1015949.91</v>
      </c>
      <c r="N72" s="90">
        <v>-519189893.36000001</v>
      </c>
      <c r="O72" s="90">
        <v>-13073002.43</v>
      </c>
      <c r="P72" s="90">
        <v>-13073002.43</v>
      </c>
      <c r="Q72" s="90">
        <v>0</v>
      </c>
      <c r="R72" s="90">
        <v>-13073002.43</v>
      </c>
      <c r="S72" s="90">
        <v>0</v>
      </c>
      <c r="T72" s="90">
        <v>0</v>
      </c>
      <c r="U72" s="90">
        <v>-489537943.25999999</v>
      </c>
      <c r="V72" s="90">
        <v>-97460026.239999995</v>
      </c>
      <c r="W72" s="90">
        <v>-175842274.53999999</v>
      </c>
      <c r="X72" s="90">
        <v>-137814046.04000002</v>
      </c>
      <c r="Y72" s="90">
        <v>0</v>
      </c>
      <c r="Z72" s="90">
        <v>-21306918.93</v>
      </c>
      <c r="AA72" s="90">
        <v>-57114677.509999998</v>
      </c>
      <c r="AB72" s="90">
        <v>-16008713.609999999</v>
      </c>
      <c r="AC72" s="90">
        <v>-570234.05999999994</v>
      </c>
      <c r="AD72" s="90">
        <v>-237150.52</v>
      </c>
      <c r="AE72" s="90">
        <v>-333083.53999999998</v>
      </c>
      <c r="AF72" s="90">
        <v>328135226.67999995</v>
      </c>
    </row>
    <row r="73" spans="1:32" ht="12.75" customHeight="1">
      <c r="A73" s="54" t="s">
        <v>124</v>
      </c>
      <c r="B73" s="69">
        <v>3018</v>
      </c>
      <c r="C73" s="70" t="s">
        <v>378</v>
      </c>
      <c r="D73" s="90">
        <v>5320655777.6400013</v>
      </c>
      <c r="E73" s="90">
        <v>3892055258.1800013</v>
      </c>
      <c r="F73" s="90">
        <v>3732091744.690001</v>
      </c>
      <c r="G73" s="90">
        <v>159963513.49000001</v>
      </c>
      <c r="H73" s="90">
        <v>800627154.94000006</v>
      </c>
      <c r="I73" s="90">
        <v>453772446.10000002</v>
      </c>
      <c r="J73" s="90">
        <v>71820904.409999996</v>
      </c>
      <c r="K73" s="90">
        <v>0</v>
      </c>
      <c r="L73" s="90">
        <v>0</v>
      </c>
      <c r="M73" s="90">
        <v>102380014.01000001</v>
      </c>
      <c r="N73" s="90">
        <v>-4402205863.4299994</v>
      </c>
      <c r="O73" s="90">
        <v>-206402605.11000001</v>
      </c>
      <c r="P73" s="90">
        <v>-206402605.11000001</v>
      </c>
      <c r="Q73" s="90">
        <v>-182710645.74000004</v>
      </c>
      <c r="R73" s="90">
        <v>-23691959.369999975</v>
      </c>
      <c r="S73" s="90">
        <v>0</v>
      </c>
      <c r="T73" s="90">
        <v>0</v>
      </c>
      <c r="U73" s="90">
        <v>-3460755401.2799993</v>
      </c>
      <c r="V73" s="90">
        <v>-613246268.18000007</v>
      </c>
      <c r="W73" s="90">
        <v>-1863516077.1199996</v>
      </c>
      <c r="X73" s="90">
        <v>-183389188.78999999</v>
      </c>
      <c r="Y73" s="90">
        <v>0</v>
      </c>
      <c r="Z73" s="90">
        <v>-546540315.52999985</v>
      </c>
      <c r="AA73" s="90">
        <v>-254063551.66000003</v>
      </c>
      <c r="AB73" s="90">
        <v>-734660617.48000002</v>
      </c>
      <c r="AC73" s="90">
        <v>-387239.56</v>
      </c>
      <c r="AD73" s="90">
        <v>-382866.06</v>
      </c>
      <c r="AE73" s="90">
        <v>-4373.5</v>
      </c>
      <c r="AF73" s="90">
        <v>918449914.21000195</v>
      </c>
    </row>
    <row r="74" spans="1:32" ht="12.75" customHeight="1">
      <c r="A74" s="54" t="s">
        <v>125</v>
      </c>
      <c r="B74" s="69">
        <v>4002</v>
      </c>
      <c r="C74" s="70" t="s">
        <v>379</v>
      </c>
      <c r="D74" s="90">
        <v>0</v>
      </c>
      <c r="E74" s="90">
        <v>0</v>
      </c>
      <c r="F74" s="90">
        <v>0</v>
      </c>
      <c r="G74" s="90">
        <v>0</v>
      </c>
      <c r="H74" s="90">
        <v>0</v>
      </c>
      <c r="I74" s="90">
        <v>0</v>
      </c>
      <c r="J74" s="90">
        <v>0</v>
      </c>
      <c r="K74" s="90">
        <v>0</v>
      </c>
      <c r="L74" s="90">
        <v>0</v>
      </c>
      <c r="M74" s="90">
        <v>0</v>
      </c>
      <c r="N74" s="90">
        <v>0</v>
      </c>
      <c r="O74" s="90">
        <v>0</v>
      </c>
      <c r="P74" s="90">
        <v>0</v>
      </c>
      <c r="Q74" s="90">
        <v>0</v>
      </c>
      <c r="R74" s="90">
        <v>0</v>
      </c>
      <c r="S74" s="90">
        <v>0</v>
      </c>
      <c r="T74" s="90">
        <v>0</v>
      </c>
      <c r="U74" s="90">
        <v>0</v>
      </c>
      <c r="V74" s="90">
        <v>0</v>
      </c>
      <c r="W74" s="90">
        <v>0</v>
      </c>
      <c r="X74" s="90">
        <v>0</v>
      </c>
      <c r="Y74" s="90">
        <v>0</v>
      </c>
      <c r="Z74" s="90">
        <v>0</v>
      </c>
      <c r="AA74" s="90">
        <v>0</v>
      </c>
      <c r="AB74" s="90">
        <v>0</v>
      </c>
      <c r="AC74" s="90">
        <v>0</v>
      </c>
      <c r="AD74" s="90">
        <v>0</v>
      </c>
      <c r="AE74" s="90">
        <v>0</v>
      </c>
      <c r="AF74" s="90">
        <v>0</v>
      </c>
    </row>
    <row r="75" spans="1:32" ht="12.75" customHeight="1">
      <c r="A75" s="55" t="s">
        <v>126</v>
      </c>
      <c r="B75" s="72">
        <v>4003</v>
      </c>
      <c r="C75" s="70" t="s">
        <v>379</v>
      </c>
      <c r="D75" s="90">
        <v>0</v>
      </c>
      <c r="E75" s="90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0">
        <v>0</v>
      </c>
      <c r="R75" s="90">
        <v>0</v>
      </c>
      <c r="S75" s="90">
        <v>0</v>
      </c>
      <c r="T75" s="90">
        <v>0</v>
      </c>
      <c r="U75" s="90">
        <v>0</v>
      </c>
      <c r="V75" s="90">
        <v>0</v>
      </c>
      <c r="W75" s="90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</row>
    <row r="76" spans="1:32" ht="12.75" customHeight="1">
      <c r="A76" s="55" t="s">
        <v>127</v>
      </c>
      <c r="B76" s="72">
        <v>4004</v>
      </c>
      <c r="C76" s="70" t="s">
        <v>379</v>
      </c>
      <c r="D76" s="90">
        <v>0</v>
      </c>
      <c r="E76" s="90">
        <v>0</v>
      </c>
      <c r="F76" s="90">
        <v>0</v>
      </c>
      <c r="G76" s="90">
        <v>0</v>
      </c>
      <c r="H76" s="90">
        <v>0</v>
      </c>
      <c r="I76" s="90">
        <v>0</v>
      </c>
      <c r="J76" s="90">
        <v>0</v>
      </c>
      <c r="K76" s="90">
        <v>0</v>
      </c>
      <c r="L76" s="90">
        <v>0</v>
      </c>
      <c r="M76" s="90">
        <v>0</v>
      </c>
      <c r="N76" s="90">
        <v>0</v>
      </c>
      <c r="O76" s="90">
        <v>0</v>
      </c>
      <c r="P76" s="90">
        <v>0</v>
      </c>
      <c r="Q76" s="90">
        <v>0</v>
      </c>
      <c r="R76" s="90">
        <v>0</v>
      </c>
      <c r="S76" s="90">
        <v>0</v>
      </c>
      <c r="T76" s="90">
        <v>0</v>
      </c>
      <c r="U76" s="90">
        <v>0</v>
      </c>
      <c r="V76" s="90">
        <v>0</v>
      </c>
      <c r="W76" s="90">
        <v>0</v>
      </c>
      <c r="X76" s="90">
        <v>0</v>
      </c>
      <c r="Y76" s="90">
        <v>0</v>
      </c>
      <c r="Z76" s="90">
        <v>0</v>
      </c>
      <c r="AA76" s="90">
        <v>0</v>
      </c>
      <c r="AB76" s="90">
        <v>0</v>
      </c>
      <c r="AC76" s="90">
        <v>0</v>
      </c>
      <c r="AD76" s="90">
        <v>0</v>
      </c>
      <c r="AE76" s="90">
        <v>0</v>
      </c>
      <c r="AF76" s="90">
        <v>0</v>
      </c>
    </row>
    <row r="77" spans="1:32" ht="12.75" customHeight="1">
      <c r="A77" s="55" t="s">
        <v>128</v>
      </c>
      <c r="B77" s="72">
        <v>4005</v>
      </c>
      <c r="C77" s="70" t="s">
        <v>379</v>
      </c>
      <c r="D77" s="90">
        <v>0</v>
      </c>
      <c r="E77" s="90">
        <v>0</v>
      </c>
      <c r="F77" s="90">
        <v>0</v>
      </c>
      <c r="G77" s="90">
        <v>0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90">
        <v>0</v>
      </c>
      <c r="O77" s="90">
        <v>0</v>
      </c>
      <c r="P77" s="90">
        <v>0</v>
      </c>
      <c r="Q77" s="90">
        <v>0</v>
      </c>
      <c r="R77" s="90">
        <v>0</v>
      </c>
      <c r="S77" s="90">
        <v>0</v>
      </c>
      <c r="T77" s="90">
        <v>0</v>
      </c>
      <c r="U77" s="90">
        <v>0</v>
      </c>
      <c r="V77" s="90">
        <v>0</v>
      </c>
      <c r="W77" s="90">
        <v>0</v>
      </c>
      <c r="X77" s="90">
        <v>0</v>
      </c>
      <c r="Y77" s="90">
        <v>0</v>
      </c>
      <c r="Z77" s="90">
        <v>0</v>
      </c>
      <c r="AA77" s="90">
        <v>0</v>
      </c>
      <c r="AB77" s="90">
        <v>0</v>
      </c>
      <c r="AC77" s="90">
        <v>0</v>
      </c>
      <c r="AD77" s="90">
        <v>0</v>
      </c>
      <c r="AE77" s="90">
        <v>0</v>
      </c>
      <c r="AF77" s="90">
        <v>0</v>
      </c>
    </row>
    <row r="78" spans="1:32" ht="12.75" customHeight="1">
      <c r="A78" s="56" t="s">
        <v>129</v>
      </c>
      <c r="B78" s="73">
        <v>9000</v>
      </c>
      <c r="C78" s="70" t="s">
        <v>380</v>
      </c>
      <c r="D78" s="74">
        <v>0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0</v>
      </c>
      <c r="W78" s="74">
        <v>0</v>
      </c>
      <c r="X78" s="74">
        <v>0</v>
      </c>
      <c r="Y78" s="74">
        <v>0</v>
      </c>
      <c r="Z78" s="74">
        <v>0</v>
      </c>
      <c r="AA78" s="74">
        <v>0</v>
      </c>
      <c r="AB78" s="74">
        <v>0</v>
      </c>
      <c r="AC78" s="74">
        <v>0</v>
      </c>
      <c r="AD78" s="74">
        <v>0</v>
      </c>
      <c r="AE78" s="74">
        <v>0</v>
      </c>
      <c r="AF78" s="74">
        <v>0</v>
      </c>
    </row>
    <row r="79" spans="1:32" ht="12.75" customHeight="1">
      <c r="A79" s="56" t="s">
        <v>130</v>
      </c>
      <c r="B79" s="73">
        <v>9001</v>
      </c>
      <c r="C79" s="70" t="s">
        <v>381</v>
      </c>
      <c r="D79" s="74">
        <v>30175496060.910004</v>
      </c>
      <c r="E79" s="74">
        <v>19827609980.710003</v>
      </c>
      <c r="F79" s="74">
        <v>19076380596.560005</v>
      </c>
      <c r="G79" s="74">
        <v>751229384.1500001</v>
      </c>
      <c r="H79" s="74">
        <v>7529037039.8100014</v>
      </c>
      <c r="I79" s="74">
        <v>2299268343.1900001</v>
      </c>
      <c r="J79" s="74">
        <v>391056660.78000009</v>
      </c>
      <c r="K79" s="74">
        <v>0</v>
      </c>
      <c r="L79" s="74">
        <v>2857891.6799999997</v>
      </c>
      <c r="M79" s="74">
        <v>125666144.74000001</v>
      </c>
      <c r="N79" s="74">
        <v>-29398478019.874687</v>
      </c>
      <c r="O79" s="74">
        <v>-1841170973.8200002</v>
      </c>
      <c r="P79" s="74">
        <v>-1353278595.4299998</v>
      </c>
      <c r="Q79" s="74">
        <v>-1235370547.51</v>
      </c>
      <c r="R79" s="74">
        <v>-117908047.91999996</v>
      </c>
      <c r="S79" s="74">
        <v>-487892378.39000005</v>
      </c>
      <c r="T79" s="74">
        <v>-343925.49000000005</v>
      </c>
      <c r="U79" s="74">
        <v>-25154898396.844677</v>
      </c>
      <c r="V79" s="74">
        <v>-9027992870.3899879</v>
      </c>
      <c r="W79" s="74">
        <v>-9853850395.4474506</v>
      </c>
      <c r="X79" s="74">
        <v>-2531222455.8019409</v>
      </c>
      <c r="Y79" s="74">
        <v>-1332036.08</v>
      </c>
      <c r="Z79" s="74">
        <v>-2018151591.6242528</v>
      </c>
      <c r="AA79" s="74">
        <v>-1722349047.501049</v>
      </c>
      <c r="AB79" s="74">
        <v>-2312084494.1400003</v>
      </c>
      <c r="AC79" s="74">
        <v>-89980229.580000013</v>
      </c>
      <c r="AD79" s="74">
        <v>-57150491.610000007</v>
      </c>
      <c r="AE79" s="74">
        <v>-32829737.969999999</v>
      </c>
      <c r="AF79" s="74">
        <v>777018041.03532267</v>
      </c>
    </row>
    <row r="80" spans="1:32">
      <c r="A80" s="56" t="s">
        <v>132</v>
      </c>
      <c r="B80" s="73">
        <v>9002</v>
      </c>
      <c r="C80" s="70" t="s">
        <v>382</v>
      </c>
      <c r="D80" s="74">
        <v>0</v>
      </c>
      <c r="E80" s="74">
        <v>0</v>
      </c>
      <c r="F80" s="74">
        <v>0</v>
      </c>
      <c r="G80" s="74">
        <v>0</v>
      </c>
      <c r="H80" s="74">
        <v>0</v>
      </c>
      <c r="I80" s="74">
        <v>0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</row>
    <row r="81" spans="1:32">
      <c r="A81" s="56" t="s">
        <v>134</v>
      </c>
      <c r="B81" s="73">
        <v>9003</v>
      </c>
      <c r="C81" s="70" t="s">
        <v>383</v>
      </c>
      <c r="D81" s="74">
        <v>30175496060.910004</v>
      </c>
      <c r="E81" s="74">
        <v>19827609980.710003</v>
      </c>
      <c r="F81" s="74">
        <v>19076380596.560005</v>
      </c>
      <c r="G81" s="74">
        <v>751229384.1500001</v>
      </c>
      <c r="H81" s="74">
        <v>7529037039.8100014</v>
      </c>
      <c r="I81" s="74">
        <v>2299268343.1900001</v>
      </c>
      <c r="J81" s="74">
        <v>391056660.78000009</v>
      </c>
      <c r="K81" s="74">
        <v>0</v>
      </c>
      <c r="L81" s="74">
        <v>2857891.6799999997</v>
      </c>
      <c r="M81" s="74">
        <v>125666144.74000001</v>
      </c>
      <c r="N81" s="74">
        <v>-29398478019.874687</v>
      </c>
      <c r="O81" s="74">
        <v>-1841170973.8200002</v>
      </c>
      <c r="P81" s="74">
        <v>-1353278595.4299998</v>
      </c>
      <c r="Q81" s="74">
        <v>-1235370547.51</v>
      </c>
      <c r="R81" s="74">
        <v>-117908047.91999996</v>
      </c>
      <c r="S81" s="74">
        <v>-487892378.39000005</v>
      </c>
      <c r="T81" s="74">
        <v>-343925.49000000005</v>
      </c>
      <c r="U81" s="74">
        <v>-25154898396.844677</v>
      </c>
      <c r="V81" s="74">
        <v>-9027992870.3899879</v>
      </c>
      <c r="W81" s="74">
        <v>-9853850395.4474506</v>
      </c>
      <c r="X81" s="74">
        <v>-2531222455.8019409</v>
      </c>
      <c r="Y81" s="74">
        <v>-1332036.08</v>
      </c>
      <c r="Z81" s="74">
        <v>-2018151591.6242528</v>
      </c>
      <c r="AA81" s="74">
        <v>-1722349047.501049</v>
      </c>
      <c r="AB81" s="74">
        <v>-2312084494.1400003</v>
      </c>
      <c r="AC81" s="74">
        <v>-89980229.580000013</v>
      </c>
      <c r="AD81" s="74">
        <v>-57150491.610000007</v>
      </c>
      <c r="AE81" s="74">
        <v>-32829737.969999999</v>
      </c>
      <c r="AF81" s="74">
        <v>777018041.03532267</v>
      </c>
    </row>
    <row r="82" spans="1:32">
      <c r="A82" s="57" t="s">
        <v>136</v>
      </c>
      <c r="B82" s="75"/>
      <c r="C82" s="70" t="s">
        <v>384</v>
      </c>
      <c r="D82" s="74">
        <v>30175496060.910004</v>
      </c>
      <c r="E82" s="74">
        <v>19827609980.710003</v>
      </c>
      <c r="F82" s="74">
        <v>19076380596.560005</v>
      </c>
      <c r="G82" s="74">
        <v>751229384.1500001</v>
      </c>
      <c r="H82" s="74">
        <v>7529037039.8100014</v>
      </c>
      <c r="I82" s="74">
        <v>2299268343.1900001</v>
      </c>
      <c r="J82" s="74">
        <v>391056660.78000009</v>
      </c>
      <c r="K82" s="74">
        <v>0</v>
      </c>
      <c r="L82" s="74">
        <v>2857891.6799999997</v>
      </c>
      <c r="M82" s="74">
        <v>125666144.74000001</v>
      </c>
      <c r="N82" s="74">
        <v>-29398478019.874687</v>
      </c>
      <c r="O82" s="74">
        <v>-1841170973.8200002</v>
      </c>
      <c r="P82" s="74">
        <v>-1353278595.4299998</v>
      </c>
      <c r="Q82" s="74">
        <v>-1235370547.51</v>
      </c>
      <c r="R82" s="74">
        <v>-117908047.91999996</v>
      </c>
      <c r="S82" s="74">
        <v>-487892378.39000005</v>
      </c>
      <c r="T82" s="74">
        <v>-343925.49000000005</v>
      </c>
      <c r="U82" s="74">
        <v>-25154898396.844677</v>
      </c>
      <c r="V82" s="74">
        <v>-9027992870.3899879</v>
      </c>
      <c r="W82" s="74">
        <v>-9853850395.4474506</v>
      </c>
      <c r="X82" s="74">
        <v>-2531222455.8019409</v>
      </c>
      <c r="Y82" s="74">
        <v>-1332036.08</v>
      </c>
      <c r="Z82" s="74">
        <v>-2018151591.6242528</v>
      </c>
      <c r="AA82" s="74">
        <v>-1722349047.501049</v>
      </c>
      <c r="AB82" s="74">
        <v>-2312084494.1400003</v>
      </c>
      <c r="AC82" s="74">
        <v>-89980229.580000013</v>
      </c>
      <c r="AD82" s="74">
        <v>-57150491.610000007</v>
      </c>
      <c r="AE82" s="74">
        <v>-32829737.969999999</v>
      </c>
      <c r="AF82" s="74">
        <v>777018041.03532267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E68A-410C-4975-90C1-FE9AAFD0DE13}">
  <dimension ref="A1:DR83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RowHeight="12.75"/>
  <cols>
    <col min="1" max="1" width="58.7109375" customWidth="1"/>
    <col min="2" max="3" width="15.7109375" customWidth="1"/>
    <col min="4" max="4" width="15.85546875" bestFit="1" customWidth="1"/>
    <col min="5" max="5" width="15.42578125" bestFit="1" customWidth="1"/>
    <col min="6" max="6" width="15.140625" bestFit="1" customWidth="1"/>
    <col min="7" max="7" width="14.28515625" bestFit="1" customWidth="1"/>
    <col min="8" max="8" width="15" bestFit="1" customWidth="1"/>
    <col min="9" max="9" width="13.5703125" bestFit="1" customWidth="1"/>
    <col min="10" max="10" width="15.28515625" bestFit="1" customWidth="1"/>
    <col min="11" max="11" width="15.5703125" bestFit="1" customWidth="1"/>
    <col min="12" max="12" width="15.7109375" customWidth="1"/>
    <col min="13" max="13" width="14.85546875" bestFit="1" customWidth="1"/>
    <col min="14" max="14" width="13.5703125" bestFit="1" customWidth="1"/>
    <col min="15" max="15" width="15.7109375" customWidth="1"/>
    <col min="16" max="16" width="15.140625" bestFit="1" customWidth="1"/>
    <col min="17" max="17" width="14.28515625" bestFit="1" customWidth="1"/>
    <col min="18" max="18" width="15" bestFit="1" customWidth="1"/>
    <col min="19" max="19" width="12" bestFit="1" customWidth="1"/>
    <col min="20" max="20" width="15.28515625" bestFit="1" customWidth="1"/>
    <col min="21" max="21" width="15.5703125" bestFit="1" customWidth="1"/>
    <col min="22" max="22" width="15.7109375" customWidth="1"/>
    <col min="23" max="23" width="12.7109375" bestFit="1" customWidth="1"/>
    <col min="24" max="24" width="14.85546875" bestFit="1" customWidth="1"/>
    <col min="25" max="25" width="15.140625" bestFit="1" customWidth="1"/>
    <col min="26" max="26" width="14.28515625" bestFit="1" customWidth="1"/>
    <col min="27" max="27" width="15" bestFit="1" customWidth="1"/>
    <col min="28" max="28" width="12" bestFit="1" customWidth="1"/>
    <col min="29" max="29" width="15.28515625" bestFit="1" customWidth="1"/>
    <col min="30" max="30" width="15.5703125" bestFit="1" customWidth="1"/>
    <col min="31" max="31" width="15.7109375" customWidth="1"/>
    <col min="32" max="32" width="14.28515625" bestFit="1" customWidth="1"/>
    <col min="33" max="33" width="14.85546875" bestFit="1" customWidth="1"/>
    <col min="34" max="34" width="13.5703125" bestFit="1" customWidth="1"/>
    <col min="35" max="36" width="12" bestFit="1" customWidth="1"/>
    <col min="37" max="37" width="15.5703125" bestFit="1" customWidth="1"/>
    <col min="38" max="38" width="13.5703125" bestFit="1" customWidth="1"/>
    <col min="39" max="39" width="12" bestFit="1" customWidth="1"/>
    <col min="40" max="40" width="13.85546875" bestFit="1" customWidth="1"/>
    <col min="41" max="41" width="12" bestFit="1" customWidth="1"/>
    <col min="42" max="43" width="13.5703125" bestFit="1" customWidth="1"/>
    <col min="44" max="44" width="15" bestFit="1" customWidth="1"/>
    <col min="45" max="46" width="14.42578125" bestFit="1" customWidth="1"/>
    <col min="47" max="47" width="15.140625" bestFit="1" customWidth="1"/>
    <col min="48" max="48" width="10.5703125" bestFit="1" customWidth="1"/>
    <col min="49" max="49" width="15.28515625" bestFit="1" customWidth="1"/>
    <col min="50" max="50" width="15.42578125" bestFit="1" customWidth="1"/>
    <col min="51" max="51" width="15.7109375" customWidth="1"/>
    <col min="52" max="52" width="11.7109375" bestFit="1" customWidth="1"/>
    <col min="53" max="53" width="14.28515625" bestFit="1" customWidth="1"/>
    <col min="54" max="54" width="11.7109375" bestFit="1" customWidth="1"/>
    <col min="55" max="55" width="15.5703125" bestFit="1" customWidth="1"/>
    <col min="56" max="56" width="13.85546875" bestFit="1" customWidth="1"/>
    <col min="57" max="57" width="15" bestFit="1" customWidth="1"/>
    <col min="58" max="58" width="14.42578125" bestFit="1" customWidth="1"/>
    <col min="59" max="59" width="16.42578125" bestFit="1" customWidth="1"/>
    <col min="60" max="61" width="15" bestFit="1" customWidth="1"/>
    <col min="62" max="62" width="15.7109375" customWidth="1"/>
    <col min="63" max="63" width="16.42578125" bestFit="1" customWidth="1"/>
    <col min="64" max="64" width="15.42578125" bestFit="1" customWidth="1"/>
    <col min="65" max="65" width="15.7109375" customWidth="1"/>
    <col min="66" max="66" width="15.28515625" bestFit="1" customWidth="1"/>
    <col min="67" max="67" width="15.7109375" customWidth="1"/>
    <col min="68" max="68" width="12.42578125" bestFit="1" customWidth="1"/>
    <col min="69" max="69" width="15.5703125" bestFit="1" customWidth="1"/>
    <col min="70" max="70" width="14.85546875" bestFit="1" customWidth="1"/>
    <col min="71" max="71" width="15" bestFit="1" customWidth="1"/>
    <col min="72" max="73" width="15.28515625" bestFit="1" customWidth="1"/>
    <col min="74" max="74" width="15.7109375" customWidth="1"/>
    <col min="75" max="75" width="14.28515625" bestFit="1" customWidth="1"/>
    <col min="76" max="76" width="14.5703125" bestFit="1" customWidth="1"/>
    <col min="77" max="77" width="14.85546875" bestFit="1" customWidth="1"/>
    <col min="78" max="81" width="14.5703125" bestFit="1" customWidth="1"/>
    <col min="82" max="82" width="15" bestFit="1" customWidth="1"/>
    <col min="83" max="83" width="15.5703125" bestFit="1" customWidth="1"/>
    <col min="84" max="84" width="14.28515625" bestFit="1" customWidth="1"/>
    <col min="85" max="85" width="15.7109375" customWidth="1"/>
    <col min="86" max="86" width="15.28515625" bestFit="1" customWidth="1"/>
    <col min="87" max="87" width="15.7109375" customWidth="1"/>
    <col min="88" max="88" width="15.42578125" bestFit="1" customWidth="1"/>
    <col min="89" max="89" width="15" bestFit="1" customWidth="1"/>
    <col min="90" max="90" width="15.5703125" bestFit="1" customWidth="1"/>
    <col min="91" max="91" width="15.28515625" bestFit="1" customWidth="1"/>
    <col min="92" max="92" width="15.7109375" customWidth="1"/>
    <col min="93" max="93" width="15" bestFit="1" customWidth="1"/>
    <col min="94" max="94" width="13.5703125" bestFit="1" customWidth="1"/>
    <col min="95" max="95" width="14.28515625" bestFit="1" customWidth="1"/>
    <col min="96" max="96" width="15" bestFit="1" customWidth="1"/>
    <col min="97" max="97" width="15.7109375" customWidth="1"/>
    <col min="98" max="98" width="15" bestFit="1" customWidth="1"/>
    <col min="99" max="99" width="14.42578125" bestFit="1" customWidth="1"/>
    <col min="100" max="100" width="13.85546875" bestFit="1" customWidth="1"/>
    <col min="101" max="101" width="10.7109375" bestFit="1" customWidth="1"/>
    <col min="102" max="102" width="15.28515625" bestFit="1" customWidth="1"/>
    <col min="103" max="103" width="10.5703125" bestFit="1" customWidth="1"/>
    <col min="104" max="104" width="15.5703125" bestFit="1" customWidth="1"/>
    <col min="105" max="107" width="15.140625" bestFit="1" customWidth="1"/>
    <col min="108" max="108" width="13.5703125" bestFit="1" customWidth="1"/>
    <col min="109" max="110" width="14.28515625" bestFit="1" customWidth="1"/>
    <col min="111" max="111" width="13" bestFit="1" customWidth="1"/>
    <col min="112" max="112" width="15.140625" bestFit="1" customWidth="1"/>
    <col min="113" max="113" width="15.7109375" customWidth="1"/>
    <col min="114" max="114" width="15.85546875" bestFit="1" customWidth="1"/>
    <col min="115" max="115" width="15.5703125" bestFit="1" customWidth="1"/>
    <col min="116" max="116" width="15.7109375" customWidth="1"/>
    <col min="117" max="117" width="15.85546875" bestFit="1" customWidth="1"/>
    <col min="118" max="119" width="15.28515625" bestFit="1" customWidth="1"/>
    <col min="120" max="120" width="14.85546875" bestFit="1" customWidth="1"/>
    <col min="121" max="122" width="15.7109375" customWidth="1"/>
  </cols>
  <sheetData>
    <row r="1" spans="1:122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8"/>
      <c r="DR1" s="88"/>
    </row>
    <row r="2" spans="1:122" ht="15" customHeight="1">
      <c r="A2" s="58" t="s">
        <v>457</v>
      </c>
      <c r="B2" s="86" t="s">
        <v>287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8"/>
      <c r="DR2" s="88"/>
    </row>
    <row r="3" spans="1:122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8"/>
      <c r="DR3" s="88"/>
    </row>
    <row r="4" spans="1:122" ht="15" customHeight="1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4"/>
      <c r="DR4" s="4"/>
    </row>
    <row r="5" spans="1:122" ht="22.5" customHeight="1">
      <c r="A5" s="88"/>
      <c r="B5" s="88"/>
      <c r="C5" s="88"/>
      <c r="D5" s="62">
        <v>66</v>
      </c>
      <c r="E5" s="63">
        <v>660</v>
      </c>
      <c r="F5" s="64">
        <v>66001</v>
      </c>
      <c r="G5" s="64">
        <v>66002</v>
      </c>
      <c r="H5" s="64">
        <v>66003</v>
      </c>
      <c r="I5" s="64">
        <v>66004</v>
      </c>
      <c r="J5" s="64">
        <v>66005</v>
      </c>
      <c r="K5" s="64">
        <v>66006</v>
      </c>
      <c r="L5" s="64">
        <v>66007</v>
      </c>
      <c r="M5" s="64">
        <v>66008</v>
      </c>
      <c r="N5" s="64">
        <v>66099</v>
      </c>
      <c r="O5" s="63">
        <v>661</v>
      </c>
      <c r="P5" s="64">
        <v>66101</v>
      </c>
      <c r="Q5" s="64">
        <v>66102</v>
      </c>
      <c r="R5" s="64">
        <v>66103</v>
      </c>
      <c r="S5" s="64">
        <v>66104</v>
      </c>
      <c r="T5" s="64">
        <v>66105</v>
      </c>
      <c r="U5" s="64">
        <v>66106</v>
      </c>
      <c r="V5" s="64">
        <v>66107</v>
      </c>
      <c r="W5" s="64">
        <v>66199</v>
      </c>
      <c r="X5" s="63">
        <v>662</v>
      </c>
      <c r="Y5" s="64">
        <v>66201</v>
      </c>
      <c r="Z5" s="64">
        <v>66202</v>
      </c>
      <c r="AA5" s="64">
        <v>66203</v>
      </c>
      <c r="AB5" s="64">
        <v>66204</v>
      </c>
      <c r="AC5" s="64">
        <v>66205</v>
      </c>
      <c r="AD5" s="64">
        <v>66206</v>
      </c>
      <c r="AE5" s="64">
        <v>66207</v>
      </c>
      <c r="AF5" s="64">
        <v>66299</v>
      </c>
      <c r="AG5" s="63">
        <v>663</v>
      </c>
      <c r="AH5" s="63">
        <v>664</v>
      </c>
      <c r="AI5" s="64">
        <v>66401</v>
      </c>
      <c r="AJ5" s="64">
        <v>66402</v>
      </c>
      <c r="AK5" s="63">
        <v>665</v>
      </c>
      <c r="AL5" s="64">
        <v>66501</v>
      </c>
      <c r="AM5" s="64">
        <v>66502</v>
      </c>
      <c r="AN5" s="63">
        <v>666</v>
      </c>
      <c r="AO5" s="64">
        <v>66601</v>
      </c>
      <c r="AP5" s="64">
        <v>66602</v>
      </c>
      <c r="AQ5" s="64">
        <v>66603</v>
      </c>
      <c r="AR5" s="63">
        <v>667</v>
      </c>
      <c r="AS5" s="63">
        <v>668</v>
      </c>
      <c r="AT5" s="64">
        <v>66801</v>
      </c>
      <c r="AU5" s="64">
        <v>66802</v>
      </c>
      <c r="AV5" s="64">
        <v>66803</v>
      </c>
      <c r="AW5" s="63">
        <v>669</v>
      </c>
      <c r="AX5" s="64">
        <v>66901</v>
      </c>
      <c r="AY5" s="64">
        <v>66902</v>
      </c>
      <c r="AZ5" s="64">
        <v>66903</v>
      </c>
      <c r="BA5" s="64">
        <v>66904</v>
      </c>
      <c r="BB5" s="64">
        <v>66905</v>
      </c>
      <c r="BC5" s="64">
        <v>66906</v>
      </c>
      <c r="BD5" s="64">
        <v>66907</v>
      </c>
      <c r="BE5" s="64">
        <v>66908</v>
      </c>
      <c r="BF5" s="64">
        <v>66999</v>
      </c>
      <c r="BG5" s="62">
        <v>67</v>
      </c>
      <c r="BH5" s="63">
        <v>670</v>
      </c>
      <c r="BI5" s="63">
        <v>671</v>
      </c>
      <c r="BJ5" s="63">
        <v>672</v>
      </c>
      <c r="BK5" s="63">
        <v>673</v>
      </c>
      <c r="BL5" s="64">
        <v>67301</v>
      </c>
      <c r="BM5" s="64">
        <v>67302</v>
      </c>
      <c r="BN5" s="64">
        <v>67303</v>
      </c>
      <c r="BO5" s="64">
        <v>67304</v>
      </c>
      <c r="BP5" s="64">
        <v>67305</v>
      </c>
      <c r="BQ5" s="64">
        <v>67306</v>
      </c>
      <c r="BR5" s="64">
        <v>67307</v>
      </c>
      <c r="BS5" s="64">
        <v>67308</v>
      </c>
      <c r="BT5" s="64">
        <v>67399</v>
      </c>
      <c r="BU5" s="63">
        <v>674</v>
      </c>
      <c r="BV5" s="63">
        <v>675</v>
      </c>
      <c r="BW5" s="63">
        <v>676</v>
      </c>
      <c r="BX5" s="64">
        <v>67601</v>
      </c>
      <c r="BY5" s="64">
        <v>67602</v>
      </c>
      <c r="BZ5" s="64">
        <v>67603</v>
      </c>
      <c r="CA5" s="64">
        <v>67604</v>
      </c>
      <c r="CB5" s="64">
        <v>67605</v>
      </c>
      <c r="CC5" s="64">
        <v>67606</v>
      </c>
      <c r="CD5" s="64">
        <v>67607</v>
      </c>
      <c r="CE5" s="64">
        <v>67609</v>
      </c>
      <c r="CF5" s="63">
        <v>677</v>
      </c>
      <c r="CG5" s="62">
        <v>68</v>
      </c>
      <c r="CH5" s="63">
        <v>680</v>
      </c>
      <c r="CI5" s="64">
        <v>68001</v>
      </c>
      <c r="CJ5" s="64">
        <v>68002</v>
      </c>
      <c r="CK5" s="65">
        <v>680021</v>
      </c>
      <c r="CL5" s="65">
        <v>680022</v>
      </c>
      <c r="CM5" s="65">
        <v>680026</v>
      </c>
      <c r="CN5" s="64">
        <v>68099</v>
      </c>
      <c r="CO5" s="63">
        <v>681</v>
      </c>
      <c r="CP5" s="64">
        <v>68101</v>
      </c>
      <c r="CQ5" s="64">
        <v>68102</v>
      </c>
      <c r="CR5" s="63">
        <v>682</v>
      </c>
      <c r="CS5" s="64">
        <v>68201</v>
      </c>
      <c r="CT5" s="64">
        <v>68202</v>
      </c>
      <c r="CU5" s="64">
        <v>68203</v>
      </c>
      <c r="CV5" s="64">
        <v>68204</v>
      </c>
      <c r="CW5" s="63">
        <v>683</v>
      </c>
      <c r="CX5" s="64">
        <v>68301</v>
      </c>
      <c r="CY5" s="64">
        <v>68302</v>
      </c>
      <c r="CZ5" s="63">
        <v>684</v>
      </c>
      <c r="DA5" s="64">
        <v>68401</v>
      </c>
      <c r="DB5" s="64">
        <v>68402</v>
      </c>
      <c r="DC5" s="63">
        <v>685</v>
      </c>
      <c r="DD5" s="63">
        <v>686</v>
      </c>
      <c r="DE5" s="63">
        <v>687</v>
      </c>
      <c r="DF5" s="64">
        <v>68701</v>
      </c>
      <c r="DG5" s="64">
        <v>68799</v>
      </c>
      <c r="DH5" s="63">
        <v>688</v>
      </c>
      <c r="DI5" s="63">
        <v>689</v>
      </c>
      <c r="DJ5" s="62">
        <v>69</v>
      </c>
      <c r="DK5" s="63">
        <v>690</v>
      </c>
      <c r="DL5" s="63">
        <v>691</v>
      </c>
      <c r="DM5" s="63">
        <v>692</v>
      </c>
      <c r="DN5" s="63">
        <v>693</v>
      </c>
      <c r="DO5" s="67"/>
      <c r="DP5" s="67"/>
      <c r="DQ5" s="4"/>
      <c r="DR5" s="4"/>
    </row>
    <row r="6" spans="1:122" ht="79.5" customHeight="1">
      <c r="A6" s="67" t="s">
        <v>290</v>
      </c>
      <c r="B6" s="67" t="s">
        <v>291</v>
      </c>
      <c r="C6" s="91" t="s">
        <v>292</v>
      </c>
      <c r="D6" s="62" t="s">
        <v>458</v>
      </c>
      <c r="E6" s="63" t="s">
        <v>316</v>
      </c>
      <c r="F6" s="64" t="s">
        <v>459</v>
      </c>
      <c r="G6" s="64" t="s">
        <v>460</v>
      </c>
      <c r="H6" s="64" t="s">
        <v>461</v>
      </c>
      <c r="I6" s="64" t="s">
        <v>462</v>
      </c>
      <c r="J6" s="64" t="s">
        <v>463</v>
      </c>
      <c r="K6" s="64" t="s">
        <v>464</v>
      </c>
      <c r="L6" s="64" t="s">
        <v>465</v>
      </c>
      <c r="M6" s="64" t="s">
        <v>466</v>
      </c>
      <c r="N6" s="64" t="s">
        <v>467</v>
      </c>
      <c r="O6" s="63" t="s">
        <v>317</v>
      </c>
      <c r="P6" s="64" t="s">
        <v>468</v>
      </c>
      <c r="Q6" s="64" t="s">
        <v>460</v>
      </c>
      <c r="R6" s="64" t="s">
        <v>461</v>
      </c>
      <c r="S6" s="64" t="s">
        <v>462</v>
      </c>
      <c r="T6" s="64" t="s">
        <v>463</v>
      </c>
      <c r="U6" s="64" t="s">
        <v>464</v>
      </c>
      <c r="V6" s="64" t="s">
        <v>469</v>
      </c>
      <c r="W6" s="64" t="s">
        <v>467</v>
      </c>
      <c r="X6" s="63" t="s">
        <v>318</v>
      </c>
      <c r="Y6" s="64" t="s">
        <v>459</v>
      </c>
      <c r="Z6" s="64" t="s">
        <v>460</v>
      </c>
      <c r="AA6" s="64" t="s">
        <v>461</v>
      </c>
      <c r="AB6" s="64" t="s">
        <v>462</v>
      </c>
      <c r="AC6" s="64" t="s">
        <v>463</v>
      </c>
      <c r="AD6" s="64" t="s">
        <v>464</v>
      </c>
      <c r="AE6" s="64" t="s">
        <v>465</v>
      </c>
      <c r="AF6" s="64" t="s">
        <v>467</v>
      </c>
      <c r="AG6" s="63" t="s">
        <v>319</v>
      </c>
      <c r="AH6" s="63" t="s">
        <v>320</v>
      </c>
      <c r="AI6" s="64" t="s">
        <v>470</v>
      </c>
      <c r="AJ6" s="64" t="s">
        <v>471</v>
      </c>
      <c r="AK6" s="63" t="s">
        <v>321</v>
      </c>
      <c r="AL6" s="64" t="s">
        <v>470</v>
      </c>
      <c r="AM6" s="64" t="s">
        <v>471</v>
      </c>
      <c r="AN6" s="63" t="s">
        <v>322</v>
      </c>
      <c r="AO6" s="64" t="s">
        <v>472</v>
      </c>
      <c r="AP6" s="64" t="s">
        <v>473</v>
      </c>
      <c r="AQ6" s="64" t="s">
        <v>474</v>
      </c>
      <c r="AR6" s="63" t="s">
        <v>323</v>
      </c>
      <c r="AS6" s="63" t="s">
        <v>324</v>
      </c>
      <c r="AT6" s="64" t="s">
        <v>475</v>
      </c>
      <c r="AU6" s="64" t="s">
        <v>476</v>
      </c>
      <c r="AV6" s="64" t="s">
        <v>474</v>
      </c>
      <c r="AW6" s="63" t="s">
        <v>477</v>
      </c>
      <c r="AX6" s="64" t="s">
        <v>316</v>
      </c>
      <c r="AY6" s="64" t="s">
        <v>317</v>
      </c>
      <c r="AZ6" s="64" t="s">
        <v>318</v>
      </c>
      <c r="BA6" s="64" t="s">
        <v>319</v>
      </c>
      <c r="BB6" s="64" t="s">
        <v>320</v>
      </c>
      <c r="BC6" s="64" t="s">
        <v>321</v>
      </c>
      <c r="BD6" s="64" t="s">
        <v>322</v>
      </c>
      <c r="BE6" s="64" t="s">
        <v>323</v>
      </c>
      <c r="BF6" s="64" t="s">
        <v>324</v>
      </c>
      <c r="BG6" s="62" t="s">
        <v>419</v>
      </c>
      <c r="BH6" s="63" t="s">
        <v>420</v>
      </c>
      <c r="BI6" s="63" t="s">
        <v>478</v>
      </c>
      <c r="BJ6" s="63" t="s">
        <v>422</v>
      </c>
      <c r="BK6" s="63" t="s">
        <v>479</v>
      </c>
      <c r="BL6" s="64" t="s">
        <v>427</v>
      </c>
      <c r="BM6" s="64" t="s">
        <v>428</v>
      </c>
      <c r="BN6" s="64" t="s">
        <v>429</v>
      </c>
      <c r="BO6" s="64" t="s">
        <v>430</v>
      </c>
      <c r="BP6" s="64" t="s">
        <v>431</v>
      </c>
      <c r="BQ6" s="64" t="s">
        <v>432</v>
      </c>
      <c r="BR6" s="64" t="s">
        <v>433</v>
      </c>
      <c r="BS6" s="64" t="s">
        <v>434</v>
      </c>
      <c r="BT6" s="64" t="s">
        <v>435</v>
      </c>
      <c r="BU6" s="63" t="s">
        <v>480</v>
      </c>
      <c r="BV6" s="63" t="s">
        <v>423</v>
      </c>
      <c r="BW6" s="63" t="s">
        <v>481</v>
      </c>
      <c r="BX6" s="64" t="s">
        <v>482</v>
      </c>
      <c r="BY6" s="64" t="s">
        <v>483</v>
      </c>
      <c r="BZ6" s="64" t="s">
        <v>484</v>
      </c>
      <c r="CA6" s="64" t="s">
        <v>485</v>
      </c>
      <c r="CB6" s="64" t="s">
        <v>486</v>
      </c>
      <c r="CC6" s="64" t="s">
        <v>487</v>
      </c>
      <c r="CD6" s="64" t="s">
        <v>488</v>
      </c>
      <c r="CE6" s="64" t="s">
        <v>489</v>
      </c>
      <c r="CF6" s="63" t="s">
        <v>424</v>
      </c>
      <c r="CG6" s="62" t="s">
        <v>490</v>
      </c>
      <c r="CH6" s="63" t="s">
        <v>491</v>
      </c>
      <c r="CI6" s="64" t="s">
        <v>492</v>
      </c>
      <c r="CJ6" s="64" t="s">
        <v>493</v>
      </c>
      <c r="CK6" s="65" t="s">
        <v>494</v>
      </c>
      <c r="CL6" s="65" t="s">
        <v>495</v>
      </c>
      <c r="CM6" s="65" t="s">
        <v>496</v>
      </c>
      <c r="CN6" s="64" t="s">
        <v>497</v>
      </c>
      <c r="CO6" s="63" t="s">
        <v>498</v>
      </c>
      <c r="CP6" s="64" t="s">
        <v>499</v>
      </c>
      <c r="CQ6" s="64" t="s">
        <v>500</v>
      </c>
      <c r="CR6" s="63" t="s">
        <v>501</v>
      </c>
      <c r="CS6" s="64" t="s">
        <v>502</v>
      </c>
      <c r="CT6" s="64" t="s">
        <v>503</v>
      </c>
      <c r="CU6" s="64" t="s">
        <v>504</v>
      </c>
      <c r="CV6" s="64" t="s">
        <v>505</v>
      </c>
      <c r="CW6" s="63" t="s">
        <v>506</v>
      </c>
      <c r="CX6" s="64" t="s">
        <v>507</v>
      </c>
      <c r="CY6" s="64" t="s">
        <v>508</v>
      </c>
      <c r="CZ6" s="63" t="s">
        <v>509</v>
      </c>
      <c r="DA6" s="64" t="s">
        <v>510</v>
      </c>
      <c r="DB6" s="64" t="s">
        <v>511</v>
      </c>
      <c r="DC6" s="63" t="s">
        <v>512</v>
      </c>
      <c r="DD6" s="63" t="s">
        <v>513</v>
      </c>
      <c r="DE6" s="63" t="s">
        <v>514</v>
      </c>
      <c r="DF6" s="64" t="s">
        <v>515</v>
      </c>
      <c r="DG6" s="64" t="s">
        <v>514</v>
      </c>
      <c r="DH6" s="63" t="s">
        <v>516</v>
      </c>
      <c r="DI6" s="63" t="s">
        <v>517</v>
      </c>
      <c r="DJ6" s="62" t="s">
        <v>518</v>
      </c>
      <c r="DK6" s="63" t="s">
        <v>519</v>
      </c>
      <c r="DL6" s="63" t="s">
        <v>520</v>
      </c>
      <c r="DM6" s="63" t="s">
        <v>518</v>
      </c>
      <c r="DN6" s="63" t="s">
        <v>521</v>
      </c>
      <c r="DO6" s="67" t="s">
        <v>522</v>
      </c>
      <c r="DP6" s="67" t="s">
        <v>523</v>
      </c>
      <c r="DQ6" s="4"/>
      <c r="DR6" s="4"/>
    </row>
    <row r="7" spans="1:122" ht="12.75" customHeight="1">
      <c r="A7" s="54" t="s">
        <v>2</v>
      </c>
      <c r="B7" s="69">
        <v>1001</v>
      </c>
      <c r="C7" s="70" t="s">
        <v>376</v>
      </c>
      <c r="D7" s="71">
        <v>4998875354.1799994</v>
      </c>
      <c r="E7" s="71">
        <v>307242204.62</v>
      </c>
      <c r="F7" s="71">
        <v>0</v>
      </c>
      <c r="G7" s="71">
        <v>0</v>
      </c>
      <c r="H7" s="71">
        <v>31735253.100000001</v>
      </c>
      <c r="I7" s="71">
        <v>0</v>
      </c>
      <c r="J7" s="71">
        <v>0</v>
      </c>
      <c r="K7" s="71">
        <v>0</v>
      </c>
      <c r="L7" s="71">
        <v>0</v>
      </c>
      <c r="M7" s="71">
        <v>275506951.51999998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4691633149.5599995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-4695492980.6462927</v>
      </c>
      <c r="BH7" s="71">
        <v>-12385572.529999999</v>
      </c>
      <c r="BI7" s="71">
        <v>0</v>
      </c>
      <c r="BJ7" s="71">
        <v>0</v>
      </c>
      <c r="BK7" s="71">
        <v>-450376313.61629331</v>
      </c>
      <c r="BL7" s="71">
        <v>0</v>
      </c>
      <c r="BM7" s="71">
        <v>0</v>
      </c>
      <c r="BN7" s="71">
        <v>0</v>
      </c>
      <c r="BO7" s="71">
        <v>-476672708.03213149</v>
      </c>
      <c r="BP7" s="71">
        <v>0</v>
      </c>
      <c r="BQ7" s="71">
        <v>0</v>
      </c>
      <c r="BR7" s="71">
        <v>0</v>
      </c>
      <c r="BS7" s="71">
        <v>0</v>
      </c>
      <c r="BT7" s="71">
        <v>26296394.415838152</v>
      </c>
      <c r="BU7" s="71">
        <v>0</v>
      </c>
      <c r="BV7" s="71">
        <v>-4194262381.3899999</v>
      </c>
      <c r="BW7" s="71">
        <v>-23416050.41</v>
      </c>
      <c r="BX7" s="71">
        <v>0</v>
      </c>
      <c r="BY7" s="71">
        <v>0</v>
      </c>
      <c r="BZ7" s="71">
        <v>0</v>
      </c>
      <c r="CA7" s="71">
        <v>-5351138.08</v>
      </c>
      <c r="CB7" s="71">
        <v>-9116543.6099999994</v>
      </c>
      <c r="CC7" s="71">
        <v>-2673.32</v>
      </c>
      <c r="CD7" s="71">
        <v>-8945695.4000000004</v>
      </c>
      <c r="CE7" s="71">
        <v>0</v>
      </c>
      <c r="CF7" s="71">
        <v>-15052662.699999999</v>
      </c>
      <c r="CG7" s="71">
        <v>31225941.430000003</v>
      </c>
      <c r="CH7" s="71">
        <v>-5937169.3599999994</v>
      </c>
      <c r="CI7" s="71">
        <v>-5937169.3599999994</v>
      </c>
      <c r="CJ7" s="71">
        <v>0</v>
      </c>
      <c r="CK7" s="71">
        <v>0</v>
      </c>
      <c r="CL7" s="71">
        <v>0</v>
      </c>
      <c r="CM7" s="71">
        <v>0</v>
      </c>
      <c r="CN7" s="71">
        <v>0</v>
      </c>
      <c r="CO7" s="71">
        <v>0</v>
      </c>
      <c r="CP7" s="71">
        <v>0</v>
      </c>
      <c r="CQ7" s="71">
        <v>0</v>
      </c>
      <c r="CR7" s="71">
        <v>0</v>
      </c>
      <c r="CS7" s="71">
        <v>0</v>
      </c>
      <c r="CT7" s="71">
        <v>0</v>
      </c>
      <c r="CU7" s="71">
        <v>0</v>
      </c>
      <c r="CV7" s="71">
        <v>0</v>
      </c>
      <c r="CW7" s="71">
        <v>0</v>
      </c>
      <c r="CX7" s="71">
        <v>0</v>
      </c>
      <c r="CY7" s="71">
        <v>0</v>
      </c>
      <c r="CZ7" s="71">
        <v>34014681.340000004</v>
      </c>
      <c r="DA7" s="71">
        <v>34014681.340000004</v>
      </c>
      <c r="DB7" s="71">
        <v>0</v>
      </c>
      <c r="DC7" s="71">
        <v>0</v>
      </c>
      <c r="DD7" s="71">
        <v>6382920.3899999997</v>
      </c>
      <c r="DE7" s="71">
        <v>-3234490.94</v>
      </c>
      <c r="DF7" s="71">
        <v>-3234490.94</v>
      </c>
      <c r="DG7" s="71">
        <v>0</v>
      </c>
      <c r="DH7" s="71">
        <v>0</v>
      </c>
      <c r="DI7" s="71">
        <v>0</v>
      </c>
      <c r="DJ7" s="71">
        <v>466891512.47999966</v>
      </c>
      <c r="DK7" s="71">
        <v>729805508.24999964</v>
      </c>
      <c r="DL7" s="71">
        <v>-262913995.77000001</v>
      </c>
      <c r="DM7" s="71">
        <v>466891512.47999966</v>
      </c>
      <c r="DN7" s="71">
        <v>0</v>
      </c>
      <c r="DO7" s="71">
        <v>395197193.28629351</v>
      </c>
      <c r="DP7" s="71">
        <v>334608314.96370667</v>
      </c>
      <c r="DQ7" s="4"/>
      <c r="DR7" s="4"/>
    </row>
    <row r="8" spans="1:122" ht="12.75" customHeight="1">
      <c r="A8" s="54" t="s">
        <v>4</v>
      </c>
      <c r="B8" s="69">
        <v>1003</v>
      </c>
      <c r="C8" s="70" t="s">
        <v>376</v>
      </c>
      <c r="D8" s="71">
        <v>7358139290.6099997</v>
      </c>
      <c r="E8" s="71">
        <v>2006162980.9299998</v>
      </c>
      <c r="F8" s="71">
        <v>4.07</v>
      </c>
      <c r="G8" s="71">
        <v>0</v>
      </c>
      <c r="H8" s="71">
        <v>84406370.730000004</v>
      </c>
      <c r="I8" s="71">
        <v>19009009.530000001</v>
      </c>
      <c r="J8" s="71">
        <v>165183065.50999999</v>
      </c>
      <c r="K8" s="71">
        <v>0</v>
      </c>
      <c r="L8" s="71">
        <v>0</v>
      </c>
      <c r="M8" s="71">
        <v>1737564531.0899999</v>
      </c>
      <c r="N8" s="71">
        <v>0</v>
      </c>
      <c r="O8" s="71">
        <v>119221604.97</v>
      </c>
      <c r="P8" s="71">
        <v>0</v>
      </c>
      <c r="Q8" s="71">
        <v>0</v>
      </c>
      <c r="R8" s="71">
        <v>13894071.4</v>
      </c>
      <c r="S8" s="71">
        <v>1543437.6</v>
      </c>
      <c r="T8" s="71">
        <v>6585428.5300000003</v>
      </c>
      <c r="U8" s="71">
        <v>97198667.439999998</v>
      </c>
      <c r="V8" s="71">
        <v>0</v>
      </c>
      <c r="W8" s="71">
        <v>0</v>
      </c>
      <c r="X8" s="71">
        <v>2766509017.6299996</v>
      </c>
      <c r="Y8" s="71">
        <v>1.61</v>
      </c>
      <c r="Z8" s="71">
        <v>-316499.33</v>
      </c>
      <c r="AA8" s="71">
        <v>118426975.20999999</v>
      </c>
      <c r="AB8" s="71">
        <v>27849998.350000001</v>
      </c>
      <c r="AC8" s="71">
        <v>14529945.609999999</v>
      </c>
      <c r="AD8" s="71">
        <v>2672378586.5999999</v>
      </c>
      <c r="AE8" s="71">
        <v>0</v>
      </c>
      <c r="AF8" s="71">
        <v>-66359990.420000002</v>
      </c>
      <c r="AG8" s="71">
        <v>2466245687.0799999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0</v>
      </c>
      <c r="AT8" s="71">
        <v>0</v>
      </c>
      <c r="AU8" s="71">
        <v>0</v>
      </c>
      <c r="AV8" s="71">
        <v>0</v>
      </c>
      <c r="AW8" s="71">
        <v>0</v>
      </c>
      <c r="AX8" s="71">
        <v>0</v>
      </c>
      <c r="AY8" s="71">
        <v>0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-7727836290</v>
      </c>
      <c r="BH8" s="71">
        <v>-84934954</v>
      </c>
      <c r="BI8" s="71">
        <v>0</v>
      </c>
      <c r="BJ8" s="71">
        <v>-6073056</v>
      </c>
      <c r="BK8" s="71">
        <v>-5525820222</v>
      </c>
      <c r="BL8" s="71">
        <v>-2000089927</v>
      </c>
      <c r="BM8" s="71">
        <v>-119221605</v>
      </c>
      <c r="BN8" s="71">
        <v>-2766509013</v>
      </c>
      <c r="BO8" s="71">
        <v>-639999677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1">
        <v>0</v>
      </c>
      <c r="BV8" s="71">
        <v>-1826246011</v>
      </c>
      <c r="BW8" s="71">
        <v>-284762047</v>
      </c>
      <c r="BX8" s="71">
        <v>-12356527</v>
      </c>
      <c r="BY8" s="71">
        <v>-107</v>
      </c>
      <c r="BZ8" s="71">
        <v>0</v>
      </c>
      <c r="CA8" s="71">
        <v>-27916684</v>
      </c>
      <c r="CB8" s="71">
        <v>-192164</v>
      </c>
      <c r="CC8" s="71">
        <v>-1924</v>
      </c>
      <c r="CD8" s="71">
        <v>-64942512</v>
      </c>
      <c r="CE8" s="71">
        <v>-179352129</v>
      </c>
      <c r="CF8" s="71">
        <v>0</v>
      </c>
      <c r="CG8" s="71">
        <v>-34970695.120000005</v>
      </c>
      <c r="CH8" s="71">
        <v>-62815000.18</v>
      </c>
      <c r="CI8" s="71">
        <v>0</v>
      </c>
      <c r="CJ8" s="71">
        <v>9578817.4000000004</v>
      </c>
      <c r="CK8" s="71">
        <v>9578817.4000000004</v>
      </c>
      <c r="CL8" s="71">
        <v>0</v>
      </c>
      <c r="CM8" s="71">
        <v>0</v>
      </c>
      <c r="CN8" s="71">
        <v>-72393817.579999998</v>
      </c>
      <c r="CO8" s="71">
        <v>0</v>
      </c>
      <c r="CP8" s="71">
        <v>0</v>
      </c>
      <c r="CQ8" s="71">
        <v>0</v>
      </c>
      <c r="CR8" s="71">
        <v>7999703.5299999975</v>
      </c>
      <c r="CS8" s="71">
        <v>0</v>
      </c>
      <c r="CT8" s="71">
        <v>0</v>
      </c>
      <c r="CU8" s="71">
        <v>28143298.039999999</v>
      </c>
      <c r="CV8" s="71">
        <v>-20143594.510000002</v>
      </c>
      <c r="CW8" s="71">
        <v>0</v>
      </c>
      <c r="CX8" s="71">
        <v>0</v>
      </c>
      <c r="CY8" s="71">
        <v>0</v>
      </c>
      <c r="CZ8" s="71">
        <v>135726836.00999999</v>
      </c>
      <c r="DA8" s="71">
        <v>-51100657.990000002</v>
      </c>
      <c r="DB8" s="71">
        <v>186827494</v>
      </c>
      <c r="DC8" s="71">
        <v>0</v>
      </c>
      <c r="DD8" s="71">
        <v>57061617.289999999</v>
      </c>
      <c r="DE8" s="71">
        <v>-172943851.76999998</v>
      </c>
      <c r="DF8" s="71">
        <v>-137163633.53999999</v>
      </c>
      <c r="DG8" s="71">
        <v>-35780218.229999997</v>
      </c>
      <c r="DH8" s="71">
        <v>0</v>
      </c>
      <c r="DI8" s="71">
        <v>0</v>
      </c>
      <c r="DJ8" s="71">
        <v>2485797838.9776268</v>
      </c>
      <c r="DK8" s="71">
        <v>2711265461.4700022</v>
      </c>
      <c r="DL8" s="71">
        <v>-225467622.49237537</v>
      </c>
      <c r="DM8" s="71">
        <v>2485797838.9776268</v>
      </c>
      <c r="DN8" s="71">
        <v>0</v>
      </c>
      <c r="DO8" s="71">
        <v>3115933156.210011</v>
      </c>
      <c r="DP8" s="71">
        <v>-404667694.51000035</v>
      </c>
      <c r="DQ8" s="4"/>
      <c r="DR8" s="4"/>
    </row>
    <row r="9" spans="1:122" ht="12.75" customHeight="1">
      <c r="A9" s="54" t="s">
        <v>5</v>
      </c>
      <c r="B9" s="69">
        <v>1004</v>
      </c>
      <c r="C9" s="70" t="s">
        <v>376</v>
      </c>
      <c r="D9" s="71">
        <v>29827527455.819996</v>
      </c>
      <c r="E9" s="71">
        <v>18842858113.289997</v>
      </c>
      <c r="F9" s="71">
        <v>0</v>
      </c>
      <c r="G9" s="71">
        <v>0</v>
      </c>
      <c r="H9" s="71">
        <v>2187695525.1500001</v>
      </c>
      <c r="I9" s="71">
        <v>695086812.16999996</v>
      </c>
      <c r="J9" s="71">
        <v>14932903</v>
      </c>
      <c r="K9" s="71">
        <v>359808719.63</v>
      </c>
      <c r="L9" s="71">
        <v>0</v>
      </c>
      <c r="M9" s="71">
        <v>15342351844.08</v>
      </c>
      <c r="N9" s="71">
        <v>242982309.25999999</v>
      </c>
      <c r="O9" s="71">
        <v>2312876.9900000002</v>
      </c>
      <c r="P9" s="71">
        <v>0</v>
      </c>
      <c r="Q9" s="71">
        <v>0</v>
      </c>
      <c r="R9" s="71">
        <v>2228973.7400000002</v>
      </c>
      <c r="S9" s="71">
        <v>83903.25</v>
      </c>
      <c r="T9" s="71">
        <v>0</v>
      </c>
      <c r="U9" s="71">
        <v>0</v>
      </c>
      <c r="V9" s="71">
        <v>0</v>
      </c>
      <c r="W9" s="71">
        <v>0</v>
      </c>
      <c r="X9" s="71">
        <v>5776318138.7700005</v>
      </c>
      <c r="Y9" s="71">
        <v>0</v>
      </c>
      <c r="Z9" s="71">
        <v>0</v>
      </c>
      <c r="AA9" s="71">
        <v>5467177480.3100004</v>
      </c>
      <c r="AB9" s="71">
        <v>210648855.69999999</v>
      </c>
      <c r="AC9" s="71">
        <v>-1158951.04</v>
      </c>
      <c r="AD9" s="71">
        <v>0</v>
      </c>
      <c r="AE9" s="71">
        <v>0</v>
      </c>
      <c r="AF9" s="71">
        <v>99650753.799999997</v>
      </c>
      <c r="AG9" s="71">
        <v>3995472632.4199996</v>
      </c>
      <c r="AH9" s="71">
        <v>816636.46</v>
      </c>
      <c r="AI9" s="71">
        <v>816636.46</v>
      </c>
      <c r="AJ9" s="71">
        <v>0</v>
      </c>
      <c r="AK9" s="71">
        <v>1120000000</v>
      </c>
      <c r="AL9" s="71">
        <v>1120000000</v>
      </c>
      <c r="AM9" s="71">
        <v>0</v>
      </c>
      <c r="AN9" s="71">
        <v>89749057.890000001</v>
      </c>
      <c r="AO9" s="71">
        <v>22235509.140000001</v>
      </c>
      <c r="AP9" s="71">
        <v>1656293.05</v>
      </c>
      <c r="AQ9" s="71">
        <v>65857255.700000003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-25492172178.740005</v>
      </c>
      <c r="BH9" s="71">
        <v>0</v>
      </c>
      <c r="BI9" s="71">
        <v>-211003.14</v>
      </c>
      <c r="BJ9" s="71">
        <v>-4632626.8499999996</v>
      </c>
      <c r="BK9" s="71">
        <v>-22709760844.920002</v>
      </c>
      <c r="BL9" s="71">
        <v>-13106814981.060001</v>
      </c>
      <c r="BM9" s="71">
        <v>1802400.64</v>
      </c>
      <c r="BN9" s="71">
        <v>-6395278346.71</v>
      </c>
      <c r="BO9" s="71">
        <v>-2104728958.99</v>
      </c>
      <c r="BP9" s="71">
        <v>-675187.89</v>
      </c>
      <c r="BQ9" s="71">
        <v>-926006221.04999995</v>
      </c>
      <c r="BR9" s="71">
        <v>-178059549.86000001</v>
      </c>
      <c r="BS9" s="71">
        <v>0</v>
      </c>
      <c r="BT9" s="71">
        <v>0</v>
      </c>
      <c r="BU9" s="71">
        <v>0</v>
      </c>
      <c r="BV9" s="71">
        <v>-1449813239.9900002</v>
      </c>
      <c r="BW9" s="71">
        <v>-367042885.29999995</v>
      </c>
      <c r="BX9" s="71">
        <v>0</v>
      </c>
      <c r="BY9" s="71">
        <v>-12419836.970000001</v>
      </c>
      <c r="BZ9" s="71">
        <v>0</v>
      </c>
      <c r="CA9" s="71">
        <v>-117577110.84999999</v>
      </c>
      <c r="CB9" s="71">
        <v>-390492.35</v>
      </c>
      <c r="CC9" s="71">
        <v>-1145887.42</v>
      </c>
      <c r="CD9" s="71">
        <v>-79443786.370000005</v>
      </c>
      <c r="CE9" s="71">
        <v>-156065771.34</v>
      </c>
      <c r="CF9" s="71">
        <v>-960711578.53999996</v>
      </c>
      <c r="CG9" s="71">
        <v>334229536.4000001</v>
      </c>
      <c r="CH9" s="71">
        <v>-658340731.70999992</v>
      </c>
      <c r="CI9" s="71">
        <v>0</v>
      </c>
      <c r="CJ9" s="71">
        <v>-646651962.6099999</v>
      </c>
      <c r="CK9" s="71">
        <v>-91947169.170000002</v>
      </c>
      <c r="CL9" s="71">
        <v>-553538041.07999992</v>
      </c>
      <c r="CM9" s="71">
        <v>-1166752.3599999999</v>
      </c>
      <c r="CN9" s="71">
        <v>-11688769.100000001</v>
      </c>
      <c r="CO9" s="71">
        <v>-46064146.429999992</v>
      </c>
      <c r="CP9" s="71">
        <v>27419038.120000001</v>
      </c>
      <c r="CQ9" s="71">
        <v>-73483184.549999997</v>
      </c>
      <c r="CR9" s="71">
        <v>2369908.0599999931</v>
      </c>
      <c r="CS9" s="71">
        <v>0</v>
      </c>
      <c r="CT9" s="71">
        <v>0</v>
      </c>
      <c r="CU9" s="71">
        <v>9299256.3199999947</v>
      </c>
      <c r="CV9" s="71">
        <v>-6929348.2600000016</v>
      </c>
      <c r="CW9" s="71">
        <v>0</v>
      </c>
      <c r="CX9" s="71">
        <v>0</v>
      </c>
      <c r="CY9" s="71">
        <v>0</v>
      </c>
      <c r="CZ9" s="71">
        <v>1000828097.36</v>
      </c>
      <c r="DA9" s="71">
        <v>1000828097.36</v>
      </c>
      <c r="DB9" s="71">
        <v>0</v>
      </c>
      <c r="DC9" s="71">
        <v>0</v>
      </c>
      <c r="DD9" s="71">
        <v>31538823.589999996</v>
      </c>
      <c r="DE9" s="71">
        <v>-19895887.5</v>
      </c>
      <c r="DF9" s="71">
        <v>-19895887.5</v>
      </c>
      <c r="DG9" s="71">
        <v>0</v>
      </c>
      <c r="DH9" s="71">
        <v>38446801.799999997</v>
      </c>
      <c r="DI9" s="71">
        <v>-14653328.77</v>
      </c>
      <c r="DJ9" s="71">
        <v>17214385577.409962</v>
      </c>
      <c r="DK9" s="71">
        <v>24845138718.719963</v>
      </c>
      <c r="DL9" s="71">
        <v>-7630753141.3100004</v>
      </c>
      <c r="DM9" s="71">
        <v>17214385577.409962</v>
      </c>
      <c r="DN9" s="71">
        <v>0</v>
      </c>
      <c r="DO9" s="71">
        <v>20175553905.649994</v>
      </c>
      <c r="DP9" s="71">
        <v>4669584813.47999</v>
      </c>
      <c r="DQ9" s="4"/>
      <c r="DR9" s="4"/>
    </row>
    <row r="10" spans="1:122" ht="12.75" customHeight="1">
      <c r="A10" s="54" t="s">
        <v>7</v>
      </c>
      <c r="B10" s="69">
        <v>1005</v>
      </c>
      <c r="C10" s="70" t="s">
        <v>376</v>
      </c>
      <c r="D10" s="71">
        <v>33288501290.549999</v>
      </c>
      <c r="E10" s="71">
        <v>10003492873.24</v>
      </c>
      <c r="F10" s="71">
        <v>96833545.049999997</v>
      </c>
      <c r="G10" s="71">
        <v>0</v>
      </c>
      <c r="H10" s="71">
        <v>1620326364.5899999</v>
      </c>
      <c r="I10" s="71">
        <v>25260057.239999998</v>
      </c>
      <c r="J10" s="71">
        <v>0</v>
      </c>
      <c r="K10" s="71">
        <v>0</v>
      </c>
      <c r="L10" s="71">
        <v>0</v>
      </c>
      <c r="M10" s="71">
        <v>8261072906.3599997</v>
      </c>
      <c r="N10" s="71">
        <v>0</v>
      </c>
      <c r="O10" s="71">
        <v>3410156589.4200001</v>
      </c>
      <c r="P10" s="71">
        <v>966657768.69000006</v>
      </c>
      <c r="Q10" s="71">
        <v>0</v>
      </c>
      <c r="R10" s="71">
        <v>588929220.45000005</v>
      </c>
      <c r="S10" s="71">
        <v>0</v>
      </c>
      <c r="T10" s="71">
        <v>0</v>
      </c>
      <c r="U10" s="71">
        <v>1712858016.8</v>
      </c>
      <c r="V10" s="71">
        <v>141711583.47999999</v>
      </c>
      <c r="W10" s="71">
        <v>0</v>
      </c>
      <c r="X10" s="71">
        <v>9013379706.6300011</v>
      </c>
      <c r="Y10" s="71">
        <v>99072413.680000007</v>
      </c>
      <c r="Z10" s="71">
        <v>0</v>
      </c>
      <c r="AA10" s="71">
        <v>1929351451.8800001</v>
      </c>
      <c r="AB10" s="71">
        <v>934006.88</v>
      </c>
      <c r="AC10" s="71">
        <v>0</v>
      </c>
      <c r="AD10" s="71">
        <v>6389871558.9399996</v>
      </c>
      <c r="AE10" s="71">
        <v>0</v>
      </c>
      <c r="AF10" s="71">
        <v>594150275.25</v>
      </c>
      <c r="AG10" s="71">
        <v>9943444861.9200001</v>
      </c>
      <c r="AH10" s="71">
        <v>500000000</v>
      </c>
      <c r="AI10" s="71">
        <v>500000000</v>
      </c>
      <c r="AJ10" s="71">
        <v>0</v>
      </c>
      <c r="AK10" s="71">
        <v>0</v>
      </c>
      <c r="AL10" s="71">
        <v>0</v>
      </c>
      <c r="AM10" s="71">
        <v>0</v>
      </c>
      <c r="AN10" s="71">
        <v>127960306.77</v>
      </c>
      <c r="AO10" s="71">
        <v>23289152.77</v>
      </c>
      <c r="AP10" s="71">
        <v>0</v>
      </c>
      <c r="AQ10" s="71">
        <v>104671154</v>
      </c>
      <c r="AR10" s="71">
        <v>290066952.56999999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-33453370914.859997</v>
      </c>
      <c r="BH10" s="71">
        <v>-65344802.130000003</v>
      </c>
      <c r="BI10" s="71">
        <v>-133554934.42</v>
      </c>
      <c r="BJ10" s="71">
        <v>-720621165.20000005</v>
      </c>
      <c r="BK10" s="71">
        <v>-24287514459.959995</v>
      </c>
      <c r="BL10" s="71">
        <v>-10003492873.24</v>
      </c>
      <c r="BM10" s="71">
        <v>-2689535424.2199998</v>
      </c>
      <c r="BN10" s="71">
        <v>-8879824772.2099991</v>
      </c>
      <c r="BO10" s="71">
        <v>-2125863453.9200001</v>
      </c>
      <c r="BP10" s="71">
        <v>-500000000</v>
      </c>
      <c r="BQ10" s="71">
        <v>0</v>
      </c>
      <c r="BR10" s="71">
        <v>0</v>
      </c>
      <c r="BS10" s="71">
        <v>-88797936.370000005</v>
      </c>
      <c r="BT10" s="71">
        <v>0</v>
      </c>
      <c r="BU10" s="71">
        <v>-201269016.19999999</v>
      </c>
      <c r="BV10" s="71">
        <v>-7817581408</v>
      </c>
      <c r="BW10" s="71">
        <v>-227485128.94999999</v>
      </c>
      <c r="BX10" s="71">
        <v>0</v>
      </c>
      <c r="BY10" s="71">
        <v>-2509721.46</v>
      </c>
      <c r="BZ10" s="71">
        <v>-49327773.18</v>
      </c>
      <c r="CA10" s="71">
        <v>-4301059.63</v>
      </c>
      <c r="CB10" s="71">
        <v>-15175195.029999999</v>
      </c>
      <c r="CC10" s="71">
        <v>-5082720.79</v>
      </c>
      <c r="CD10" s="71">
        <v>-45052986.280000001</v>
      </c>
      <c r="CE10" s="71">
        <v>-106035672.58</v>
      </c>
      <c r="CF10" s="71">
        <v>0</v>
      </c>
      <c r="CG10" s="71">
        <v>-1610222404.0199997</v>
      </c>
      <c r="CH10" s="71">
        <v>-1501396798.8199999</v>
      </c>
      <c r="CI10" s="71">
        <v>197456.65</v>
      </c>
      <c r="CJ10" s="71">
        <v>-1463137858.22</v>
      </c>
      <c r="CK10" s="71">
        <v>-36702317.530000001</v>
      </c>
      <c r="CL10" s="71">
        <v>-1426435540.6900001</v>
      </c>
      <c r="CM10" s="71">
        <v>0</v>
      </c>
      <c r="CN10" s="71">
        <v>-38456397.25</v>
      </c>
      <c r="CO10" s="71">
        <v>-234524066.3499999</v>
      </c>
      <c r="CP10" s="71">
        <v>1168072036.48</v>
      </c>
      <c r="CQ10" s="71">
        <v>-1402596102.8299999</v>
      </c>
      <c r="CR10" s="71">
        <v>0</v>
      </c>
      <c r="CS10" s="71">
        <v>0</v>
      </c>
      <c r="CT10" s="71">
        <v>0</v>
      </c>
      <c r="CU10" s="71">
        <v>0</v>
      </c>
      <c r="CV10" s="71">
        <v>0</v>
      </c>
      <c r="CW10" s="71">
        <v>0</v>
      </c>
      <c r="CX10" s="71">
        <v>0</v>
      </c>
      <c r="CY10" s="71">
        <v>0</v>
      </c>
      <c r="CZ10" s="71">
        <v>44690249.130000003</v>
      </c>
      <c r="DA10" s="71">
        <v>44690249.130000003</v>
      </c>
      <c r="DB10" s="71">
        <v>0</v>
      </c>
      <c r="DC10" s="71">
        <v>0</v>
      </c>
      <c r="DD10" s="71">
        <v>99292890.939999998</v>
      </c>
      <c r="DE10" s="71">
        <v>-18284678.920000002</v>
      </c>
      <c r="DF10" s="71">
        <v>-18286415.73</v>
      </c>
      <c r="DG10" s="71">
        <v>1736.81</v>
      </c>
      <c r="DH10" s="71">
        <v>0</v>
      </c>
      <c r="DI10" s="71">
        <v>0</v>
      </c>
      <c r="DJ10" s="71">
        <v>12732402652.200001</v>
      </c>
      <c r="DK10" s="71">
        <v>16386812803.200001</v>
      </c>
      <c r="DL10" s="71">
        <v>-3654410151</v>
      </c>
      <c r="DM10" s="71">
        <v>12732402652.200001</v>
      </c>
      <c r="DN10" s="71">
        <v>0</v>
      </c>
      <c r="DO10" s="71">
        <v>18161904831.530029</v>
      </c>
      <c r="DP10" s="71">
        <v>-1775092028.3299973</v>
      </c>
      <c r="DQ10" s="4"/>
      <c r="DR10" s="4"/>
    </row>
    <row r="11" spans="1:122" ht="12.75" customHeight="1">
      <c r="A11" s="54" t="s">
        <v>9</v>
      </c>
      <c r="B11" s="69">
        <v>1006</v>
      </c>
      <c r="C11" s="70" t="s">
        <v>376</v>
      </c>
      <c r="D11" s="71">
        <v>6296030296.7400007</v>
      </c>
      <c r="E11" s="71">
        <v>4169306958.54</v>
      </c>
      <c r="F11" s="71">
        <v>1418531.77</v>
      </c>
      <c r="G11" s="71">
        <v>3249839.38</v>
      </c>
      <c r="H11" s="71">
        <v>263496914.34</v>
      </c>
      <c r="I11" s="71">
        <v>67793051.239999995</v>
      </c>
      <c r="J11" s="71">
        <v>0</v>
      </c>
      <c r="K11" s="71">
        <v>135744672.34</v>
      </c>
      <c r="L11" s="71">
        <v>0</v>
      </c>
      <c r="M11" s="71">
        <v>2434307962.4000001</v>
      </c>
      <c r="N11" s="71">
        <v>1263295987.0699999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543351438.43000007</v>
      </c>
      <c r="Y11" s="71">
        <v>0</v>
      </c>
      <c r="Z11" s="71">
        <v>0</v>
      </c>
      <c r="AA11" s="71">
        <v>128811206.61</v>
      </c>
      <c r="AB11" s="71">
        <v>-425600</v>
      </c>
      <c r="AC11" s="71">
        <v>0</v>
      </c>
      <c r="AD11" s="71">
        <v>120615118.44</v>
      </c>
      <c r="AE11" s="71">
        <v>0</v>
      </c>
      <c r="AF11" s="71">
        <v>294350713.38</v>
      </c>
      <c r="AG11" s="71">
        <v>1375188368.96</v>
      </c>
      <c r="AH11" s="71">
        <v>3966825</v>
      </c>
      <c r="AI11" s="71">
        <v>3966825</v>
      </c>
      <c r="AJ11" s="71">
        <v>0</v>
      </c>
      <c r="AK11" s="71">
        <v>0</v>
      </c>
      <c r="AL11" s="71">
        <v>0</v>
      </c>
      <c r="AM11" s="71">
        <v>0</v>
      </c>
      <c r="AN11" s="71">
        <v>3753124.75</v>
      </c>
      <c r="AO11" s="71">
        <v>3753124.75</v>
      </c>
      <c r="AP11" s="71">
        <v>0</v>
      </c>
      <c r="AQ11" s="71">
        <v>0</v>
      </c>
      <c r="AR11" s="71">
        <v>200463581.06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-5084731559.2599993</v>
      </c>
      <c r="BH11" s="71">
        <v>0</v>
      </c>
      <c r="BI11" s="71">
        <v>0</v>
      </c>
      <c r="BJ11" s="71">
        <v>-6047743.4800000004</v>
      </c>
      <c r="BK11" s="71">
        <v>-4848281114.3800001</v>
      </c>
      <c r="BL11" s="71">
        <v>-3210366358.0899997</v>
      </c>
      <c r="BM11" s="71">
        <v>0</v>
      </c>
      <c r="BN11" s="71">
        <v>-418380607.59000003</v>
      </c>
      <c r="BO11" s="71">
        <v>-1059232829.9299999</v>
      </c>
      <c r="BP11" s="71">
        <v>-3054455.27</v>
      </c>
      <c r="BQ11" s="71">
        <v>0</v>
      </c>
      <c r="BR11" s="71">
        <v>-2889906.0499999993</v>
      </c>
      <c r="BS11" s="71">
        <v>-154356957.44999999</v>
      </c>
      <c r="BT11" s="71">
        <v>0</v>
      </c>
      <c r="BU11" s="71">
        <v>-142317303.47</v>
      </c>
      <c r="BV11" s="71">
        <v>-48294260.490000002</v>
      </c>
      <c r="BW11" s="71">
        <v>-39791137.439999998</v>
      </c>
      <c r="BX11" s="71">
        <v>0</v>
      </c>
      <c r="BY11" s="71">
        <v>-19838706.739999998</v>
      </c>
      <c r="BZ11" s="71">
        <v>0</v>
      </c>
      <c r="CA11" s="71">
        <v>-4535269.1100000003</v>
      </c>
      <c r="CB11" s="71">
        <v>-6977520.7400000002</v>
      </c>
      <c r="CC11" s="71">
        <v>-376567.77</v>
      </c>
      <c r="CD11" s="71">
        <v>1960831.25</v>
      </c>
      <c r="CE11" s="71">
        <v>-10023904.33</v>
      </c>
      <c r="CF11" s="71">
        <v>0</v>
      </c>
      <c r="CG11" s="71">
        <v>21585910.260000058</v>
      </c>
      <c r="CH11" s="71">
        <v>-358231100.68999994</v>
      </c>
      <c r="CI11" s="71">
        <v>331696823.98000002</v>
      </c>
      <c r="CJ11" s="71">
        <v>-679584054.02999997</v>
      </c>
      <c r="CK11" s="71">
        <v>-7414098.4900000002</v>
      </c>
      <c r="CL11" s="71">
        <v>-672169955.53999996</v>
      </c>
      <c r="CM11" s="71">
        <v>0</v>
      </c>
      <c r="CN11" s="71">
        <v>-10343870.640000001</v>
      </c>
      <c r="CO11" s="71">
        <v>0</v>
      </c>
      <c r="CP11" s="71">
        <v>0</v>
      </c>
      <c r="CQ11" s="71">
        <v>0</v>
      </c>
      <c r="CR11" s="71">
        <v>0</v>
      </c>
      <c r="CS11" s="71">
        <v>0</v>
      </c>
      <c r="CT11" s="71">
        <v>0</v>
      </c>
      <c r="CU11" s="71">
        <v>0</v>
      </c>
      <c r="CV11" s="71">
        <v>0</v>
      </c>
      <c r="CW11" s="71">
        <v>0</v>
      </c>
      <c r="CX11" s="71">
        <v>0</v>
      </c>
      <c r="CY11" s="71">
        <v>0</v>
      </c>
      <c r="CZ11" s="71">
        <v>379383079.31999999</v>
      </c>
      <c r="DA11" s="71">
        <v>379383079.31999999</v>
      </c>
      <c r="DB11" s="71">
        <v>0</v>
      </c>
      <c r="DC11" s="71">
        <v>0</v>
      </c>
      <c r="DD11" s="71">
        <v>6057038.0300000003</v>
      </c>
      <c r="DE11" s="71">
        <v>-5623106.4000000004</v>
      </c>
      <c r="DF11" s="71">
        <v>-5110929.16</v>
      </c>
      <c r="DG11" s="71">
        <v>-512177.24</v>
      </c>
      <c r="DH11" s="71">
        <v>0</v>
      </c>
      <c r="DI11" s="71">
        <v>0</v>
      </c>
      <c r="DJ11" s="71">
        <v>4352177217.6900005</v>
      </c>
      <c r="DK11" s="71">
        <v>6589915534.4099998</v>
      </c>
      <c r="DL11" s="71">
        <v>-2237738316.7199998</v>
      </c>
      <c r="DM11" s="71">
        <v>4352177217.6900005</v>
      </c>
      <c r="DN11" s="71">
        <v>0</v>
      </c>
      <c r="DO11" s="71">
        <v>5357030886.6699982</v>
      </c>
      <c r="DP11" s="71">
        <v>1232884647.7400014</v>
      </c>
      <c r="DQ11" s="4"/>
      <c r="DR11" s="4"/>
    </row>
    <row r="12" spans="1:122" ht="12.75" customHeight="1">
      <c r="A12" s="54" t="s">
        <v>11</v>
      </c>
      <c r="B12" s="69">
        <v>1007</v>
      </c>
      <c r="C12" s="70" t="s">
        <v>376</v>
      </c>
      <c r="D12" s="71">
        <v>177219338.16</v>
      </c>
      <c r="E12" s="71">
        <v>14698371.199999999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14698371.199999999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162520966.96000001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-176291540.62</v>
      </c>
      <c r="BH12" s="71">
        <v>0</v>
      </c>
      <c r="BI12" s="71">
        <v>0</v>
      </c>
      <c r="BJ12" s="71">
        <v>0</v>
      </c>
      <c r="BK12" s="71">
        <v>-163481087.87</v>
      </c>
      <c r="BL12" s="71">
        <v>0</v>
      </c>
      <c r="BM12" s="71">
        <v>0</v>
      </c>
      <c r="BN12" s="71">
        <v>0</v>
      </c>
      <c r="BO12" s="71">
        <v>-163481087.87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-5009551.4400000004</v>
      </c>
      <c r="BW12" s="71">
        <v>-7800901.3100000005</v>
      </c>
      <c r="BX12" s="71">
        <v>0</v>
      </c>
      <c r="BY12" s="71">
        <v>-5920943.0600000005</v>
      </c>
      <c r="BZ12" s="71">
        <v>0</v>
      </c>
      <c r="CA12" s="71">
        <v>-1559187.9900000002</v>
      </c>
      <c r="CB12" s="71">
        <v>-320770.26</v>
      </c>
      <c r="CC12" s="71">
        <v>0</v>
      </c>
      <c r="CD12" s="71">
        <v>0</v>
      </c>
      <c r="CE12" s="71">
        <v>0</v>
      </c>
      <c r="CF12" s="71">
        <v>0</v>
      </c>
      <c r="CG12" s="71">
        <v>-5441140.4100000001</v>
      </c>
      <c r="CH12" s="71">
        <v>-9581122.9600000009</v>
      </c>
      <c r="CI12" s="71">
        <v>0</v>
      </c>
      <c r="CJ12" s="71">
        <v>-9581122.9600000009</v>
      </c>
      <c r="CK12" s="71">
        <v>-2273179.98</v>
      </c>
      <c r="CL12" s="71">
        <v>-7307942.9800000004</v>
      </c>
      <c r="CM12" s="71">
        <v>0</v>
      </c>
      <c r="CN12" s="71">
        <v>0</v>
      </c>
      <c r="CO12" s="71">
        <v>-1670196.38</v>
      </c>
      <c r="CP12" s="71">
        <v>1955449.0899999999</v>
      </c>
      <c r="CQ12" s="71">
        <v>-3625645.4699999997</v>
      </c>
      <c r="CR12" s="71">
        <v>0</v>
      </c>
      <c r="CS12" s="71">
        <v>0</v>
      </c>
      <c r="CT12" s="71">
        <v>0</v>
      </c>
      <c r="CU12" s="71">
        <v>0</v>
      </c>
      <c r="CV12" s="71">
        <v>0</v>
      </c>
      <c r="CW12" s="71">
        <v>0</v>
      </c>
      <c r="CX12" s="71">
        <v>0</v>
      </c>
      <c r="CY12" s="71">
        <v>0</v>
      </c>
      <c r="CZ12" s="71">
        <v>10176872.25</v>
      </c>
      <c r="DA12" s="71">
        <v>10176872.25</v>
      </c>
      <c r="DB12" s="71">
        <v>0</v>
      </c>
      <c r="DC12" s="71">
        <v>0</v>
      </c>
      <c r="DD12" s="71">
        <v>423.98</v>
      </c>
      <c r="DE12" s="71">
        <v>-4367117.3</v>
      </c>
      <c r="DF12" s="71">
        <v>-81042.380000000019</v>
      </c>
      <c r="DG12" s="71">
        <v>-4286074.92</v>
      </c>
      <c r="DH12" s="71">
        <v>0</v>
      </c>
      <c r="DI12" s="71">
        <v>0</v>
      </c>
      <c r="DJ12" s="71">
        <v>-56505753.239999771</v>
      </c>
      <c r="DK12" s="71">
        <v>-56505753.239999771</v>
      </c>
      <c r="DL12" s="71">
        <v>0</v>
      </c>
      <c r="DM12" s="71">
        <v>-56505753.239999771</v>
      </c>
      <c r="DN12" s="71">
        <v>0</v>
      </c>
      <c r="DO12" s="71">
        <v>-51992410.369999886</v>
      </c>
      <c r="DP12" s="71">
        <v>-4513342.8700000085</v>
      </c>
      <c r="DQ12" s="4"/>
      <c r="DR12" s="4"/>
    </row>
    <row r="13" spans="1:122" ht="12.75" customHeight="1">
      <c r="A13" s="54" t="s">
        <v>13</v>
      </c>
      <c r="B13" s="69">
        <v>1008</v>
      </c>
      <c r="C13" s="70" t="s">
        <v>376</v>
      </c>
      <c r="D13" s="71">
        <v>6534503176.5199995</v>
      </c>
      <c r="E13" s="71">
        <v>4778422901.6599998</v>
      </c>
      <c r="F13" s="71">
        <v>159994800.28</v>
      </c>
      <c r="G13" s="71">
        <v>0</v>
      </c>
      <c r="H13" s="71">
        <v>0</v>
      </c>
      <c r="I13" s="71">
        <v>0</v>
      </c>
      <c r="J13" s="71">
        <v>0</v>
      </c>
      <c r="K13" s="71">
        <v>300041447.44999999</v>
      </c>
      <c r="L13" s="71">
        <v>60969822.710000001</v>
      </c>
      <c r="M13" s="71">
        <v>4257416831.2199998</v>
      </c>
      <c r="N13" s="71">
        <v>0</v>
      </c>
      <c r="O13" s="71">
        <v>426207571.07999998</v>
      </c>
      <c r="P13" s="71">
        <v>0</v>
      </c>
      <c r="Q13" s="71">
        <v>0</v>
      </c>
      <c r="R13" s="71">
        <v>0</v>
      </c>
      <c r="S13" s="71">
        <v>410637080.69999999</v>
      </c>
      <c r="T13" s="71">
        <v>0</v>
      </c>
      <c r="U13" s="71">
        <v>0</v>
      </c>
      <c r="V13" s="71">
        <v>15570490.380000001</v>
      </c>
      <c r="W13" s="71">
        <v>0</v>
      </c>
      <c r="X13" s="71">
        <v>537223741.61000001</v>
      </c>
      <c r="Y13" s="71">
        <v>-219420809.91999999</v>
      </c>
      <c r="Z13" s="71">
        <v>0</v>
      </c>
      <c r="AA13" s="71">
        <v>0</v>
      </c>
      <c r="AB13" s="71">
        <v>30940517.739999998</v>
      </c>
      <c r="AC13" s="71">
        <v>0</v>
      </c>
      <c r="AD13" s="71">
        <v>725704033.78999996</v>
      </c>
      <c r="AE13" s="71">
        <v>0</v>
      </c>
      <c r="AF13" s="71">
        <v>0</v>
      </c>
      <c r="AG13" s="71">
        <v>230973945.52000001</v>
      </c>
      <c r="AH13" s="71">
        <v>0</v>
      </c>
      <c r="AI13" s="71">
        <v>0</v>
      </c>
      <c r="AJ13" s="71">
        <v>0</v>
      </c>
      <c r="AK13" s="71">
        <v>3830776.16</v>
      </c>
      <c r="AL13" s="71">
        <v>3966825</v>
      </c>
      <c r="AM13" s="71">
        <v>-136048.84</v>
      </c>
      <c r="AN13" s="71">
        <v>475042718.49000001</v>
      </c>
      <c r="AO13" s="71">
        <v>58872734.740000002</v>
      </c>
      <c r="AP13" s="71">
        <v>0</v>
      </c>
      <c r="AQ13" s="71">
        <v>416169983.75</v>
      </c>
      <c r="AR13" s="71">
        <v>82801522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-6477341193.8682528</v>
      </c>
      <c r="BH13" s="71">
        <v>-52440210.399999999</v>
      </c>
      <c r="BI13" s="71">
        <v>0</v>
      </c>
      <c r="BJ13" s="71">
        <v>-21933678.170000002</v>
      </c>
      <c r="BK13" s="71">
        <v>-6098093139.3082533</v>
      </c>
      <c r="BL13" s="71">
        <v>-4716800113.7600002</v>
      </c>
      <c r="BM13" s="71">
        <v>-562306177.92999995</v>
      </c>
      <c r="BN13" s="71">
        <v>-523615766.49000001</v>
      </c>
      <c r="BO13" s="71">
        <v>-29610706.59</v>
      </c>
      <c r="BP13" s="71">
        <v>0</v>
      </c>
      <c r="BQ13" s="71">
        <v>-3830776.16</v>
      </c>
      <c r="BR13" s="71">
        <v>-356797828.37825316</v>
      </c>
      <c r="BS13" s="71">
        <v>94868230</v>
      </c>
      <c r="BT13" s="71">
        <v>0</v>
      </c>
      <c r="BU13" s="71">
        <v>-94868230</v>
      </c>
      <c r="BV13" s="71">
        <v>-123421002.98999999</v>
      </c>
      <c r="BW13" s="71">
        <v>-86584933</v>
      </c>
      <c r="BX13" s="71">
        <v>0</v>
      </c>
      <c r="BY13" s="71">
        <v>0</v>
      </c>
      <c r="BZ13" s="71">
        <v>0</v>
      </c>
      <c r="CA13" s="71">
        <v>-14481173.66</v>
      </c>
      <c r="CB13" s="71">
        <v>-3916451.5</v>
      </c>
      <c r="CC13" s="71">
        <v>-2272228.2999999998</v>
      </c>
      <c r="CD13" s="71">
        <v>-46366722.310000002</v>
      </c>
      <c r="CE13" s="71">
        <v>-19548357.23</v>
      </c>
      <c r="CF13" s="71">
        <v>0</v>
      </c>
      <c r="CG13" s="71">
        <v>-147507925.29999995</v>
      </c>
      <c r="CH13" s="71">
        <v>-275159382.56999999</v>
      </c>
      <c r="CI13" s="71">
        <v>3079.31</v>
      </c>
      <c r="CJ13" s="71">
        <v>-257374870.5</v>
      </c>
      <c r="CK13" s="71">
        <v>-4338909.62</v>
      </c>
      <c r="CL13" s="71">
        <v>-253035960.88</v>
      </c>
      <c r="CM13" s="71">
        <v>0</v>
      </c>
      <c r="CN13" s="71">
        <v>-17787591.379999999</v>
      </c>
      <c r="CO13" s="71">
        <v>3137666.35</v>
      </c>
      <c r="CP13" s="71">
        <v>0</v>
      </c>
      <c r="CQ13" s="71">
        <v>3137666.35</v>
      </c>
      <c r="CR13" s="71">
        <v>0</v>
      </c>
      <c r="CS13" s="71">
        <v>0</v>
      </c>
      <c r="CT13" s="71">
        <v>0</v>
      </c>
      <c r="CU13" s="71">
        <v>0</v>
      </c>
      <c r="CV13" s="71">
        <v>0</v>
      </c>
      <c r="CW13" s="71">
        <v>0</v>
      </c>
      <c r="CX13" s="71">
        <v>0</v>
      </c>
      <c r="CY13" s="71">
        <v>0</v>
      </c>
      <c r="CZ13" s="71">
        <v>124572533.23999999</v>
      </c>
      <c r="DA13" s="71">
        <v>124572533.23999999</v>
      </c>
      <c r="DB13" s="71">
        <v>0</v>
      </c>
      <c r="DC13" s="71">
        <v>0</v>
      </c>
      <c r="DD13" s="71">
        <v>3049656.47</v>
      </c>
      <c r="DE13" s="71">
        <v>-2125473.5699999998</v>
      </c>
      <c r="DF13" s="71">
        <v>-2125473.5699999998</v>
      </c>
      <c r="DG13" s="71">
        <v>0</v>
      </c>
      <c r="DH13" s="71">
        <v>0</v>
      </c>
      <c r="DI13" s="71">
        <v>-982925.22</v>
      </c>
      <c r="DJ13" s="71">
        <v>1441344043.9400001</v>
      </c>
      <c r="DK13" s="71">
        <v>1597289208.4400001</v>
      </c>
      <c r="DL13" s="71">
        <v>-155945164.5</v>
      </c>
      <c r="DM13" s="71">
        <v>1441344043.9400001</v>
      </c>
      <c r="DN13" s="71">
        <v>0</v>
      </c>
      <c r="DO13" s="71">
        <v>1687635151.088253</v>
      </c>
      <c r="DP13" s="71">
        <v>-90345942.648253202</v>
      </c>
      <c r="DQ13" s="4"/>
      <c r="DR13" s="4"/>
    </row>
    <row r="14" spans="1:122" ht="12.75" customHeight="1">
      <c r="A14" s="54" t="s">
        <v>15</v>
      </c>
      <c r="B14" s="69">
        <v>1009</v>
      </c>
      <c r="C14" s="70" t="s">
        <v>376</v>
      </c>
      <c r="D14" s="71">
        <v>19431466769.389999</v>
      </c>
      <c r="E14" s="71">
        <v>9583293757.3600006</v>
      </c>
      <c r="F14" s="71">
        <v>4511393.47</v>
      </c>
      <c r="G14" s="71">
        <v>0</v>
      </c>
      <c r="H14" s="71">
        <v>4228389113.54</v>
      </c>
      <c r="I14" s="71">
        <v>33069450.379999999</v>
      </c>
      <c r="J14" s="71">
        <v>0</v>
      </c>
      <c r="K14" s="71">
        <v>3242173.9</v>
      </c>
      <c r="L14" s="71">
        <v>5490161.6399999997</v>
      </c>
      <c r="M14" s="71">
        <v>5308090622.25</v>
      </c>
      <c r="N14" s="71">
        <v>500842.18</v>
      </c>
      <c r="O14" s="71">
        <v>315455887.94999999</v>
      </c>
      <c r="P14" s="71">
        <v>0</v>
      </c>
      <c r="Q14" s="71">
        <v>49975852</v>
      </c>
      <c r="R14" s="71">
        <v>265480035.94999999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4698228200.6800003</v>
      </c>
      <c r="Y14" s="71">
        <v>0</v>
      </c>
      <c r="Z14" s="71">
        <v>0</v>
      </c>
      <c r="AA14" s="71">
        <v>4759118506.7700005</v>
      </c>
      <c r="AB14" s="71">
        <v>0</v>
      </c>
      <c r="AC14" s="71">
        <v>0</v>
      </c>
      <c r="AD14" s="71">
        <v>0</v>
      </c>
      <c r="AE14" s="71">
        <v>0</v>
      </c>
      <c r="AF14" s="71">
        <v>-60890306.090000004</v>
      </c>
      <c r="AG14" s="71">
        <v>4732223419.1899996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99251036.370000005</v>
      </c>
      <c r="AO14" s="71">
        <v>18171249.260000002</v>
      </c>
      <c r="AP14" s="71">
        <v>71387.11</v>
      </c>
      <c r="AQ14" s="71">
        <v>81008400</v>
      </c>
      <c r="AR14" s="71">
        <v>0</v>
      </c>
      <c r="AS14" s="71">
        <v>3014467.84</v>
      </c>
      <c r="AT14" s="71">
        <v>0</v>
      </c>
      <c r="AU14" s="71">
        <v>3014467.84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-17476571875.881012</v>
      </c>
      <c r="BH14" s="71">
        <v>-328405607.49000001</v>
      </c>
      <c r="BI14" s="71">
        <v>-11923621.43</v>
      </c>
      <c r="BJ14" s="71">
        <v>-73663484.040000007</v>
      </c>
      <c r="BK14" s="71">
        <v>-15662151981.821009</v>
      </c>
      <c r="BL14" s="71">
        <v>-8318271763.0443134</v>
      </c>
      <c r="BM14" s="71">
        <v>10178710.617459983</v>
      </c>
      <c r="BN14" s="71">
        <v>-4070992787.9944749</v>
      </c>
      <c r="BO14" s="71">
        <v>-3191009464.5527639</v>
      </c>
      <c r="BP14" s="71">
        <v>-473066.62988899997</v>
      </c>
      <c r="BQ14" s="71">
        <v>-3445980.8774999999</v>
      </c>
      <c r="BR14" s="71">
        <v>-86219375.294619039</v>
      </c>
      <c r="BS14" s="71">
        <v>0</v>
      </c>
      <c r="BT14" s="71">
        <v>-1918254.0449099999</v>
      </c>
      <c r="BU14" s="71">
        <v>0</v>
      </c>
      <c r="BV14" s="71">
        <v>-1058907585.7</v>
      </c>
      <c r="BW14" s="71">
        <v>-264321030.94999999</v>
      </c>
      <c r="BX14" s="71">
        <v>0</v>
      </c>
      <c r="BY14" s="71">
        <v>-1375224.89</v>
      </c>
      <c r="BZ14" s="71">
        <v>-70209330.319999993</v>
      </c>
      <c r="CA14" s="71">
        <v>-13673156.98</v>
      </c>
      <c r="CB14" s="71">
        <v>-13427979.24</v>
      </c>
      <c r="CC14" s="71">
        <v>-4057060.13</v>
      </c>
      <c r="CD14" s="71">
        <v>-49572002.850000001</v>
      </c>
      <c r="CE14" s="71">
        <v>-112006276.54000001</v>
      </c>
      <c r="CF14" s="71">
        <v>-77198564.450000003</v>
      </c>
      <c r="CG14" s="71">
        <v>-708280994.03000009</v>
      </c>
      <c r="CH14" s="71">
        <v>-1160408417.1900001</v>
      </c>
      <c r="CI14" s="71">
        <v>-2670478.5099999998</v>
      </c>
      <c r="CJ14" s="71">
        <v>-855121410.19000006</v>
      </c>
      <c r="CK14" s="71">
        <v>3667736.51</v>
      </c>
      <c r="CL14" s="71">
        <v>-858789146.70000005</v>
      </c>
      <c r="CM14" s="71">
        <v>0</v>
      </c>
      <c r="CN14" s="71">
        <v>-302616528.49000001</v>
      </c>
      <c r="CO14" s="71">
        <v>0</v>
      </c>
      <c r="CP14" s="71">
        <v>0</v>
      </c>
      <c r="CQ14" s="71">
        <v>0</v>
      </c>
      <c r="CR14" s="71">
        <v>0</v>
      </c>
      <c r="CS14" s="71">
        <v>0</v>
      </c>
      <c r="CT14" s="71">
        <v>0</v>
      </c>
      <c r="CU14" s="71">
        <v>0</v>
      </c>
      <c r="CV14" s="71">
        <v>0</v>
      </c>
      <c r="CW14" s="71">
        <v>0</v>
      </c>
      <c r="CX14" s="71">
        <v>0</v>
      </c>
      <c r="CY14" s="71">
        <v>0</v>
      </c>
      <c r="CZ14" s="71">
        <v>481671192.92000002</v>
      </c>
      <c r="DA14" s="71">
        <v>481671192.92000002</v>
      </c>
      <c r="DB14" s="71">
        <v>0</v>
      </c>
      <c r="DC14" s="71">
        <v>0</v>
      </c>
      <c r="DD14" s="71">
        <v>10079753.060000001</v>
      </c>
      <c r="DE14" s="71">
        <v>-41423522.82</v>
      </c>
      <c r="DF14" s="71">
        <v>-18355964.07</v>
      </c>
      <c r="DG14" s="71">
        <v>-23067558.75</v>
      </c>
      <c r="DH14" s="71">
        <v>1800000</v>
      </c>
      <c r="DI14" s="71">
        <v>0</v>
      </c>
      <c r="DJ14" s="71">
        <v>9657987712.3899841</v>
      </c>
      <c r="DK14" s="71">
        <v>14275307253.359983</v>
      </c>
      <c r="DL14" s="71">
        <v>-4617319540.9700003</v>
      </c>
      <c r="DM14" s="71">
        <v>9657987712.3899841</v>
      </c>
      <c r="DN14" s="71">
        <v>0</v>
      </c>
      <c r="DO14" s="71">
        <v>13028693353.880997</v>
      </c>
      <c r="DP14" s="71">
        <v>1246613899.4789872</v>
      </c>
      <c r="DQ14" s="4"/>
      <c r="DR14" s="4"/>
    </row>
    <row r="15" spans="1:122" ht="12.75" customHeight="1">
      <c r="A15" s="54" t="s">
        <v>17</v>
      </c>
      <c r="B15" s="69">
        <v>1010</v>
      </c>
      <c r="C15" s="70" t="s">
        <v>376</v>
      </c>
      <c r="D15" s="71">
        <v>1739653866.4599998</v>
      </c>
      <c r="E15" s="71">
        <v>742714954.71000004</v>
      </c>
      <c r="F15" s="71">
        <v>0</v>
      </c>
      <c r="G15" s="71">
        <v>0</v>
      </c>
      <c r="H15" s="71">
        <v>241594052.37</v>
      </c>
      <c r="I15" s="71">
        <v>2194000</v>
      </c>
      <c r="J15" s="71">
        <v>0</v>
      </c>
      <c r="K15" s="71">
        <v>0</v>
      </c>
      <c r="L15" s="71">
        <v>0</v>
      </c>
      <c r="M15" s="71">
        <v>498926902.34000003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913093059.46999979</v>
      </c>
      <c r="Y15" s="71">
        <v>0</v>
      </c>
      <c r="Z15" s="71">
        <v>0</v>
      </c>
      <c r="AA15" s="71">
        <v>116475721.87</v>
      </c>
      <c r="AB15" s="71">
        <v>0</v>
      </c>
      <c r="AC15" s="71">
        <v>0</v>
      </c>
      <c r="AD15" s="71">
        <v>809341839.31999969</v>
      </c>
      <c r="AE15" s="71">
        <v>0</v>
      </c>
      <c r="AF15" s="71">
        <v>-12724501.719999969</v>
      </c>
      <c r="AG15" s="71">
        <v>83845852.280000001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-1531375123.3899996</v>
      </c>
      <c r="BH15" s="71">
        <v>-41804473.659999847</v>
      </c>
      <c r="BI15" s="71">
        <v>0</v>
      </c>
      <c r="BJ15" s="71">
        <v>-1115376.8600000001</v>
      </c>
      <c r="BK15" s="71">
        <v>-1457636597.99</v>
      </c>
      <c r="BL15" s="71">
        <v>-611984479.60000002</v>
      </c>
      <c r="BM15" s="71">
        <v>0</v>
      </c>
      <c r="BN15" s="71">
        <v>-776580862.86000001</v>
      </c>
      <c r="BO15" s="71">
        <v>-69071255.530000001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-1536729.8</v>
      </c>
      <c r="BW15" s="71">
        <v>-29281945.079999998</v>
      </c>
      <c r="BX15" s="71">
        <v>0</v>
      </c>
      <c r="BY15" s="71">
        <v>0</v>
      </c>
      <c r="BZ15" s="71">
        <v>0</v>
      </c>
      <c r="CA15" s="71">
        <v>-5306432.1099999994</v>
      </c>
      <c r="CB15" s="71">
        <v>0</v>
      </c>
      <c r="CC15" s="71">
        <v>-39598.39</v>
      </c>
      <c r="CD15" s="71">
        <v>-5917350.5800000001</v>
      </c>
      <c r="CE15" s="71">
        <v>-18018564</v>
      </c>
      <c r="CF15" s="71">
        <v>0</v>
      </c>
      <c r="CG15" s="71">
        <v>3978021.3199999924</v>
      </c>
      <c r="CH15" s="71">
        <v>-1239352.1300000008</v>
      </c>
      <c r="CI15" s="71">
        <v>0</v>
      </c>
      <c r="CJ15" s="71">
        <v>-957222.75</v>
      </c>
      <c r="CK15" s="71">
        <v>-957222.75</v>
      </c>
      <c r="CL15" s="71">
        <v>0</v>
      </c>
      <c r="CM15" s="71">
        <v>0</v>
      </c>
      <c r="CN15" s="71">
        <v>-282129.38000000082</v>
      </c>
      <c r="CO15" s="71">
        <v>0</v>
      </c>
      <c r="CP15" s="71">
        <v>0</v>
      </c>
      <c r="CQ15" s="71">
        <v>0</v>
      </c>
      <c r="CR15" s="71">
        <v>0</v>
      </c>
      <c r="CS15" s="71">
        <v>0</v>
      </c>
      <c r="CT15" s="71">
        <v>0</v>
      </c>
      <c r="CU15" s="71">
        <v>0</v>
      </c>
      <c r="CV15" s="71">
        <v>0</v>
      </c>
      <c r="CW15" s="71">
        <v>0</v>
      </c>
      <c r="CX15" s="71">
        <v>0</v>
      </c>
      <c r="CY15" s="71">
        <v>0</v>
      </c>
      <c r="CZ15" s="71">
        <v>-22157277.620000005</v>
      </c>
      <c r="DA15" s="71">
        <v>-22157277.620000005</v>
      </c>
      <c r="DB15" s="71">
        <v>0</v>
      </c>
      <c r="DC15" s="71">
        <v>0</v>
      </c>
      <c r="DD15" s="71">
        <v>1755815.43</v>
      </c>
      <c r="DE15" s="71">
        <v>-364625.09</v>
      </c>
      <c r="DF15" s="71">
        <v>-364490.07</v>
      </c>
      <c r="DG15" s="71">
        <v>-135.02000000000001</v>
      </c>
      <c r="DH15" s="71">
        <v>28966718.75</v>
      </c>
      <c r="DI15" s="71">
        <v>-2983258.02</v>
      </c>
      <c r="DJ15" s="71">
        <v>1231063175.8199825</v>
      </c>
      <c r="DK15" s="71">
        <v>1430131641.0499825</v>
      </c>
      <c r="DL15" s="71">
        <v>-199068465.23000002</v>
      </c>
      <c r="DM15" s="71">
        <v>1231063175.8199825</v>
      </c>
      <c r="DN15" s="71">
        <v>0</v>
      </c>
      <c r="DO15" s="71">
        <v>1217874876.6737523</v>
      </c>
      <c r="DP15" s="71">
        <v>212256764.39000016</v>
      </c>
      <c r="DQ15" s="4"/>
      <c r="DR15" s="4"/>
    </row>
    <row r="16" spans="1:122" ht="12.75" customHeight="1">
      <c r="A16" s="54" t="s">
        <v>19</v>
      </c>
      <c r="B16" s="69">
        <v>1011</v>
      </c>
      <c r="C16" s="70" t="s">
        <v>376</v>
      </c>
      <c r="D16" s="71">
        <v>479134569.75999999</v>
      </c>
      <c r="E16" s="71">
        <v>150469381.08000001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150469381.08000001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328665188.68000001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-217322293.46000001</v>
      </c>
      <c r="BH16" s="71">
        <v>-18093963</v>
      </c>
      <c r="BI16" s="71">
        <v>0</v>
      </c>
      <c r="BJ16" s="71">
        <v>0</v>
      </c>
      <c r="BK16" s="71">
        <v>-4315246.4000000004</v>
      </c>
      <c r="BL16" s="71">
        <v>-4315246.4000000004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-175838586</v>
      </c>
      <c r="BW16" s="71">
        <v>-19074498.060000002</v>
      </c>
      <c r="BX16" s="71">
        <v>0</v>
      </c>
      <c r="BY16" s="71">
        <v>0</v>
      </c>
      <c r="BZ16" s="71">
        <v>0</v>
      </c>
      <c r="CA16" s="71">
        <v>-1877143.05</v>
      </c>
      <c r="CB16" s="71">
        <v>-15026777</v>
      </c>
      <c r="CC16" s="71">
        <v>0</v>
      </c>
      <c r="CD16" s="71">
        <v>0</v>
      </c>
      <c r="CE16" s="71">
        <v>-2170578.0099999998</v>
      </c>
      <c r="CF16" s="71">
        <v>0</v>
      </c>
      <c r="CG16" s="71">
        <v>40518471.400000013</v>
      </c>
      <c r="CH16" s="71">
        <v>-7504494.3799999999</v>
      </c>
      <c r="CI16" s="71">
        <v>0</v>
      </c>
      <c r="CJ16" s="71">
        <v>-4797000</v>
      </c>
      <c r="CK16" s="71">
        <v>-1363872</v>
      </c>
      <c r="CL16" s="71">
        <v>-3433128</v>
      </c>
      <c r="CM16" s="71">
        <v>0</v>
      </c>
      <c r="CN16" s="71">
        <v>-2707494.38</v>
      </c>
      <c r="CO16" s="71">
        <v>-6351110</v>
      </c>
      <c r="CP16" s="71">
        <v>-6351110</v>
      </c>
      <c r="CQ16" s="71">
        <v>0</v>
      </c>
      <c r="CR16" s="71">
        <v>0</v>
      </c>
      <c r="CS16" s="71">
        <v>0</v>
      </c>
      <c r="CT16" s="71">
        <v>0</v>
      </c>
      <c r="CU16" s="71">
        <v>0</v>
      </c>
      <c r="CV16" s="71">
        <v>0</v>
      </c>
      <c r="CW16" s="71">
        <v>0</v>
      </c>
      <c r="CX16" s="71">
        <v>0</v>
      </c>
      <c r="CY16" s="71">
        <v>0</v>
      </c>
      <c r="CZ16" s="71">
        <v>65401804</v>
      </c>
      <c r="DA16" s="71">
        <v>65401804</v>
      </c>
      <c r="DB16" s="71">
        <v>0</v>
      </c>
      <c r="DC16" s="71">
        <v>0</v>
      </c>
      <c r="DD16" s="71">
        <v>538695.16000000993</v>
      </c>
      <c r="DE16" s="71">
        <v>0</v>
      </c>
      <c r="DF16" s="71">
        <v>0</v>
      </c>
      <c r="DG16" s="71">
        <v>0</v>
      </c>
      <c r="DH16" s="71">
        <v>450027.26</v>
      </c>
      <c r="DI16" s="71">
        <v>-12016450.640000001</v>
      </c>
      <c r="DJ16" s="71">
        <v>-30706197.019996852</v>
      </c>
      <c r="DK16" s="71">
        <v>34236385.770003147</v>
      </c>
      <c r="DL16" s="71">
        <v>-64942582.789999999</v>
      </c>
      <c r="DM16" s="71">
        <v>-30706197.019996852</v>
      </c>
      <c r="DN16" s="71">
        <v>0</v>
      </c>
      <c r="DO16" s="71">
        <v>-268094361.92999732</v>
      </c>
      <c r="DP16" s="71">
        <v>302330747.69999999</v>
      </c>
      <c r="DQ16" s="4"/>
      <c r="DR16" s="4"/>
    </row>
    <row r="17" spans="1:122" ht="12.75" customHeight="1">
      <c r="A17" s="54" t="s">
        <v>21</v>
      </c>
      <c r="B17" s="69">
        <v>1012</v>
      </c>
      <c r="C17" s="70" t="s">
        <v>376</v>
      </c>
      <c r="D17" s="71">
        <v>4857983027.1700001</v>
      </c>
      <c r="E17" s="71">
        <v>2110146509.1900001</v>
      </c>
      <c r="F17" s="71">
        <v>47167024.399999999</v>
      </c>
      <c r="G17" s="71">
        <v>0</v>
      </c>
      <c r="H17" s="71">
        <v>0</v>
      </c>
      <c r="I17" s="71">
        <v>271948232.5</v>
      </c>
      <c r="J17" s="71">
        <v>0</v>
      </c>
      <c r="K17" s="71">
        <v>4020450.6899999995</v>
      </c>
      <c r="L17" s="71">
        <v>0</v>
      </c>
      <c r="M17" s="71">
        <v>1825969109.6999998</v>
      </c>
      <c r="N17" s="71">
        <v>-38958308.100000001</v>
      </c>
      <c r="O17" s="71">
        <v>208079.7</v>
      </c>
      <c r="P17" s="71">
        <v>208079.7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1028525744.0400001</v>
      </c>
      <c r="Y17" s="71">
        <v>1028525744.0400001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1713896024.24</v>
      </c>
      <c r="AH17" s="71">
        <v>5206670</v>
      </c>
      <c r="AI17" s="71">
        <v>5206670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-3448571645.3200002</v>
      </c>
      <c r="BH17" s="71">
        <v>-8231940.7300000004</v>
      </c>
      <c r="BI17" s="71">
        <v>0</v>
      </c>
      <c r="BJ17" s="71">
        <v>0</v>
      </c>
      <c r="BK17" s="71">
        <v>-3138880332.9300003</v>
      </c>
      <c r="BL17" s="71">
        <v>-2110146509.1900001</v>
      </c>
      <c r="BM17" s="71">
        <v>-208079.7</v>
      </c>
      <c r="BN17" s="71">
        <v>-1028525744.0400001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-234739721.41</v>
      </c>
      <c r="BW17" s="71">
        <v>-66719650.25</v>
      </c>
      <c r="BX17" s="71">
        <v>0</v>
      </c>
      <c r="BY17" s="71">
        <v>0</v>
      </c>
      <c r="BZ17" s="71">
        <v>0</v>
      </c>
      <c r="CA17" s="71">
        <v>-4933047.12</v>
      </c>
      <c r="CB17" s="71">
        <v>-1578500</v>
      </c>
      <c r="CC17" s="71">
        <v>-58800398.039999999</v>
      </c>
      <c r="CD17" s="71">
        <v>0</v>
      </c>
      <c r="CE17" s="71">
        <v>-1407705.0899999999</v>
      </c>
      <c r="CF17" s="71">
        <v>0</v>
      </c>
      <c r="CG17" s="71">
        <v>-158772241.51999998</v>
      </c>
      <c r="CH17" s="71">
        <v>-7792314.8200000003</v>
      </c>
      <c r="CI17" s="71">
        <v>-773838.44000000006</v>
      </c>
      <c r="CJ17" s="71">
        <v>-2769983.8</v>
      </c>
      <c r="CK17" s="71">
        <v>-2324360.75</v>
      </c>
      <c r="CL17" s="71">
        <v>-445623.05</v>
      </c>
      <c r="CM17" s="71">
        <v>0</v>
      </c>
      <c r="CN17" s="71">
        <v>-4248492.58</v>
      </c>
      <c r="CO17" s="71">
        <v>0</v>
      </c>
      <c r="CP17" s="71">
        <v>0</v>
      </c>
      <c r="CQ17" s="71">
        <v>0</v>
      </c>
      <c r="CR17" s="71">
        <v>515386.33999999985</v>
      </c>
      <c r="CS17" s="71">
        <v>4407211.55</v>
      </c>
      <c r="CT17" s="71">
        <v>-3891825.21</v>
      </c>
      <c r="CU17" s="71">
        <v>0</v>
      </c>
      <c r="CV17" s="71">
        <v>0</v>
      </c>
      <c r="CW17" s="71">
        <v>0</v>
      </c>
      <c r="CX17" s="71">
        <v>0</v>
      </c>
      <c r="CY17" s="71">
        <v>0</v>
      </c>
      <c r="CZ17" s="71">
        <v>0</v>
      </c>
      <c r="DA17" s="71">
        <v>0</v>
      </c>
      <c r="DB17" s="71">
        <v>0</v>
      </c>
      <c r="DC17" s="71">
        <v>-159287838</v>
      </c>
      <c r="DD17" s="71">
        <v>14308713.710000001</v>
      </c>
      <c r="DE17" s="71">
        <v>-6516188.75</v>
      </c>
      <c r="DF17" s="71">
        <v>-6516188.75</v>
      </c>
      <c r="DG17" s="71">
        <v>0</v>
      </c>
      <c r="DH17" s="71">
        <v>0</v>
      </c>
      <c r="DI17" s="71">
        <v>0</v>
      </c>
      <c r="DJ17" s="71">
        <v>2523878922.4499989</v>
      </c>
      <c r="DK17" s="71">
        <v>3204351709.3199987</v>
      </c>
      <c r="DL17" s="71">
        <v>-680472786.87</v>
      </c>
      <c r="DM17" s="71">
        <v>2523878922.4499989</v>
      </c>
      <c r="DN17" s="71">
        <v>0</v>
      </c>
      <c r="DO17" s="71">
        <v>1953712568.989994</v>
      </c>
      <c r="DP17" s="71">
        <v>1250639140.3299999</v>
      </c>
      <c r="DQ17" s="4"/>
      <c r="DR17" s="4"/>
    </row>
    <row r="18" spans="1:122" ht="12.75" customHeight="1">
      <c r="A18" s="54" t="s">
        <v>23</v>
      </c>
      <c r="B18" s="69">
        <v>1013</v>
      </c>
      <c r="C18" s="70" t="s">
        <v>376</v>
      </c>
      <c r="D18" s="71">
        <v>632853690.79999995</v>
      </c>
      <c r="E18" s="71">
        <v>138154694.45000002</v>
      </c>
      <c r="F18" s="71">
        <v>0</v>
      </c>
      <c r="G18" s="71">
        <v>3065240.93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135089453.52000001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18908863.810000002</v>
      </c>
      <c r="Y18" s="71">
        <v>0</v>
      </c>
      <c r="Z18" s="71">
        <v>90854.32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18818009.490000002</v>
      </c>
      <c r="AG18" s="71">
        <v>475790132.53999996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-627843244.21999991</v>
      </c>
      <c r="BH18" s="71">
        <v>0</v>
      </c>
      <c r="BI18" s="71">
        <v>0</v>
      </c>
      <c r="BJ18" s="71">
        <v>0</v>
      </c>
      <c r="BK18" s="71">
        <v>-416315380.50999999</v>
      </c>
      <c r="BL18" s="71">
        <v>-125817233.22000001</v>
      </c>
      <c r="BM18" s="71">
        <v>0</v>
      </c>
      <c r="BN18" s="71">
        <v>-17220268.43</v>
      </c>
      <c r="BO18" s="71">
        <v>-273277878.86000001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-175715008.63999999</v>
      </c>
      <c r="BW18" s="71">
        <v>-29058127.399999999</v>
      </c>
      <c r="BX18" s="71">
        <v>0</v>
      </c>
      <c r="BY18" s="71">
        <v>0</v>
      </c>
      <c r="BZ18" s="71">
        <v>-802199.86</v>
      </c>
      <c r="CA18" s="71">
        <v>-8963662.8599999994</v>
      </c>
      <c r="CB18" s="71">
        <v>0</v>
      </c>
      <c r="CC18" s="71">
        <v>0</v>
      </c>
      <c r="CD18" s="71">
        <v>-19292264.68</v>
      </c>
      <c r="CE18" s="71">
        <v>0</v>
      </c>
      <c r="CF18" s="71">
        <v>-6754727.6699999999</v>
      </c>
      <c r="CG18" s="71">
        <v>-69633792.789999992</v>
      </c>
      <c r="CH18" s="71">
        <v>-59966945.25</v>
      </c>
      <c r="CI18" s="71">
        <v>447105.65</v>
      </c>
      <c r="CJ18" s="71">
        <v>-59032841.969999999</v>
      </c>
      <c r="CK18" s="71">
        <v>-6940865</v>
      </c>
      <c r="CL18" s="71">
        <v>0</v>
      </c>
      <c r="CM18" s="71">
        <v>-52091976.969999999</v>
      </c>
      <c r="CN18" s="71">
        <v>-1381208.93</v>
      </c>
      <c r="CO18" s="71">
        <v>-13843472.82</v>
      </c>
      <c r="CP18" s="71">
        <v>-13843472.82</v>
      </c>
      <c r="CQ18" s="71">
        <v>0</v>
      </c>
      <c r="CR18" s="71">
        <v>0</v>
      </c>
      <c r="CS18" s="71">
        <v>0</v>
      </c>
      <c r="CT18" s="71">
        <v>0</v>
      </c>
      <c r="CU18" s="71">
        <v>0</v>
      </c>
      <c r="CV18" s="71">
        <v>0</v>
      </c>
      <c r="CW18" s="71">
        <v>0</v>
      </c>
      <c r="CX18" s="71">
        <v>0</v>
      </c>
      <c r="CY18" s="71">
        <v>0</v>
      </c>
      <c r="CZ18" s="71">
        <v>2884710</v>
      </c>
      <c r="DA18" s="71">
        <v>3046971</v>
      </c>
      <c r="DB18" s="71">
        <v>-162261</v>
      </c>
      <c r="DC18" s="71">
        <v>0</v>
      </c>
      <c r="DD18" s="71">
        <v>1860941.63</v>
      </c>
      <c r="DE18" s="71">
        <v>-569026.35</v>
      </c>
      <c r="DF18" s="71">
        <v>-569026.37</v>
      </c>
      <c r="DG18" s="71">
        <v>0.02</v>
      </c>
      <c r="DH18" s="71">
        <v>0</v>
      </c>
      <c r="DI18" s="71">
        <v>0</v>
      </c>
      <c r="DJ18" s="71">
        <v>-2620137.3500007726</v>
      </c>
      <c r="DK18" s="71">
        <v>2199712.0599992275</v>
      </c>
      <c r="DL18" s="71">
        <v>-4819849.41</v>
      </c>
      <c r="DM18" s="71">
        <v>-2620137.3500007726</v>
      </c>
      <c r="DN18" s="71">
        <v>0</v>
      </c>
      <c r="DO18" s="71">
        <v>66823058.269999266</v>
      </c>
      <c r="DP18" s="71">
        <v>-64623346.209999949</v>
      </c>
      <c r="DQ18" s="4"/>
      <c r="DR18" s="4"/>
    </row>
    <row r="19" spans="1:122" ht="12.75" customHeight="1">
      <c r="A19" s="54" t="s">
        <v>25</v>
      </c>
      <c r="B19" s="69">
        <v>1016</v>
      </c>
      <c r="C19" s="70" t="s">
        <v>376</v>
      </c>
      <c r="D19" s="71">
        <v>298543647.81000042</v>
      </c>
      <c r="E19" s="71">
        <v>93529536.62999998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93529536.62999998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205014111.18000042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-238480850.26999995</v>
      </c>
      <c r="BH19" s="71">
        <v>0</v>
      </c>
      <c r="BI19" s="71">
        <v>0</v>
      </c>
      <c r="BJ19" s="71">
        <v>0</v>
      </c>
      <c r="BK19" s="71">
        <v>-93529536.62999998</v>
      </c>
      <c r="BL19" s="71">
        <v>-93529536.62999998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-132462123.84999998</v>
      </c>
      <c r="BW19" s="71">
        <v>-8309783.5999999996</v>
      </c>
      <c r="BX19" s="71">
        <v>0</v>
      </c>
      <c r="BY19" s="71">
        <v>0</v>
      </c>
      <c r="BZ19" s="71">
        <v>-507337.46000000025</v>
      </c>
      <c r="CA19" s="71">
        <v>-69335.199999999997</v>
      </c>
      <c r="CB19" s="71">
        <v>0</v>
      </c>
      <c r="CC19" s="71">
        <v>-1275386.4699999997</v>
      </c>
      <c r="CD19" s="71">
        <v>-6457724.4699999997</v>
      </c>
      <c r="CE19" s="71">
        <v>0</v>
      </c>
      <c r="CF19" s="71">
        <v>-4179406.19</v>
      </c>
      <c r="CG19" s="71">
        <v>-24511928.019999981</v>
      </c>
      <c r="CH19" s="71">
        <v>-24356503.759999976</v>
      </c>
      <c r="CI19" s="71">
        <v>0</v>
      </c>
      <c r="CJ19" s="71">
        <v>-270899.90999999235</v>
      </c>
      <c r="CK19" s="71">
        <v>125134.18000000725</v>
      </c>
      <c r="CL19" s="71">
        <v>-396034.08999999962</v>
      </c>
      <c r="CM19" s="71">
        <v>0</v>
      </c>
      <c r="CN19" s="71">
        <v>-24085603.849999983</v>
      </c>
      <c r="CO19" s="71">
        <v>-50757.689999999944</v>
      </c>
      <c r="CP19" s="71">
        <v>0</v>
      </c>
      <c r="CQ19" s="71">
        <v>-50757.689999999944</v>
      </c>
      <c r="CR19" s="71">
        <v>0</v>
      </c>
      <c r="CS19" s="71">
        <v>0</v>
      </c>
      <c r="CT19" s="71">
        <v>0</v>
      </c>
      <c r="CU19" s="71">
        <v>0</v>
      </c>
      <c r="CV19" s="71">
        <v>0</v>
      </c>
      <c r="CW19" s="71">
        <v>0</v>
      </c>
      <c r="CX19" s="71">
        <v>0</v>
      </c>
      <c r="CY19" s="71">
        <v>0</v>
      </c>
      <c r="CZ19" s="71">
        <v>10353904.259999998</v>
      </c>
      <c r="DA19" s="71">
        <v>10353904.259999998</v>
      </c>
      <c r="DB19" s="71">
        <v>0</v>
      </c>
      <c r="DC19" s="71">
        <v>0</v>
      </c>
      <c r="DD19" s="71">
        <v>-16655.42000000109</v>
      </c>
      <c r="DE19" s="71">
        <v>-10441915.41</v>
      </c>
      <c r="DF19" s="71">
        <v>-173940.86000000013</v>
      </c>
      <c r="DG19" s="71">
        <v>-10267974.550000001</v>
      </c>
      <c r="DH19" s="71">
        <v>0</v>
      </c>
      <c r="DI19" s="71">
        <v>0</v>
      </c>
      <c r="DJ19" s="71">
        <v>47692079.780006498</v>
      </c>
      <c r="DK19" s="71">
        <v>60035071.540006489</v>
      </c>
      <c r="DL19" s="71">
        <v>-12342991.759999992</v>
      </c>
      <c r="DM19" s="71">
        <v>47692079.780006498</v>
      </c>
      <c r="DN19" s="71">
        <v>0</v>
      </c>
      <c r="DO19" s="71">
        <v>24484202.020005971</v>
      </c>
      <c r="DP19" s="71">
        <v>35550869.520000488</v>
      </c>
      <c r="DQ19" s="4"/>
      <c r="DR19" s="4"/>
    </row>
    <row r="20" spans="1:122" ht="12.75" customHeight="1">
      <c r="A20" s="54" t="s">
        <v>27</v>
      </c>
      <c r="B20" s="69">
        <v>1017</v>
      </c>
      <c r="C20" s="70" t="s">
        <v>376</v>
      </c>
      <c r="D20" s="71">
        <v>5310898499.5799999</v>
      </c>
      <c r="E20" s="71">
        <v>3574464387.4299998</v>
      </c>
      <c r="F20" s="71">
        <v>0</v>
      </c>
      <c r="G20" s="71">
        <v>0</v>
      </c>
      <c r="H20" s="71">
        <v>748487670.28999996</v>
      </c>
      <c r="I20" s="71">
        <v>11475635</v>
      </c>
      <c r="J20" s="71">
        <v>0</v>
      </c>
      <c r="K20" s="71">
        <v>0</v>
      </c>
      <c r="L20" s="71">
        <v>0</v>
      </c>
      <c r="M20" s="71">
        <v>2812056192.8699999</v>
      </c>
      <c r="N20" s="71">
        <v>2444889.27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165420094.53000003</v>
      </c>
      <c r="Y20" s="71">
        <v>0</v>
      </c>
      <c r="Z20" s="71">
        <v>0</v>
      </c>
      <c r="AA20" s="71">
        <v>-11433988.029999999</v>
      </c>
      <c r="AB20" s="71">
        <v>-6923397.2000000002</v>
      </c>
      <c r="AC20" s="71">
        <v>0</v>
      </c>
      <c r="AD20" s="71">
        <v>68949924.849999994</v>
      </c>
      <c r="AE20" s="71">
        <v>0</v>
      </c>
      <c r="AF20" s="71">
        <v>114827554.91000003</v>
      </c>
      <c r="AG20" s="71">
        <v>1564011292.6199999</v>
      </c>
      <c r="AH20" s="71">
        <v>7002725</v>
      </c>
      <c r="AI20" s="71">
        <v>3035900</v>
      </c>
      <c r="AJ20" s="71">
        <v>3966825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-5398696066.8800001</v>
      </c>
      <c r="BH20" s="71">
        <v>-275007724.36000001</v>
      </c>
      <c r="BI20" s="71">
        <v>0</v>
      </c>
      <c r="BJ20" s="71">
        <v>0</v>
      </c>
      <c r="BK20" s="71">
        <v>-3739884481.96</v>
      </c>
      <c r="BL20" s="71">
        <v>-3574464387.4299998</v>
      </c>
      <c r="BM20" s="71">
        <v>0</v>
      </c>
      <c r="BN20" s="71">
        <v>-165420094.52999997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-1255775930.75</v>
      </c>
      <c r="BW20" s="71">
        <v>-128027929.81</v>
      </c>
      <c r="BX20" s="71">
        <v>0</v>
      </c>
      <c r="BY20" s="71">
        <v>-5836636.9199999999</v>
      </c>
      <c r="BZ20" s="71">
        <v>0</v>
      </c>
      <c r="CA20" s="71">
        <v>-3664939.29</v>
      </c>
      <c r="CB20" s="71">
        <v>-20238375.41</v>
      </c>
      <c r="CC20" s="71">
        <v>-12572051.25</v>
      </c>
      <c r="CD20" s="71">
        <v>0</v>
      </c>
      <c r="CE20" s="71">
        <v>-85715926.939999998</v>
      </c>
      <c r="CF20" s="71">
        <v>0</v>
      </c>
      <c r="CG20" s="71">
        <v>-21252761.509999994</v>
      </c>
      <c r="CH20" s="71">
        <v>-215138827.91999999</v>
      </c>
      <c r="CI20" s="71">
        <v>-4090513.89</v>
      </c>
      <c r="CJ20" s="71">
        <v>-211048314.03</v>
      </c>
      <c r="CK20" s="71">
        <v>-31970816.93</v>
      </c>
      <c r="CL20" s="71">
        <v>-179077497.09999999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0</v>
      </c>
      <c r="CS20" s="71">
        <v>0</v>
      </c>
      <c r="CT20" s="71">
        <v>0</v>
      </c>
      <c r="CU20" s="71">
        <v>0</v>
      </c>
      <c r="CV20" s="71">
        <v>0</v>
      </c>
      <c r="CW20" s="71">
        <v>0</v>
      </c>
      <c r="CX20" s="71">
        <v>0</v>
      </c>
      <c r="CY20" s="71">
        <v>0</v>
      </c>
      <c r="CZ20" s="71">
        <v>187547144.63</v>
      </c>
      <c r="DA20" s="71">
        <v>69925461.239999995</v>
      </c>
      <c r="DB20" s="71">
        <v>117621683.39</v>
      </c>
      <c r="DC20" s="71">
        <v>0</v>
      </c>
      <c r="DD20" s="71">
        <v>9769899.2599999998</v>
      </c>
      <c r="DE20" s="71">
        <v>-7842291.4299999997</v>
      </c>
      <c r="DF20" s="71">
        <v>-7842291.4299999997</v>
      </c>
      <c r="DG20" s="71">
        <v>0</v>
      </c>
      <c r="DH20" s="71">
        <v>4411313.95</v>
      </c>
      <c r="DI20" s="71">
        <v>0</v>
      </c>
      <c r="DJ20" s="71">
        <v>1676246060.6799963</v>
      </c>
      <c r="DK20" s="71">
        <v>2360797130.7099962</v>
      </c>
      <c r="DL20" s="71">
        <v>-684551070.02999997</v>
      </c>
      <c r="DM20" s="71">
        <v>1676246060.6799963</v>
      </c>
      <c r="DN20" s="71">
        <v>0</v>
      </c>
      <c r="DO20" s="71">
        <v>2469847459.5200005</v>
      </c>
      <c r="DP20" s="71">
        <v>-109050328.81000018</v>
      </c>
      <c r="DQ20" s="4"/>
      <c r="DR20" s="4"/>
    </row>
    <row r="21" spans="1:122" ht="12.75" customHeight="1">
      <c r="A21" s="54" t="s">
        <v>29</v>
      </c>
      <c r="B21" s="69">
        <v>1018</v>
      </c>
      <c r="C21" s="70" t="s">
        <v>376</v>
      </c>
      <c r="D21" s="71">
        <v>884100188.20000005</v>
      </c>
      <c r="E21" s="71">
        <v>543324805.38</v>
      </c>
      <c r="F21" s="71">
        <v>0</v>
      </c>
      <c r="G21" s="71">
        <v>0</v>
      </c>
      <c r="H21" s="71">
        <v>126303556.5</v>
      </c>
      <c r="I21" s="71">
        <v>0</v>
      </c>
      <c r="J21" s="71">
        <v>0</v>
      </c>
      <c r="K21" s="71">
        <v>99314996.540000007</v>
      </c>
      <c r="L21" s="71">
        <v>0</v>
      </c>
      <c r="M21" s="71">
        <v>317706252.33999997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192453595.06</v>
      </c>
      <c r="Y21" s="71">
        <v>0</v>
      </c>
      <c r="Z21" s="71">
        <v>0</v>
      </c>
      <c r="AA21" s="71">
        <v>-48457581.869999997</v>
      </c>
      <c r="AB21" s="71">
        <v>0</v>
      </c>
      <c r="AC21" s="71">
        <v>78369794.519999996</v>
      </c>
      <c r="AD21" s="71">
        <v>111714677.62</v>
      </c>
      <c r="AE21" s="71">
        <v>0</v>
      </c>
      <c r="AF21" s="71">
        <v>50826704.789999999</v>
      </c>
      <c r="AG21" s="71">
        <v>141285281.05000001</v>
      </c>
      <c r="AH21" s="71">
        <v>0</v>
      </c>
      <c r="AI21" s="71">
        <v>0</v>
      </c>
      <c r="AJ21" s="71">
        <v>0</v>
      </c>
      <c r="AK21" s="71">
        <v>3879026.74</v>
      </c>
      <c r="AL21" s="71">
        <v>0</v>
      </c>
      <c r="AM21" s="71">
        <v>3879026.74</v>
      </c>
      <c r="AN21" s="71">
        <v>3157479.97</v>
      </c>
      <c r="AO21" s="71">
        <v>0</v>
      </c>
      <c r="AP21" s="71">
        <v>0</v>
      </c>
      <c r="AQ21" s="71">
        <v>3157479.97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-647571431.66000009</v>
      </c>
      <c r="BH21" s="71">
        <v>-14736237</v>
      </c>
      <c r="BI21" s="71">
        <v>0</v>
      </c>
      <c r="BJ21" s="71">
        <v>0</v>
      </c>
      <c r="BK21" s="71">
        <v>-580944576.16000009</v>
      </c>
      <c r="BL21" s="71">
        <v>-369192363.50999999</v>
      </c>
      <c r="BM21" s="71">
        <v>0</v>
      </c>
      <c r="BN21" s="71">
        <v>-130773336.52</v>
      </c>
      <c r="BO21" s="71">
        <v>-76197528.940000013</v>
      </c>
      <c r="BP21" s="71">
        <v>0</v>
      </c>
      <c r="BQ21" s="71">
        <v>-2635821.209999999</v>
      </c>
      <c r="BR21" s="71">
        <v>-2145525.9800000009</v>
      </c>
      <c r="BS21" s="71">
        <v>0</v>
      </c>
      <c r="BT21" s="71">
        <v>0</v>
      </c>
      <c r="BU21" s="71">
        <v>0</v>
      </c>
      <c r="BV21" s="71">
        <v>-29148596.600000001</v>
      </c>
      <c r="BW21" s="71">
        <v>-22742021.899999999</v>
      </c>
      <c r="BX21" s="71">
        <v>0</v>
      </c>
      <c r="BY21" s="71">
        <v>0</v>
      </c>
      <c r="BZ21" s="71">
        <v>0</v>
      </c>
      <c r="CA21" s="71">
        <v>-847978.14</v>
      </c>
      <c r="CB21" s="71">
        <v>-912458.14</v>
      </c>
      <c r="CC21" s="71">
        <v>-20552.740000000002</v>
      </c>
      <c r="CD21" s="71">
        <v>-5061582.91</v>
      </c>
      <c r="CE21" s="71">
        <v>-15899449.970000001</v>
      </c>
      <c r="CF21" s="71">
        <v>0</v>
      </c>
      <c r="CG21" s="71">
        <v>9008326.9400000032</v>
      </c>
      <c r="CH21" s="71">
        <v>52004774.980000004</v>
      </c>
      <c r="CI21" s="71">
        <v>30623322.32</v>
      </c>
      <c r="CJ21" s="71">
        <v>-9212960.8300000001</v>
      </c>
      <c r="CK21" s="71">
        <v>0</v>
      </c>
      <c r="CL21" s="71">
        <v>-9212960.8300000001</v>
      </c>
      <c r="CM21" s="71">
        <v>0</v>
      </c>
      <c r="CN21" s="71">
        <v>30594413.489999998</v>
      </c>
      <c r="CO21" s="71">
        <v>-42707971.719999999</v>
      </c>
      <c r="CP21" s="71">
        <v>20848628.699999999</v>
      </c>
      <c r="CQ21" s="71">
        <v>-63556600.420000002</v>
      </c>
      <c r="CR21" s="71">
        <v>0</v>
      </c>
      <c r="CS21" s="71">
        <v>0</v>
      </c>
      <c r="CT21" s="71">
        <v>0</v>
      </c>
      <c r="CU21" s="71">
        <v>0</v>
      </c>
      <c r="CV21" s="71">
        <v>0</v>
      </c>
      <c r="CW21" s="71">
        <v>0</v>
      </c>
      <c r="CX21" s="71">
        <v>0</v>
      </c>
      <c r="CY21" s="71">
        <v>0</v>
      </c>
      <c r="CZ21" s="71">
        <v>-13354723.630000001</v>
      </c>
      <c r="DA21" s="71">
        <v>-13354723.630000001</v>
      </c>
      <c r="DB21" s="71">
        <v>0</v>
      </c>
      <c r="DC21" s="71">
        <v>0</v>
      </c>
      <c r="DD21" s="71">
        <v>26114336.32</v>
      </c>
      <c r="DE21" s="71">
        <v>-13048089.01</v>
      </c>
      <c r="DF21" s="71">
        <v>-8281475.7999999998</v>
      </c>
      <c r="DG21" s="71">
        <v>-4766613.21</v>
      </c>
      <c r="DH21" s="71">
        <v>0</v>
      </c>
      <c r="DI21" s="71">
        <v>0</v>
      </c>
      <c r="DJ21" s="71">
        <v>580462196.94000041</v>
      </c>
      <c r="DK21" s="71">
        <v>686447909.02000046</v>
      </c>
      <c r="DL21" s="71">
        <v>-105985712.08</v>
      </c>
      <c r="DM21" s="71">
        <v>580462196.94000041</v>
      </c>
      <c r="DN21" s="71">
        <v>0</v>
      </c>
      <c r="DO21" s="71">
        <v>440910825.53999758</v>
      </c>
      <c r="DP21" s="71">
        <v>245537083.47999996</v>
      </c>
      <c r="DQ21" s="4"/>
      <c r="DR21" s="4"/>
    </row>
    <row r="22" spans="1:122" ht="12.75" customHeight="1">
      <c r="A22" s="54" t="s">
        <v>31</v>
      </c>
      <c r="B22" s="69">
        <v>1020</v>
      </c>
      <c r="C22" s="70" t="s">
        <v>376</v>
      </c>
      <c r="D22" s="71">
        <v>34071566772.959999</v>
      </c>
      <c r="E22" s="71">
        <v>22541089253.489998</v>
      </c>
      <c r="F22" s="71">
        <v>89192.45</v>
      </c>
      <c r="G22" s="71">
        <v>0</v>
      </c>
      <c r="H22" s="71">
        <v>7135444331.7600002</v>
      </c>
      <c r="I22" s="71">
        <v>0</v>
      </c>
      <c r="J22" s="71">
        <v>4519327567.2600002</v>
      </c>
      <c r="K22" s="71">
        <v>3427643337.23</v>
      </c>
      <c r="L22" s="71">
        <v>0</v>
      </c>
      <c r="M22" s="71">
        <v>7208152569.619998</v>
      </c>
      <c r="N22" s="71">
        <v>250432255.16999999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7660161986.420001</v>
      </c>
      <c r="Y22" s="71">
        <v>0</v>
      </c>
      <c r="Z22" s="71">
        <v>0</v>
      </c>
      <c r="AA22" s="71">
        <v>613144078.49000001</v>
      </c>
      <c r="AB22" s="71">
        <v>1243427490.78</v>
      </c>
      <c r="AC22" s="71">
        <v>0</v>
      </c>
      <c r="AD22" s="71">
        <v>6705891139.7600002</v>
      </c>
      <c r="AE22" s="71">
        <v>-346674251.73000002</v>
      </c>
      <c r="AF22" s="71">
        <v>-555626470.87999988</v>
      </c>
      <c r="AG22" s="71">
        <v>3594593022.3899999</v>
      </c>
      <c r="AH22" s="71">
        <v>184088071.49000001</v>
      </c>
      <c r="AI22" s="71">
        <v>184088071.49000001</v>
      </c>
      <c r="AJ22" s="71">
        <v>0</v>
      </c>
      <c r="AK22" s="71">
        <v>0</v>
      </c>
      <c r="AL22" s="71">
        <v>0</v>
      </c>
      <c r="AM22" s="71">
        <v>0</v>
      </c>
      <c r="AN22" s="71">
        <v>91634439.170000002</v>
      </c>
      <c r="AO22" s="71">
        <v>8800263.1699999999</v>
      </c>
      <c r="AP22" s="71">
        <v>0</v>
      </c>
      <c r="AQ22" s="71">
        <v>82834176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-26619533467.91</v>
      </c>
      <c r="BH22" s="71">
        <v>-3479432799.1499996</v>
      </c>
      <c r="BI22" s="71">
        <v>0</v>
      </c>
      <c r="BJ22" s="71">
        <v>0</v>
      </c>
      <c r="BK22" s="71">
        <v>-19224143606.389999</v>
      </c>
      <c r="BL22" s="71">
        <v>-13833164702.74</v>
      </c>
      <c r="BM22" s="71">
        <v>0</v>
      </c>
      <c r="BN22" s="71">
        <v>-4700999179.5500002</v>
      </c>
      <c r="BO22" s="71">
        <v>-520592839.35000002</v>
      </c>
      <c r="BP22" s="71">
        <v>-112973834.56999999</v>
      </c>
      <c r="BQ22" s="71">
        <v>0</v>
      </c>
      <c r="BR22" s="71">
        <v>-56235550.130000003</v>
      </c>
      <c r="BS22" s="71">
        <v>0</v>
      </c>
      <c r="BT22" s="71">
        <v>-177500.05</v>
      </c>
      <c r="BU22" s="71">
        <v>0</v>
      </c>
      <c r="BV22" s="71">
        <v>-2746299856.1799998</v>
      </c>
      <c r="BW22" s="71">
        <v>-228792284.30000001</v>
      </c>
      <c r="BX22" s="71">
        <v>0</v>
      </c>
      <c r="BY22" s="71">
        <v>-14149843.57</v>
      </c>
      <c r="BZ22" s="71">
        <v>-33929098.880000003</v>
      </c>
      <c r="CA22" s="71">
        <v>-11473939.199999999</v>
      </c>
      <c r="CB22" s="71">
        <v>-419133.81</v>
      </c>
      <c r="CC22" s="71">
        <v>-6091753.75</v>
      </c>
      <c r="CD22" s="71">
        <v>-69034915.050000012</v>
      </c>
      <c r="CE22" s="71">
        <v>-93693600.040000007</v>
      </c>
      <c r="CF22" s="71">
        <v>-940864921.88999999</v>
      </c>
      <c r="CG22" s="71">
        <v>-3193842572.5599995</v>
      </c>
      <c r="CH22" s="71">
        <v>-3735663391.3999996</v>
      </c>
      <c r="CI22" s="71">
        <v>0</v>
      </c>
      <c r="CJ22" s="71">
        <v>-1822506879.1399999</v>
      </c>
      <c r="CK22" s="71">
        <v>-67149938.620000005</v>
      </c>
      <c r="CL22" s="71">
        <v>-1755356940.52</v>
      </c>
      <c r="CM22" s="71">
        <v>0</v>
      </c>
      <c r="CN22" s="71">
        <v>-1913156512.26</v>
      </c>
      <c r="CO22" s="71">
        <v>-404439148</v>
      </c>
      <c r="CP22" s="71">
        <v>-4894822.53</v>
      </c>
      <c r="CQ22" s="71">
        <v>-399544325.47000003</v>
      </c>
      <c r="CR22" s="71">
        <v>0</v>
      </c>
      <c r="CS22" s="71">
        <v>0</v>
      </c>
      <c r="CT22" s="71">
        <v>0</v>
      </c>
      <c r="CU22" s="71">
        <v>0</v>
      </c>
      <c r="CV22" s="71">
        <v>0</v>
      </c>
      <c r="CW22" s="71">
        <v>0</v>
      </c>
      <c r="CX22" s="71">
        <v>0</v>
      </c>
      <c r="CY22" s="71">
        <v>0</v>
      </c>
      <c r="CZ22" s="71">
        <v>936251925.85000002</v>
      </c>
      <c r="DA22" s="71">
        <v>936251925.85000002</v>
      </c>
      <c r="DB22" s="71">
        <v>0</v>
      </c>
      <c r="DC22" s="71">
        <v>0</v>
      </c>
      <c r="DD22" s="71">
        <v>18966337.210000001</v>
      </c>
      <c r="DE22" s="71">
        <v>-8958296.2200000007</v>
      </c>
      <c r="DF22" s="71">
        <v>-8958296.2200000007</v>
      </c>
      <c r="DG22" s="71">
        <v>0</v>
      </c>
      <c r="DH22" s="71">
        <v>0</v>
      </c>
      <c r="DI22" s="71">
        <v>0</v>
      </c>
      <c r="DJ22" s="71">
        <v>19425013373.94001</v>
      </c>
      <c r="DK22" s="71">
        <v>26953633813.130009</v>
      </c>
      <c r="DL22" s="71">
        <v>-7528620439.1899996</v>
      </c>
      <c r="DM22" s="71">
        <v>19425013373.94001</v>
      </c>
      <c r="DN22" s="71">
        <v>0</v>
      </c>
      <c r="DO22" s="71">
        <v>22695443080.639984</v>
      </c>
      <c r="DP22" s="71">
        <v>4258190732.4899998</v>
      </c>
      <c r="DQ22" s="4"/>
      <c r="DR22" s="4"/>
    </row>
    <row r="23" spans="1:122" ht="12.75" customHeight="1">
      <c r="A23" s="54" t="s">
        <v>33</v>
      </c>
      <c r="B23" s="69">
        <v>1022</v>
      </c>
      <c r="C23" s="70" t="s">
        <v>376</v>
      </c>
      <c r="D23" s="71">
        <v>11081407530.320002</v>
      </c>
      <c r="E23" s="71">
        <v>7580458149.2300005</v>
      </c>
      <c r="F23" s="71">
        <v>0</v>
      </c>
      <c r="G23" s="71">
        <v>0</v>
      </c>
      <c r="H23" s="71">
        <v>2010471267.6300001</v>
      </c>
      <c r="I23" s="71">
        <v>0</v>
      </c>
      <c r="J23" s="71">
        <v>0</v>
      </c>
      <c r="K23" s="71">
        <v>0</v>
      </c>
      <c r="L23" s="71">
        <v>0</v>
      </c>
      <c r="M23" s="71">
        <v>5569986881.6000004</v>
      </c>
      <c r="N23" s="71">
        <v>0</v>
      </c>
      <c r="O23" s="71">
        <v>1267387549.9100001</v>
      </c>
      <c r="P23" s="71">
        <v>0</v>
      </c>
      <c r="Q23" s="71">
        <v>0</v>
      </c>
      <c r="R23" s="71">
        <v>1132611562.9400001</v>
      </c>
      <c r="S23" s="71">
        <v>0</v>
      </c>
      <c r="T23" s="71">
        <v>0</v>
      </c>
      <c r="U23" s="71">
        <v>134775986.97</v>
      </c>
      <c r="V23" s="71">
        <v>0</v>
      </c>
      <c r="W23" s="71">
        <v>0</v>
      </c>
      <c r="X23" s="71">
        <v>292893567.75</v>
      </c>
      <c r="Y23" s="71">
        <v>0</v>
      </c>
      <c r="Z23" s="71">
        <v>0</v>
      </c>
      <c r="AA23" s="71">
        <v>0</v>
      </c>
      <c r="AB23" s="71">
        <v>0</v>
      </c>
      <c r="AC23" s="71">
        <v>133395392.43000001</v>
      </c>
      <c r="AD23" s="71">
        <v>151356596.49000001</v>
      </c>
      <c r="AE23" s="71">
        <v>0</v>
      </c>
      <c r="AF23" s="71">
        <v>8141578.8300000001</v>
      </c>
      <c r="AG23" s="71">
        <v>1728055154.01</v>
      </c>
      <c r="AH23" s="71">
        <v>0</v>
      </c>
      <c r="AI23" s="71">
        <v>0</v>
      </c>
      <c r="AJ23" s="71">
        <v>0</v>
      </c>
      <c r="AK23" s="71">
        <v>156000000</v>
      </c>
      <c r="AL23" s="71">
        <v>156000000</v>
      </c>
      <c r="AM23" s="71">
        <v>0</v>
      </c>
      <c r="AN23" s="71">
        <v>56613109.420000002</v>
      </c>
      <c r="AO23" s="71">
        <v>0</v>
      </c>
      <c r="AP23" s="71">
        <v>56613109.420000002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-10658551513.269999</v>
      </c>
      <c r="BH23" s="71">
        <v>-89761572.370000005</v>
      </c>
      <c r="BI23" s="71">
        <v>-311038594.55000001</v>
      </c>
      <c r="BJ23" s="71">
        <v>-44117000.909999996</v>
      </c>
      <c r="BK23" s="71">
        <v>-9570989631.5299988</v>
      </c>
      <c r="BL23" s="71">
        <v>-6547241703.5299997</v>
      </c>
      <c r="BM23" s="71">
        <v>-1094642626.8199999</v>
      </c>
      <c r="BN23" s="71">
        <v>-252972174.47999999</v>
      </c>
      <c r="BO23" s="71">
        <v>-1492499184.0899999</v>
      </c>
      <c r="BP23" s="71">
        <v>0</v>
      </c>
      <c r="BQ23" s="71">
        <v>-134737200</v>
      </c>
      <c r="BR23" s="71">
        <v>-48896742.609999999</v>
      </c>
      <c r="BS23" s="71">
        <v>0</v>
      </c>
      <c r="BT23" s="71">
        <v>0</v>
      </c>
      <c r="BU23" s="71">
        <v>0</v>
      </c>
      <c r="BV23" s="71">
        <v>-523752640.17000002</v>
      </c>
      <c r="BW23" s="71">
        <v>-96793293.979999989</v>
      </c>
      <c r="BX23" s="71">
        <v>-14238.27</v>
      </c>
      <c r="BY23" s="71">
        <v>0</v>
      </c>
      <c r="BZ23" s="71">
        <v>-12450909.99</v>
      </c>
      <c r="CA23" s="71">
        <v>-2069671.21</v>
      </c>
      <c r="CB23" s="71">
        <v>-42083816.049999997</v>
      </c>
      <c r="CC23" s="71">
        <v>-4994725.6900000004</v>
      </c>
      <c r="CD23" s="71">
        <v>-35173678.609999999</v>
      </c>
      <c r="CE23" s="71">
        <v>-6254.16</v>
      </c>
      <c r="CF23" s="71">
        <v>-22098779.760000002</v>
      </c>
      <c r="CG23" s="71">
        <v>-696673634.47000003</v>
      </c>
      <c r="CH23" s="71">
        <v>-883425540.90999997</v>
      </c>
      <c r="CI23" s="71">
        <v>8321417.1299999999</v>
      </c>
      <c r="CJ23" s="71">
        <v>-709577504.75999999</v>
      </c>
      <c r="CK23" s="71">
        <v>0</v>
      </c>
      <c r="CL23" s="71">
        <v>-709577504.75999999</v>
      </c>
      <c r="CM23" s="71">
        <v>0</v>
      </c>
      <c r="CN23" s="71">
        <v>-182169453.28</v>
      </c>
      <c r="CO23" s="71">
        <v>0</v>
      </c>
      <c r="CP23" s="71">
        <v>0</v>
      </c>
      <c r="CQ23" s="71">
        <v>0</v>
      </c>
      <c r="CR23" s="71">
        <v>0</v>
      </c>
      <c r="CS23" s="71">
        <v>0</v>
      </c>
      <c r="CT23" s="71">
        <v>0</v>
      </c>
      <c r="CU23" s="71">
        <v>0</v>
      </c>
      <c r="CV23" s="71">
        <v>0</v>
      </c>
      <c r="CW23" s="71">
        <v>0</v>
      </c>
      <c r="CX23" s="71">
        <v>0</v>
      </c>
      <c r="CY23" s="71">
        <v>0</v>
      </c>
      <c r="CZ23" s="71">
        <v>288253496.52999997</v>
      </c>
      <c r="DA23" s="71">
        <v>288253496.52999997</v>
      </c>
      <c r="DB23" s="71">
        <v>0</v>
      </c>
      <c r="DC23" s="71">
        <v>0</v>
      </c>
      <c r="DD23" s="71">
        <v>23028494.59</v>
      </c>
      <c r="DE23" s="71">
        <v>-124530084.68000001</v>
      </c>
      <c r="DF23" s="71">
        <v>-48911040.210000001</v>
      </c>
      <c r="DG23" s="71">
        <v>-75619044.469999999</v>
      </c>
      <c r="DH23" s="71">
        <v>0</v>
      </c>
      <c r="DI23" s="71">
        <v>0</v>
      </c>
      <c r="DJ23" s="71">
        <v>2768877344.4699993</v>
      </c>
      <c r="DK23" s="71">
        <v>4468330746.2299995</v>
      </c>
      <c r="DL23" s="71">
        <v>-1699453401.76</v>
      </c>
      <c r="DM23" s="71">
        <v>2768877344.4699993</v>
      </c>
      <c r="DN23" s="71">
        <v>0</v>
      </c>
      <c r="DO23" s="71">
        <v>4742148363.6499977</v>
      </c>
      <c r="DP23" s="71">
        <v>-273817617.41999698</v>
      </c>
      <c r="DQ23" s="4"/>
      <c r="DR23" s="4"/>
    </row>
    <row r="24" spans="1:122" ht="12.75" customHeight="1">
      <c r="A24" s="54" t="s">
        <v>35</v>
      </c>
      <c r="B24" s="69">
        <v>1025</v>
      </c>
      <c r="C24" s="70" t="s">
        <v>376</v>
      </c>
      <c r="D24" s="71">
        <v>2166393599.3600001</v>
      </c>
      <c r="E24" s="71">
        <v>1824639481.8500001</v>
      </c>
      <c r="F24" s="71">
        <v>19116819.420000002</v>
      </c>
      <c r="G24" s="71">
        <v>0</v>
      </c>
      <c r="H24" s="71">
        <v>0</v>
      </c>
      <c r="I24" s="71">
        <v>0</v>
      </c>
      <c r="J24" s="71">
        <v>0</v>
      </c>
      <c r="K24" s="71">
        <v>113671123.79000001</v>
      </c>
      <c r="L24" s="71">
        <v>0</v>
      </c>
      <c r="M24" s="71">
        <v>1677258113.48</v>
      </c>
      <c r="N24" s="71">
        <v>14593425.16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53696399.179999992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45194508.189999998</v>
      </c>
      <c r="AE24" s="71">
        <v>0</v>
      </c>
      <c r="AF24" s="71">
        <v>8501890.9899999984</v>
      </c>
      <c r="AG24" s="71">
        <v>288057718.32999998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-2100728735.73</v>
      </c>
      <c r="BH24" s="71">
        <v>-109097911.48999999</v>
      </c>
      <c r="BI24" s="71">
        <v>0</v>
      </c>
      <c r="BJ24" s="71">
        <v>0</v>
      </c>
      <c r="BK24" s="71">
        <v>-1857951767.1500001</v>
      </c>
      <c r="BL24" s="71">
        <v>0</v>
      </c>
      <c r="BM24" s="71">
        <v>0</v>
      </c>
      <c r="BN24" s="71">
        <v>-1857951767.1500001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-95778388.349999994</v>
      </c>
      <c r="BW24" s="71">
        <v>-37764619.900000006</v>
      </c>
      <c r="BX24" s="71">
        <v>0</v>
      </c>
      <c r="BY24" s="71">
        <v>0</v>
      </c>
      <c r="BZ24" s="71">
        <v>0</v>
      </c>
      <c r="CA24" s="71">
        <v>-4166471.4</v>
      </c>
      <c r="CB24" s="71">
        <v>0</v>
      </c>
      <c r="CC24" s="71">
        <v>-953503.4</v>
      </c>
      <c r="CD24" s="71">
        <v>-13744724</v>
      </c>
      <c r="CE24" s="71">
        <v>-18899921.100000001</v>
      </c>
      <c r="CF24" s="71">
        <v>-136048.84</v>
      </c>
      <c r="CG24" s="71">
        <v>110790917.42999996</v>
      </c>
      <c r="CH24" s="71">
        <v>17105312.399999999</v>
      </c>
      <c r="CI24" s="71">
        <v>0</v>
      </c>
      <c r="CJ24" s="71">
        <v>-11269252</v>
      </c>
      <c r="CK24" s="71">
        <v>-11269252</v>
      </c>
      <c r="CL24" s="71">
        <v>0</v>
      </c>
      <c r="CM24" s="71">
        <v>0</v>
      </c>
      <c r="CN24" s="71">
        <v>28374564.399999999</v>
      </c>
      <c r="CO24" s="71">
        <v>35767554.839999974</v>
      </c>
      <c r="CP24" s="71">
        <v>554122457.02999997</v>
      </c>
      <c r="CQ24" s="71">
        <v>-518354902.19</v>
      </c>
      <c r="CR24" s="71">
        <v>0</v>
      </c>
      <c r="CS24" s="71">
        <v>0</v>
      </c>
      <c r="CT24" s="71">
        <v>0</v>
      </c>
      <c r="CU24" s="71">
        <v>0</v>
      </c>
      <c r="CV24" s="71">
        <v>0</v>
      </c>
      <c r="CW24" s="71">
        <v>0</v>
      </c>
      <c r="CX24" s="71">
        <v>0</v>
      </c>
      <c r="CY24" s="71">
        <v>0</v>
      </c>
      <c r="CZ24" s="71">
        <v>52160227.240000002</v>
      </c>
      <c r="DA24" s="71">
        <v>0</v>
      </c>
      <c r="DB24" s="71">
        <v>52160227.240000002</v>
      </c>
      <c r="DC24" s="71">
        <v>0</v>
      </c>
      <c r="DD24" s="71">
        <v>7468643.6799999997</v>
      </c>
      <c r="DE24" s="71">
        <v>-1710820.73</v>
      </c>
      <c r="DF24" s="71">
        <v>-1710820.73</v>
      </c>
      <c r="DG24" s="71">
        <v>0</v>
      </c>
      <c r="DH24" s="71">
        <v>0</v>
      </c>
      <c r="DI24" s="71">
        <v>0</v>
      </c>
      <c r="DJ24" s="71">
        <v>689725466.32999802</v>
      </c>
      <c r="DK24" s="71">
        <v>1024784372.119998</v>
      </c>
      <c r="DL24" s="71">
        <v>-335058905.79000002</v>
      </c>
      <c r="DM24" s="71">
        <v>689725466.32999802</v>
      </c>
      <c r="DN24" s="71">
        <v>0</v>
      </c>
      <c r="DO24" s="71">
        <v>848328591.06000805</v>
      </c>
      <c r="DP24" s="71">
        <v>176455781.06000006</v>
      </c>
      <c r="DQ24" s="4"/>
      <c r="DR24" s="4"/>
    </row>
    <row r="25" spans="1:122" ht="12.75" customHeight="1">
      <c r="A25" s="54" t="s">
        <v>37</v>
      </c>
      <c r="B25" s="69">
        <v>1027</v>
      </c>
      <c r="C25" s="70" t="s">
        <v>376</v>
      </c>
      <c r="D25" s="71">
        <v>1453616910.5000002</v>
      </c>
      <c r="E25" s="71">
        <v>1236614867.6600001</v>
      </c>
      <c r="F25" s="71">
        <v>1855752.4</v>
      </c>
      <c r="G25" s="71">
        <v>0</v>
      </c>
      <c r="H25" s="71">
        <v>0</v>
      </c>
      <c r="I25" s="71">
        <v>12870744.32</v>
      </c>
      <c r="J25" s="71">
        <v>0</v>
      </c>
      <c r="K25" s="71">
        <v>125586195.42</v>
      </c>
      <c r="L25" s="71">
        <v>255278.6</v>
      </c>
      <c r="M25" s="71">
        <v>1054298210.52</v>
      </c>
      <c r="N25" s="71">
        <v>41748686.400000006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84716789.150000066</v>
      </c>
      <c r="Y25" s="71">
        <v>3063537.7199999997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81653251.430000067</v>
      </c>
      <c r="AG25" s="71">
        <v>128318428.69000001</v>
      </c>
      <c r="AH25" s="71">
        <v>3966825</v>
      </c>
      <c r="AI25" s="71">
        <v>0</v>
      </c>
      <c r="AJ25" s="71">
        <v>3966825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-2940554606.9700003</v>
      </c>
      <c r="BH25" s="71">
        <v>-9220954.0099999998</v>
      </c>
      <c r="BI25" s="71">
        <v>-1349566906.4099998</v>
      </c>
      <c r="BJ25" s="71">
        <v>0</v>
      </c>
      <c r="BK25" s="71">
        <v>-1453616910.5000002</v>
      </c>
      <c r="BL25" s="71">
        <v>-1236614867.6600001</v>
      </c>
      <c r="BM25" s="71">
        <v>0</v>
      </c>
      <c r="BN25" s="71">
        <v>-84716789.15000008</v>
      </c>
      <c r="BO25" s="71">
        <v>-128318428.69000001</v>
      </c>
      <c r="BP25" s="71">
        <v>-3966825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-103570447.13</v>
      </c>
      <c r="BW25" s="71">
        <v>-24579388.920000002</v>
      </c>
      <c r="BX25" s="71">
        <v>0</v>
      </c>
      <c r="BY25" s="71">
        <v>0</v>
      </c>
      <c r="BZ25" s="71">
        <v>0</v>
      </c>
      <c r="CA25" s="71">
        <v>-10060513.48</v>
      </c>
      <c r="CB25" s="71">
        <v>-2720885.99</v>
      </c>
      <c r="CC25" s="71">
        <v>-2825412.0400000005</v>
      </c>
      <c r="CD25" s="71">
        <v>-3365661.88</v>
      </c>
      <c r="CE25" s="71">
        <v>-5606915.5299999993</v>
      </c>
      <c r="CF25" s="71">
        <v>0</v>
      </c>
      <c r="CG25" s="71">
        <v>-145223540.76000005</v>
      </c>
      <c r="CH25" s="71">
        <v>-160350589.24000007</v>
      </c>
      <c r="CI25" s="71">
        <v>500000</v>
      </c>
      <c r="CJ25" s="71">
        <v>-19760495.800000001</v>
      </c>
      <c r="CK25" s="71">
        <v>-4385323</v>
      </c>
      <c r="CL25" s="71">
        <v>-15375172.800000001</v>
      </c>
      <c r="CM25" s="71">
        <v>0</v>
      </c>
      <c r="CN25" s="71">
        <v>-141090093.44000006</v>
      </c>
      <c r="CO25" s="71">
        <v>0</v>
      </c>
      <c r="CP25" s="71">
        <v>0</v>
      </c>
      <c r="CQ25" s="71">
        <v>0</v>
      </c>
      <c r="CR25" s="71">
        <v>0</v>
      </c>
      <c r="CS25" s="71">
        <v>0</v>
      </c>
      <c r="CT25" s="71">
        <v>0</v>
      </c>
      <c r="CU25" s="71">
        <v>0</v>
      </c>
      <c r="CV25" s="71">
        <v>0</v>
      </c>
      <c r="CW25" s="71">
        <v>0</v>
      </c>
      <c r="CX25" s="71">
        <v>0</v>
      </c>
      <c r="CY25" s="71">
        <v>0</v>
      </c>
      <c r="CZ25" s="71">
        <v>7101844.5999999996</v>
      </c>
      <c r="DA25" s="71">
        <v>7101844.5999999996</v>
      </c>
      <c r="DB25" s="71">
        <v>0</v>
      </c>
      <c r="DC25" s="71">
        <v>0</v>
      </c>
      <c r="DD25" s="71">
        <v>41654087.740000002</v>
      </c>
      <c r="DE25" s="71">
        <v>-33628883.859999999</v>
      </c>
      <c r="DF25" s="71">
        <v>-33183059.509999998</v>
      </c>
      <c r="DG25" s="71">
        <v>-445824.35</v>
      </c>
      <c r="DH25" s="71">
        <v>0</v>
      </c>
      <c r="DI25" s="71">
        <v>0</v>
      </c>
      <c r="DJ25" s="71">
        <v>-1301111567.0543942</v>
      </c>
      <c r="DK25" s="71">
        <v>-1301111567.0543942</v>
      </c>
      <c r="DL25" s="71">
        <v>0</v>
      </c>
      <c r="DM25" s="71">
        <v>-1301111567.0543942</v>
      </c>
      <c r="DN25" s="71">
        <v>0</v>
      </c>
      <c r="DO25" s="71">
        <v>331049670.17560387</v>
      </c>
      <c r="DP25" s="71">
        <v>-1632161237.23</v>
      </c>
      <c r="DQ25" s="4"/>
      <c r="DR25" s="4"/>
    </row>
    <row r="26" spans="1:122" ht="12.75" customHeight="1">
      <c r="A26" s="54" t="s">
        <v>39</v>
      </c>
      <c r="B26" s="69">
        <v>1028</v>
      </c>
      <c r="C26" s="70" t="s">
        <v>376</v>
      </c>
      <c r="D26" s="71">
        <v>5899551519.7300005</v>
      </c>
      <c r="E26" s="71">
        <v>4015491409.3199997</v>
      </c>
      <c r="F26" s="71">
        <v>0</v>
      </c>
      <c r="G26" s="71">
        <v>0</v>
      </c>
      <c r="H26" s="71">
        <v>1037937088.95</v>
      </c>
      <c r="I26" s="71">
        <v>116740860</v>
      </c>
      <c r="J26" s="71">
        <v>0</v>
      </c>
      <c r="K26" s="71">
        <v>168004038.16999999</v>
      </c>
      <c r="L26" s="71">
        <v>77151276.299999997</v>
      </c>
      <c r="M26" s="71">
        <v>2615658145.8999996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133522530.33</v>
      </c>
      <c r="Y26" s="71">
        <v>0</v>
      </c>
      <c r="Z26" s="71">
        <v>0</v>
      </c>
      <c r="AA26" s="71">
        <v>188891280.65000001</v>
      </c>
      <c r="AB26" s="71">
        <v>21522515.879999999</v>
      </c>
      <c r="AC26" s="71">
        <v>0</v>
      </c>
      <c r="AD26" s="71">
        <v>-76891266.200000003</v>
      </c>
      <c r="AE26" s="71">
        <v>0</v>
      </c>
      <c r="AF26" s="71">
        <v>0</v>
      </c>
      <c r="AG26" s="71">
        <v>1725124607.9000006</v>
      </c>
      <c r="AH26" s="71">
        <v>3966825</v>
      </c>
      <c r="AI26" s="71">
        <v>0</v>
      </c>
      <c r="AJ26" s="71">
        <v>3966825</v>
      </c>
      <c r="AK26" s="71">
        <v>0</v>
      </c>
      <c r="AL26" s="71">
        <v>0</v>
      </c>
      <c r="AM26" s="71">
        <v>0</v>
      </c>
      <c r="AN26" s="71">
        <v>21446147.18</v>
      </c>
      <c r="AO26" s="71">
        <v>21446147.18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-4879632618.0500002</v>
      </c>
      <c r="BH26" s="71">
        <v>-15058391.76</v>
      </c>
      <c r="BI26" s="71">
        <v>0</v>
      </c>
      <c r="BJ26" s="71">
        <v>0</v>
      </c>
      <c r="BK26" s="71">
        <v>-3427510426.54</v>
      </c>
      <c r="BL26" s="71">
        <v>-3162076038.71</v>
      </c>
      <c r="BM26" s="71">
        <v>0</v>
      </c>
      <c r="BN26" s="71">
        <v>-247808920.81</v>
      </c>
      <c r="BO26" s="71">
        <v>0</v>
      </c>
      <c r="BP26" s="71">
        <v>0</v>
      </c>
      <c r="BQ26" s="71">
        <v>0</v>
      </c>
      <c r="BR26" s="71">
        <v>-17625467.02</v>
      </c>
      <c r="BS26" s="71">
        <v>0</v>
      </c>
      <c r="BT26" s="71">
        <v>0</v>
      </c>
      <c r="BU26" s="71">
        <v>-2384900</v>
      </c>
      <c r="BV26" s="71">
        <v>-1222358707.8</v>
      </c>
      <c r="BW26" s="71">
        <v>-212320191.94999999</v>
      </c>
      <c r="BX26" s="71">
        <v>-8721.44</v>
      </c>
      <c r="BY26" s="71">
        <v>-39857886.239999995</v>
      </c>
      <c r="BZ26" s="71">
        <v>-3312.5</v>
      </c>
      <c r="CA26" s="71">
        <v>-9903218.1199999992</v>
      </c>
      <c r="CB26" s="71">
        <v>-17879278.68</v>
      </c>
      <c r="CC26" s="71">
        <v>-1585667.6300000001</v>
      </c>
      <c r="CD26" s="71">
        <v>-7025156.9000000004</v>
      </c>
      <c r="CE26" s="71">
        <v>-136056950.44</v>
      </c>
      <c r="CF26" s="71">
        <v>0</v>
      </c>
      <c r="CG26" s="71">
        <v>-465128225.68999994</v>
      </c>
      <c r="CH26" s="71">
        <v>-288264766.36999995</v>
      </c>
      <c r="CI26" s="71">
        <v>414501.41</v>
      </c>
      <c r="CJ26" s="71">
        <v>-272013900.44999999</v>
      </c>
      <c r="CK26" s="71">
        <v>-8167624.5199999996</v>
      </c>
      <c r="CL26" s="71">
        <v>-263846275.93000001</v>
      </c>
      <c r="CM26" s="71">
        <v>0</v>
      </c>
      <c r="CN26" s="71">
        <v>-16665367.33</v>
      </c>
      <c r="CO26" s="71">
        <v>0</v>
      </c>
      <c r="CP26" s="71">
        <v>0</v>
      </c>
      <c r="CQ26" s="71">
        <v>0</v>
      </c>
      <c r="CR26" s="71">
        <v>0</v>
      </c>
      <c r="CS26" s="71">
        <v>0</v>
      </c>
      <c r="CT26" s="71">
        <v>0</v>
      </c>
      <c r="CU26" s="71">
        <v>0</v>
      </c>
      <c r="CV26" s="71">
        <v>0</v>
      </c>
      <c r="CW26" s="71">
        <v>0</v>
      </c>
      <c r="CX26" s="71">
        <v>0</v>
      </c>
      <c r="CY26" s="71">
        <v>0</v>
      </c>
      <c r="CZ26" s="71">
        <v>38834385.259999998</v>
      </c>
      <c r="DA26" s="71">
        <v>38834385.259999998</v>
      </c>
      <c r="DB26" s="71">
        <v>0</v>
      </c>
      <c r="DC26" s="71">
        <v>0</v>
      </c>
      <c r="DD26" s="71">
        <v>17456676.23</v>
      </c>
      <c r="DE26" s="71">
        <v>-233154520.80999997</v>
      </c>
      <c r="DF26" s="71">
        <v>-7518634.4700000007</v>
      </c>
      <c r="DG26" s="71">
        <v>-225635886.33999997</v>
      </c>
      <c r="DH26" s="71">
        <v>0</v>
      </c>
      <c r="DI26" s="71">
        <v>0</v>
      </c>
      <c r="DJ26" s="71">
        <v>1910010835.8199978</v>
      </c>
      <c r="DK26" s="71">
        <v>2702427352.9599977</v>
      </c>
      <c r="DL26" s="71">
        <v>-792416517.13999999</v>
      </c>
      <c r="DM26" s="71">
        <v>1910010835.8199978</v>
      </c>
      <c r="DN26" s="71">
        <v>0</v>
      </c>
      <c r="DO26" s="71">
        <v>2147636676.9699936</v>
      </c>
      <c r="DP26" s="71">
        <v>554790675.99000037</v>
      </c>
      <c r="DQ26" s="4"/>
      <c r="DR26" s="4"/>
    </row>
    <row r="27" spans="1:122" ht="12.75" customHeight="1">
      <c r="A27" s="54" t="s">
        <v>41</v>
      </c>
      <c r="B27" s="69">
        <v>1030</v>
      </c>
      <c r="C27" s="70" t="s">
        <v>376</v>
      </c>
      <c r="D27" s="71">
        <v>11984488426.849998</v>
      </c>
      <c r="E27" s="71">
        <v>2979400117.02</v>
      </c>
      <c r="F27" s="71">
        <v>55031278.640000001</v>
      </c>
      <c r="G27" s="71">
        <v>50630582.549999997</v>
      </c>
      <c r="H27" s="71">
        <v>1477421028.1700001</v>
      </c>
      <c r="I27" s="71">
        <v>24981828.390000001</v>
      </c>
      <c r="J27" s="71">
        <v>0</v>
      </c>
      <c r="K27" s="71">
        <v>1209783354.3399999</v>
      </c>
      <c r="L27" s="71">
        <v>46131.49</v>
      </c>
      <c r="M27" s="71">
        <v>161505913.44</v>
      </c>
      <c r="N27" s="71">
        <v>0</v>
      </c>
      <c r="O27" s="71">
        <v>777396350.1500001</v>
      </c>
      <c r="P27" s="71">
        <v>0</v>
      </c>
      <c r="Q27" s="71">
        <v>40411597.460000001</v>
      </c>
      <c r="R27" s="71">
        <v>0</v>
      </c>
      <c r="S27" s="71">
        <v>736984752.69000006</v>
      </c>
      <c r="T27" s="71">
        <v>0</v>
      </c>
      <c r="U27" s="71">
        <v>0</v>
      </c>
      <c r="V27" s="71">
        <v>0</v>
      </c>
      <c r="W27" s="71">
        <v>0</v>
      </c>
      <c r="X27" s="71">
        <v>4572680374.0799999</v>
      </c>
      <c r="Y27" s="71">
        <v>10212025.18</v>
      </c>
      <c r="Z27" s="71">
        <v>475765003.11000001</v>
      </c>
      <c r="AA27" s="71">
        <v>27310.48</v>
      </c>
      <c r="AB27" s="71">
        <v>136277245.02000001</v>
      </c>
      <c r="AC27" s="71">
        <v>0</v>
      </c>
      <c r="AD27" s="71">
        <v>4050295887.7399998</v>
      </c>
      <c r="AE27" s="71">
        <v>0</v>
      </c>
      <c r="AF27" s="71">
        <v>-99897097.450000003</v>
      </c>
      <c r="AG27" s="71">
        <v>2442260207.96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1212751377.6400001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-10090282846.09</v>
      </c>
      <c r="BH27" s="71">
        <v>-846453787.69000006</v>
      </c>
      <c r="BI27" s="71">
        <v>0</v>
      </c>
      <c r="BJ27" s="71">
        <v>0</v>
      </c>
      <c r="BK27" s="71">
        <v>-7783832630.0500011</v>
      </c>
      <c r="BL27" s="71">
        <v>-2784226703.75</v>
      </c>
      <c r="BM27" s="71">
        <v>-726470964.72000027</v>
      </c>
      <c r="BN27" s="71">
        <v>-4273134961.5800004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-424320648</v>
      </c>
      <c r="BV27" s="71">
        <v>-844140424.38999999</v>
      </c>
      <c r="BW27" s="71">
        <v>-191535355.96000001</v>
      </c>
      <c r="BX27" s="71">
        <v>0</v>
      </c>
      <c r="BY27" s="71">
        <v>-638356.79</v>
      </c>
      <c r="BZ27" s="71">
        <v>-29536189.850000001</v>
      </c>
      <c r="CA27" s="71">
        <v>-2017752.46</v>
      </c>
      <c r="CB27" s="71">
        <v>-37645115.609999999</v>
      </c>
      <c r="CC27" s="71">
        <v>-7751410.2400000002</v>
      </c>
      <c r="CD27" s="71">
        <v>-31090713.620000001</v>
      </c>
      <c r="CE27" s="71">
        <v>-82855817.390000001</v>
      </c>
      <c r="CF27" s="71">
        <v>0</v>
      </c>
      <c r="CG27" s="71">
        <v>-217679444.22999993</v>
      </c>
      <c r="CH27" s="71">
        <v>-493004286.04999995</v>
      </c>
      <c r="CI27" s="71">
        <v>0</v>
      </c>
      <c r="CJ27" s="71">
        <v>-285892542.00999999</v>
      </c>
      <c r="CK27" s="71">
        <v>-34949846.979999997</v>
      </c>
      <c r="CL27" s="71">
        <v>-250942695.03</v>
      </c>
      <c r="CM27" s="71">
        <v>0</v>
      </c>
      <c r="CN27" s="71">
        <v>-207111744.03999999</v>
      </c>
      <c r="CO27" s="71">
        <v>-29303562.27</v>
      </c>
      <c r="CP27" s="71">
        <v>-12532623.289999999</v>
      </c>
      <c r="CQ27" s="71">
        <v>-16770938.98</v>
      </c>
      <c r="CR27" s="71">
        <v>0</v>
      </c>
      <c r="CS27" s="71">
        <v>0</v>
      </c>
      <c r="CT27" s="71">
        <v>0</v>
      </c>
      <c r="CU27" s="71">
        <v>0</v>
      </c>
      <c r="CV27" s="71">
        <v>0</v>
      </c>
      <c r="CW27" s="71">
        <v>0</v>
      </c>
      <c r="CX27" s="71">
        <v>0</v>
      </c>
      <c r="CY27" s="71">
        <v>0</v>
      </c>
      <c r="CZ27" s="71">
        <v>156181957.88</v>
      </c>
      <c r="DA27" s="71">
        <v>0</v>
      </c>
      <c r="DB27" s="71">
        <v>156181957.88</v>
      </c>
      <c r="DC27" s="71">
        <v>0</v>
      </c>
      <c r="DD27" s="71">
        <v>154038102.43000001</v>
      </c>
      <c r="DE27" s="71">
        <v>-5591656.2199999997</v>
      </c>
      <c r="DF27" s="71">
        <v>-4021761.02</v>
      </c>
      <c r="DG27" s="71">
        <v>-1569895.2</v>
      </c>
      <c r="DH27" s="71">
        <v>0</v>
      </c>
      <c r="DI27" s="71">
        <v>0</v>
      </c>
      <c r="DJ27" s="71">
        <v>2866015061.0599999</v>
      </c>
      <c r="DK27" s="71">
        <v>3543326682.2199998</v>
      </c>
      <c r="DL27" s="71">
        <v>-677311621.15999997</v>
      </c>
      <c r="DM27" s="71">
        <v>2866015061.0599999</v>
      </c>
      <c r="DN27" s="71">
        <v>0</v>
      </c>
      <c r="DO27" s="71">
        <v>1866800545.6899872</v>
      </c>
      <c r="DP27" s="71">
        <v>1676526136.5299983</v>
      </c>
      <c r="DQ27" s="4"/>
      <c r="DR27" s="4"/>
    </row>
    <row r="28" spans="1:122" ht="12.75" customHeight="1">
      <c r="A28" s="54" t="s">
        <v>43</v>
      </c>
      <c r="B28" s="69">
        <v>1031</v>
      </c>
      <c r="C28" s="70" t="s">
        <v>376</v>
      </c>
      <c r="D28" s="71">
        <v>366221304.00999999</v>
      </c>
      <c r="E28" s="71">
        <v>126807667.98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126807667.98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-452889.22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-452889.22</v>
      </c>
      <c r="AG28" s="71">
        <v>239866525.25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-382895695.07000005</v>
      </c>
      <c r="BH28" s="71">
        <v>0</v>
      </c>
      <c r="BI28" s="71">
        <v>0</v>
      </c>
      <c r="BJ28" s="71">
        <v>0</v>
      </c>
      <c r="BK28" s="71">
        <v>-269424498.59000003</v>
      </c>
      <c r="BL28" s="71">
        <v>-126354778.76000001</v>
      </c>
      <c r="BM28" s="71">
        <v>0</v>
      </c>
      <c r="BN28" s="71">
        <v>0</v>
      </c>
      <c r="BO28" s="71">
        <v>-143069719.83000001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-96796805.420000002</v>
      </c>
      <c r="BW28" s="71">
        <v>-16674391.060000001</v>
      </c>
      <c r="BX28" s="71">
        <v>0</v>
      </c>
      <c r="BY28" s="71">
        <v>0</v>
      </c>
      <c r="BZ28" s="71">
        <v>-984148.71</v>
      </c>
      <c r="CA28" s="71">
        <v>-17894.27</v>
      </c>
      <c r="CB28" s="71">
        <v>0</v>
      </c>
      <c r="CC28" s="71">
        <v>-1573.32</v>
      </c>
      <c r="CD28" s="71">
        <v>-4470635.21</v>
      </c>
      <c r="CE28" s="71">
        <v>-11200139.550000001</v>
      </c>
      <c r="CF28" s="71">
        <v>0</v>
      </c>
      <c r="CG28" s="71">
        <v>-5827137.6500000013</v>
      </c>
      <c r="CH28" s="71">
        <v>-6958347.4199999999</v>
      </c>
      <c r="CI28" s="71">
        <v>42252.54</v>
      </c>
      <c r="CJ28" s="71">
        <v>-2812658.1</v>
      </c>
      <c r="CK28" s="71">
        <v>-2812658.1</v>
      </c>
      <c r="CL28" s="71">
        <v>0</v>
      </c>
      <c r="CM28" s="71">
        <v>0</v>
      </c>
      <c r="CN28" s="71">
        <v>-4187941.86</v>
      </c>
      <c r="CO28" s="71">
        <v>-5984290.9500000002</v>
      </c>
      <c r="CP28" s="71">
        <v>0</v>
      </c>
      <c r="CQ28" s="71">
        <v>-5984290.9500000002</v>
      </c>
      <c r="CR28" s="71">
        <v>0</v>
      </c>
      <c r="CS28" s="71">
        <v>0</v>
      </c>
      <c r="CT28" s="71">
        <v>0</v>
      </c>
      <c r="CU28" s="71">
        <v>0</v>
      </c>
      <c r="CV28" s="71">
        <v>0</v>
      </c>
      <c r="CW28" s="71">
        <v>0</v>
      </c>
      <c r="CX28" s="71">
        <v>0</v>
      </c>
      <c r="CY28" s="71">
        <v>0</v>
      </c>
      <c r="CZ28" s="71">
        <v>0</v>
      </c>
      <c r="DA28" s="71">
        <v>0</v>
      </c>
      <c r="DB28" s="71">
        <v>0</v>
      </c>
      <c r="DC28" s="71">
        <v>7115500.7199999997</v>
      </c>
      <c r="DD28" s="71">
        <v>0</v>
      </c>
      <c r="DE28" s="71">
        <v>0</v>
      </c>
      <c r="DF28" s="71">
        <v>0</v>
      </c>
      <c r="DG28" s="71">
        <v>0</v>
      </c>
      <c r="DH28" s="71">
        <v>0</v>
      </c>
      <c r="DI28" s="71">
        <v>0</v>
      </c>
      <c r="DJ28" s="71">
        <v>11631889.319999998</v>
      </c>
      <c r="DK28" s="71">
        <v>26040235.329999998</v>
      </c>
      <c r="DL28" s="71">
        <v>-14408346.01</v>
      </c>
      <c r="DM28" s="71">
        <v>11631889.319999998</v>
      </c>
      <c r="DN28" s="71">
        <v>0</v>
      </c>
      <c r="DO28" s="71">
        <v>48541764.0400002</v>
      </c>
      <c r="DP28" s="71">
        <v>-22501528.710000064</v>
      </c>
      <c r="DQ28" s="4"/>
      <c r="DR28" s="4"/>
    </row>
    <row r="29" spans="1:122" ht="12.75" customHeight="1">
      <c r="A29" s="54" t="s">
        <v>45</v>
      </c>
      <c r="B29" s="69">
        <v>1032</v>
      </c>
      <c r="C29" s="70" t="s">
        <v>376</v>
      </c>
      <c r="D29" s="71">
        <v>8926496497.4800014</v>
      </c>
      <c r="E29" s="71">
        <v>6825440524.8100004</v>
      </c>
      <c r="F29" s="71">
        <v>0</v>
      </c>
      <c r="G29" s="71">
        <v>0</v>
      </c>
      <c r="H29" s="71">
        <v>274725320.92000002</v>
      </c>
      <c r="I29" s="71">
        <v>0</v>
      </c>
      <c r="J29" s="71">
        <v>0</v>
      </c>
      <c r="K29" s="71">
        <v>0</v>
      </c>
      <c r="L29" s="71">
        <v>0</v>
      </c>
      <c r="M29" s="71">
        <v>6464242812.04</v>
      </c>
      <c r="N29" s="71">
        <v>86472391.849999994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406025910.54999995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492498302.39999998</v>
      </c>
      <c r="AE29" s="71">
        <v>0</v>
      </c>
      <c r="AF29" s="71">
        <v>-86472391.849999994</v>
      </c>
      <c r="AG29" s="71">
        <v>1695030062.1200001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-8029059857.2615881</v>
      </c>
      <c r="BH29" s="71">
        <v>-542495682.60000002</v>
      </c>
      <c r="BI29" s="71">
        <v>0</v>
      </c>
      <c r="BJ29" s="71">
        <v>0</v>
      </c>
      <c r="BK29" s="71">
        <v>-6091114604.3215876</v>
      </c>
      <c r="BL29" s="71">
        <v>-6091114604.3215876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-1281826987.9600003</v>
      </c>
      <c r="BW29" s="71">
        <v>-113622582.38000001</v>
      </c>
      <c r="BX29" s="71">
        <v>0</v>
      </c>
      <c r="BY29" s="71">
        <v>-38886632.600000001</v>
      </c>
      <c r="BZ29" s="71">
        <v>-1402081.6499999985</v>
      </c>
      <c r="CA29" s="71">
        <v>-7270180.4500000002</v>
      </c>
      <c r="CB29" s="71">
        <v>-44591862.170000002</v>
      </c>
      <c r="CC29" s="71">
        <v>-51907.48</v>
      </c>
      <c r="CD29" s="71">
        <v>-2533453.98</v>
      </c>
      <c r="CE29" s="71">
        <v>-18886464.050000001</v>
      </c>
      <c r="CF29" s="71">
        <v>0</v>
      </c>
      <c r="CG29" s="71">
        <v>-601578969.16000021</v>
      </c>
      <c r="CH29" s="71">
        <v>-740047599.97000027</v>
      </c>
      <c r="CI29" s="71">
        <v>0</v>
      </c>
      <c r="CJ29" s="71">
        <v>-626365886.67000008</v>
      </c>
      <c r="CK29" s="71">
        <v>-8168426.5999999996</v>
      </c>
      <c r="CL29" s="71">
        <v>-618197460.07000005</v>
      </c>
      <c r="CM29" s="71">
        <v>0</v>
      </c>
      <c r="CN29" s="71">
        <v>-113681713.30000019</v>
      </c>
      <c r="CO29" s="71">
        <v>0</v>
      </c>
      <c r="CP29" s="71">
        <v>0</v>
      </c>
      <c r="CQ29" s="71">
        <v>0</v>
      </c>
      <c r="CR29" s="71">
        <v>0</v>
      </c>
      <c r="CS29" s="71">
        <v>0</v>
      </c>
      <c r="CT29" s="71">
        <v>0</v>
      </c>
      <c r="CU29" s="71">
        <v>0</v>
      </c>
      <c r="CV29" s="71">
        <v>0</v>
      </c>
      <c r="CW29" s="71">
        <v>0</v>
      </c>
      <c r="CX29" s="71">
        <v>0</v>
      </c>
      <c r="CY29" s="71">
        <v>0</v>
      </c>
      <c r="CZ29" s="71">
        <v>146631472.22</v>
      </c>
      <c r="DA29" s="71">
        <v>146631472.22</v>
      </c>
      <c r="DB29" s="71">
        <v>0</v>
      </c>
      <c r="DC29" s="71">
        <v>-2028532</v>
      </c>
      <c r="DD29" s="71">
        <v>13874335.09</v>
      </c>
      <c r="DE29" s="71">
        <v>-21349124.16</v>
      </c>
      <c r="DF29" s="71">
        <v>-21349122.390000001</v>
      </c>
      <c r="DG29" s="71">
        <v>-1.77</v>
      </c>
      <c r="DH29" s="71">
        <v>1340479.6599999999</v>
      </c>
      <c r="DI29" s="71">
        <v>0</v>
      </c>
      <c r="DJ29" s="71">
        <v>3737213073.6799998</v>
      </c>
      <c r="DK29" s="71">
        <v>5291294070.5799999</v>
      </c>
      <c r="DL29" s="71">
        <v>-1554080996.9000001</v>
      </c>
      <c r="DM29" s="71">
        <v>3737213073.6799998</v>
      </c>
      <c r="DN29" s="71">
        <v>0</v>
      </c>
      <c r="DO29" s="71">
        <v>4995436399.3415794</v>
      </c>
      <c r="DP29" s="71">
        <v>295857671.05841315</v>
      </c>
      <c r="DQ29" s="4"/>
      <c r="DR29" s="4"/>
    </row>
    <row r="30" spans="1:122" ht="12.75" customHeight="1">
      <c r="A30" s="54" t="s">
        <v>47</v>
      </c>
      <c r="B30" s="69">
        <v>1034</v>
      </c>
      <c r="C30" s="70" t="s">
        <v>376</v>
      </c>
      <c r="D30" s="71">
        <v>1410652609.25</v>
      </c>
      <c r="E30" s="71">
        <v>602358249</v>
      </c>
      <c r="F30" s="71">
        <v>0</v>
      </c>
      <c r="G30" s="71">
        <v>0</v>
      </c>
      <c r="H30" s="71">
        <v>17259239.140000001</v>
      </c>
      <c r="I30" s="71">
        <v>162251363.38999999</v>
      </c>
      <c r="J30" s="71">
        <v>0</v>
      </c>
      <c r="K30" s="71">
        <v>0</v>
      </c>
      <c r="L30" s="71">
        <v>39338.47</v>
      </c>
      <c r="M30" s="71">
        <v>422808308</v>
      </c>
      <c r="N30" s="71">
        <v>0</v>
      </c>
      <c r="O30" s="71">
        <v>643843855.56999993</v>
      </c>
      <c r="P30" s="71">
        <v>28878293.309999999</v>
      </c>
      <c r="Q30" s="71">
        <v>0</v>
      </c>
      <c r="R30" s="71">
        <v>0</v>
      </c>
      <c r="S30" s="71">
        <v>0</v>
      </c>
      <c r="T30" s="71">
        <v>0</v>
      </c>
      <c r="U30" s="71">
        <v>614965562.25999999</v>
      </c>
      <c r="V30" s="71">
        <v>0</v>
      </c>
      <c r="W30" s="71">
        <v>0</v>
      </c>
      <c r="X30" s="71">
        <v>12296085.019999998</v>
      </c>
      <c r="Y30" s="71">
        <v>4682013.1399999997</v>
      </c>
      <c r="Z30" s="71">
        <v>0</v>
      </c>
      <c r="AA30" s="71">
        <v>3059006.31</v>
      </c>
      <c r="AB30" s="71">
        <v>-9400019.3800000008</v>
      </c>
      <c r="AC30" s="71">
        <v>0</v>
      </c>
      <c r="AD30" s="71">
        <v>1333.45</v>
      </c>
      <c r="AE30" s="71">
        <v>16868416.82</v>
      </c>
      <c r="AF30" s="71">
        <v>-2914665.32</v>
      </c>
      <c r="AG30" s="71">
        <v>151807919.66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346500</v>
      </c>
      <c r="AO30" s="71">
        <v>346500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-1295367180.8599999</v>
      </c>
      <c r="BH30" s="71">
        <v>0</v>
      </c>
      <c r="BI30" s="71">
        <v>0</v>
      </c>
      <c r="BJ30" s="71">
        <v>0</v>
      </c>
      <c r="BK30" s="71">
        <v>-1246202104.5699999</v>
      </c>
      <c r="BL30" s="71">
        <v>-606693438.27999997</v>
      </c>
      <c r="BM30" s="71">
        <v>-639508666.28999996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-45968421</v>
      </c>
      <c r="BW30" s="71">
        <v>-3196655.29</v>
      </c>
      <c r="BX30" s="71">
        <v>-42000</v>
      </c>
      <c r="BY30" s="71">
        <v>0</v>
      </c>
      <c r="BZ30" s="71">
        <v>0</v>
      </c>
      <c r="CA30" s="71">
        <v>-1427374.59</v>
      </c>
      <c r="CB30" s="71">
        <v>-414100</v>
      </c>
      <c r="CC30" s="71">
        <v>-787093.98</v>
      </c>
      <c r="CD30" s="71">
        <v>0</v>
      </c>
      <c r="CE30" s="71">
        <v>-526086.72</v>
      </c>
      <c r="CF30" s="71">
        <v>0</v>
      </c>
      <c r="CG30" s="71">
        <v>-115620703.67999999</v>
      </c>
      <c r="CH30" s="71">
        <v>-54029069.450000003</v>
      </c>
      <c r="CI30" s="71">
        <v>0</v>
      </c>
      <c r="CJ30" s="71">
        <v>-28966711.68</v>
      </c>
      <c r="CK30" s="71">
        <v>-11103561</v>
      </c>
      <c r="CL30" s="71">
        <v>-17863150.68</v>
      </c>
      <c r="CM30" s="71">
        <v>0</v>
      </c>
      <c r="CN30" s="71">
        <v>-25062357.770000003</v>
      </c>
      <c r="CO30" s="71">
        <v>0</v>
      </c>
      <c r="CP30" s="71">
        <v>0</v>
      </c>
      <c r="CQ30" s="71">
        <v>0</v>
      </c>
      <c r="CR30" s="71">
        <v>0</v>
      </c>
      <c r="CS30" s="71">
        <v>0</v>
      </c>
      <c r="CT30" s="71">
        <v>0</v>
      </c>
      <c r="CU30" s="71">
        <v>0</v>
      </c>
      <c r="CV30" s="71">
        <v>0</v>
      </c>
      <c r="CW30" s="71">
        <v>0</v>
      </c>
      <c r="CX30" s="71">
        <v>0</v>
      </c>
      <c r="CY30" s="71">
        <v>0</v>
      </c>
      <c r="CZ30" s="71">
        <v>8493770</v>
      </c>
      <c r="DA30" s="71">
        <v>8493770</v>
      </c>
      <c r="DB30" s="71">
        <v>0</v>
      </c>
      <c r="DC30" s="71">
        <v>0</v>
      </c>
      <c r="DD30" s="71">
        <v>283497.63</v>
      </c>
      <c r="DE30" s="71">
        <v>-74162024.689999998</v>
      </c>
      <c r="DF30" s="71">
        <v>-67583034.049999997</v>
      </c>
      <c r="DG30" s="71">
        <v>-6578990.6399999997</v>
      </c>
      <c r="DH30" s="71">
        <v>4489896.1900000004</v>
      </c>
      <c r="DI30" s="71">
        <v>-696773.36</v>
      </c>
      <c r="DJ30" s="71">
        <v>278635775.15999997</v>
      </c>
      <c r="DK30" s="71">
        <v>389243830.33999997</v>
      </c>
      <c r="DL30" s="71">
        <v>-110608055.18000001</v>
      </c>
      <c r="DM30" s="71">
        <v>278635775.15999997</v>
      </c>
      <c r="DN30" s="71">
        <v>0</v>
      </c>
      <c r="DO30" s="71">
        <v>389579105.63000059</v>
      </c>
      <c r="DP30" s="71">
        <v>-335275.28999988735</v>
      </c>
      <c r="DQ30" s="4"/>
      <c r="DR30" s="4"/>
    </row>
    <row r="31" spans="1:122" ht="12.75" customHeight="1">
      <c r="A31" s="54" t="s">
        <v>49</v>
      </c>
      <c r="B31" s="69">
        <v>1035</v>
      </c>
      <c r="C31" s="70" t="s">
        <v>376</v>
      </c>
      <c r="D31" s="71">
        <v>15194859407.440001</v>
      </c>
      <c r="E31" s="71">
        <v>12410765339.52</v>
      </c>
      <c r="F31" s="71">
        <v>0</v>
      </c>
      <c r="G31" s="71">
        <v>0</v>
      </c>
      <c r="H31" s="71">
        <v>436138887.99000001</v>
      </c>
      <c r="I31" s="71">
        <v>666823111.52999997</v>
      </c>
      <c r="J31" s="71">
        <v>0</v>
      </c>
      <c r="K31" s="71">
        <v>534653427.56</v>
      </c>
      <c r="L31" s="71">
        <v>0</v>
      </c>
      <c r="M31" s="71">
        <v>10402093366.18</v>
      </c>
      <c r="N31" s="71">
        <v>371056546.25999999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168109345.31</v>
      </c>
      <c r="Y31" s="71">
        <v>0</v>
      </c>
      <c r="Z31" s="71">
        <v>0</v>
      </c>
      <c r="AA31" s="71">
        <v>315136856.87</v>
      </c>
      <c r="AB31" s="71">
        <v>-21688847.559999999</v>
      </c>
      <c r="AC31" s="71">
        <v>0</v>
      </c>
      <c r="AD31" s="71">
        <v>-3571400</v>
      </c>
      <c r="AE31" s="71">
        <v>0</v>
      </c>
      <c r="AF31" s="71">
        <v>-121767264</v>
      </c>
      <c r="AG31" s="71">
        <v>2398894626.02</v>
      </c>
      <c r="AH31" s="71">
        <v>-136048.84</v>
      </c>
      <c r="AI31" s="71">
        <v>0</v>
      </c>
      <c r="AJ31" s="71">
        <v>-136048.84</v>
      </c>
      <c r="AK31" s="71">
        <v>0</v>
      </c>
      <c r="AL31" s="71">
        <v>0</v>
      </c>
      <c r="AM31" s="71">
        <v>0</v>
      </c>
      <c r="AN31" s="71">
        <v>399000</v>
      </c>
      <c r="AO31" s="71">
        <v>399000</v>
      </c>
      <c r="AP31" s="71">
        <v>0</v>
      </c>
      <c r="AQ31" s="71">
        <v>0</v>
      </c>
      <c r="AR31" s="71">
        <v>204167557.31</v>
      </c>
      <c r="AS31" s="71">
        <v>12659588.119999999</v>
      </c>
      <c r="AT31" s="71">
        <v>0</v>
      </c>
      <c r="AU31" s="71">
        <v>12659588.119999999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-13175228964.832932</v>
      </c>
      <c r="BH31" s="71">
        <v>-629881113.74000001</v>
      </c>
      <c r="BI31" s="71">
        <v>0</v>
      </c>
      <c r="BJ31" s="71">
        <v>0</v>
      </c>
      <c r="BK31" s="71">
        <v>-11883852410.082933</v>
      </c>
      <c r="BL31" s="71">
        <v>-11883852410.082933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-49246710</v>
      </c>
      <c r="BV31" s="71">
        <v>-420584996.80000001</v>
      </c>
      <c r="BW31" s="71">
        <v>-191663734.20999998</v>
      </c>
      <c r="BX31" s="71">
        <v>-19401.98</v>
      </c>
      <c r="BY31" s="71">
        <v>-2862483.29</v>
      </c>
      <c r="BZ31" s="71">
        <v>0</v>
      </c>
      <c r="CA31" s="71">
        <v>-23889163.98</v>
      </c>
      <c r="CB31" s="71">
        <v>-46012650.729999997</v>
      </c>
      <c r="CC31" s="71">
        <v>-1118864.1499999999</v>
      </c>
      <c r="CD31" s="71">
        <v>0</v>
      </c>
      <c r="CE31" s="71">
        <v>-117761170.08</v>
      </c>
      <c r="CF31" s="71">
        <v>0</v>
      </c>
      <c r="CG31" s="71">
        <v>-1601336311.77</v>
      </c>
      <c r="CH31" s="71">
        <v>-462047592.14999998</v>
      </c>
      <c r="CI31" s="71">
        <v>0</v>
      </c>
      <c r="CJ31" s="71">
        <v>-436072157.58999997</v>
      </c>
      <c r="CK31" s="71">
        <v>-24267740</v>
      </c>
      <c r="CL31" s="71">
        <v>-411804417.58999997</v>
      </c>
      <c r="CM31" s="71">
        <v>0</v>
      </c>
      <c r="CN31" s="71">
        <v>-25975434.559999999</v>
      </c>
      <c r="CO31" s="71">
        <v>-1292153124.1200001</v>
      </c>
      <c r="CP31" s="71">
        <v>3694209.95</v>
      </c>
      <c r="CQ31" s="71">
        <v>-1295847334.0700002</v>
      </c>
      <c r="CR31" s="71">
        <v>0</v>
      </c>
      <c r="CS31" s="71">
        <v>0</v>
      </c>
      <c r="CT31" s="71">
        <v>0</v>
      </c>
      <c r="CU31" s="71">
        <v>0</v>
      </c>
      <c r="CV31" s="71">
        <v>0</v>
      </c>
      <c r="CW31" s="71">
        <v>0</v>
      </c>
      <c r="CX31" s="71">
        <v>0</v>
      </c>
      <c r="CY31" s="71">
        <v>0</v>
      </c>
      <c r="CZ31" s="71">
        <v>167823936.77000001</v>
      </c>
      <c r="DA31" s="71">
        <v>167823936.77000001</v>
      </c>
      <c r="DB31" s="71">
        <v>0</v>
      </c>
      <c r="DC31" s="71">
        <v>0</v>
      </c>
      <c r="DD31" s="71">
        <v>3907920.79</v>
      </c>
      <c r="DE31" s="71">
        <v>-18867453.059999999</v>
      </c>
      <c r="DF31" s="71">
        <v>-18571053.059999999</v>
      </c>
      <c r="DG31" s="71">
        <v>-296400</v>
      </c>
      <c r="DH31" s="71">
        <v>0</v>
      </c>
      <c r="DI31" s="71">
        <v>0</v>
      </c>
      <c r="DJ31" s="71">
        <v>5544701823.1105595</v>
      </c>
      <c r="DK31" s="71">
        <v>7867634377.6005592</v>
      </c>
      <c r="DL31" s="71">
        <v>-2322932554.4899998</v>
      </c>
      <c r="DM31" s="71">
        <v>5544701823.1105595</v>
      </c>
      <c r="DN31" s="71">
        <v>0</v>
      </c>
      <c r="DO31" s="71">
        <v>7449340246.763504</v>
      </c>
      <c r="DP31" s="71">
        <v>418294130.83706903</v>
      </c>
      <c r="DQ31" s="4"/>
      <c r="DR31" s="4"/>
    </row>
    <row r="32" spans="1:122" ht="12.75" customHeight="1">
      <c r="A32" s="54" t="s">
        <v>51</v>
      </c>
      <c r="B32" s="69">
        <v>1036</v>
      </c>
      <c r="C32" s="70" t="s">
        <v>376</v>
      </c>
      <c r="D32" s="71">
        <v>5417775402.3299999</v>
      </c>
      <c r="E32" s="71">
        <v>4397340485.6999998</v>
      </c>
      <c r="F32" s="71">
        <v>0</v>
      </c>
      <c r="G32" s="71">
        <v>0</v>
      </c>
      <c r="H32" s="71">
        <v>271483884.54000002</v>
      </c>
      <c r="I32" s="71">
        <v>340017528.73000002</v>
      </c>
      <c r="J32" s="71">
        <v>0</v>
      </c>
      <c r="K32" s="71">
        <v>39116715</v>
      </c>
      <c r="L32" s="71">
        <v>5332104.8899999997</v>
      </c>
      <c r="M32" s="71">
        <v>3741390252.54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24666297.940000001</v>
      </c>
      <c r="Y32" s="71">
        <v>0</v>
      </c>
      <c r="Z32" s="71">
        <v>0</v>
      </c>
      <c r="AA32" s="71">
        <v>0</v>
      </c>
      <c r="AB32" s="71">
        <v>23952199.960000001</v>
      </c>
      <c r="AC32" s="71">
        <v>0</v>
      </c>
      <c r="AD32" s="71">
        <v>0</v>
      </c>
      <c r="AE32" s="71">
        <v>714097.98</v>
      </c>
      <c r="AF32" s="71">
        <v>0</v>
      </c>
      <c r="AG32" s="71">
        <v>711501793.69000006</v>
      </c>
      <c r="AH32" s="71">
        <v>3966825</v>
      </c>
      <c r="AI32" s="71">
        <v>3966825</v>
      </c>
      <c r="AJ32" s="71">
        <v>0</v>
      </c>
      <c r="AK32" s="71">
        <v>0</v>
      </c>
      <c r="AL32" s="71">
        <v>0</v>
      </c>
      <c r="AM32" s="71">
        <v>0</v>
      </c>
      <c r="AN32" s="71">
        <v>280300000</v>
      </c>
      <c r="AO32" s="71">
        <v>0</v>
      </c>
      <c r="AP32" s="71">
        <v>0</v>
      </c>
      <c r="AQ32" s="71">
        <v>280300000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-4898536326.5575342</v>
      </c>
      <c r="BH32" s="71">
        <v>-4632661.51</v>
      </c>
      <c r="BI32" s="71">
        <v>-327175204.17000002</v>
      </c>
      <c r="BJ32" s="71">
        <v>0</v>
      </c>
      <c r="BK32" s="71">
        <v>-4350105723.507534</v>
      </c>
      <c r="BL32" s="71">
        <v>-3530765783.8359785</v>
      </c>
      <c r="BM32" s="71">
        <v>0</v>
      </c>
      <c r="BN32" s="71">
        <v>-19805362.141883839</v>
      </c>
      <c r="BO32" s="71">
        <v>-571287621.79503512</v>
      </c>
      <c r="BP32" s="71">
        <v>-3185091.0853985399</v>
      </c>
      <c r="BQ32" s="71">
        <v>0</v>
      </c>
      <c r="BR32" s="71">
        <v>-225061864.64923728</v>
      </c>
      <c r="BS32" s="71">
        <v>0</v>
      </c>
      <c r="BT32" s="71">
        <v>0</v>
      </c>
      <c r="BU32" s="71">
        <v>0</v>
      </c>
      <c r="BV32" s="71">
        <v>-164091265.25999999</v>
      </c>
      <c r="BW32" s="71">
        <v>-52531472.109999992</v>
      </c>
      <c r="BX32" s="71">
        <v>-306151.12</v>
      </c>
      <c r="BY32" s="71">
        <v>0</v>
      </c>
      <c r="BZ32" s="71">
        <v>0</v>
      </c>
      <c r="CA32" s="71">
        <v>-6901942.8399999999</v>
      </c>
      <c r="CB32" s="71">
        <v>-21068214.399999999</v>
      </c>
      <c r="CC32" s="71">
        <v>-2569617.38</v>
      </c>
      <c r="CD32" s="71">
        <v>-9650596.8599999994</v>
      </c>
      <c r="CE32" s="71">
        <v>-12034949.51</v>
      </c>
      <c r="CF32" s="71">
        <v>0</v>
      </c>
      <c r="CG32" s="71">
        <v>-234162040.16000003</v>
      </c>
      <c r="CH32" s="71">
        <v>-209830266.84</v>
      </c>
      <c r="CI32" s="71">
        <v>0</v>
      </c>
      <c r="CJ32" s="71">
        <v>-199267942.99000001</v>
      </c>
      <c r="CK32" s="71">
        <v>-21268987</v>
      </c>
      <c r="CL32" s="71">
        <v>-177998955.99000001</v>
      </c>
      <c r="CM32" s="71">
        <v>0</v>
      </c>
      <c r="CN32" s="71">
        <v>-10562323.85</v>
      </c>
      <c r="CO32" s="71">
        <v>-68405019.080000013</v>
      </c>
      <c r="CP32" s="71">
        <v>77419513.219999999</v>
      </c>
      <c r="CQ32" s="71">
        <v>-145824532.30000001</v>
      </c>
      <c r="CR32" s="71">
        <v>0</v>
      </c>
      <c r="CS32" s="71">
        <v>0</v>
      </c>
      <c r="CT32" s="71">
        <v>0</v>
      </c>
      <c r="CU32" s="71">
        <v>0</v>
      </c>
      <c r="CV32" s="71">
        <v>0</v>
      </c>
      <c r="CW32" s="71">
        <v>0</v>
      </c>
      <c r="CX32" s="71">
        <v>0</v>
      </c>
      <c r="CY32" s="71">
        <v>0</v>
      </c>
      <c r="CZ32" s="71">
        <v>-28810171.75</v>
      </c>
      <c r="DA32" s="71">
        <v>0</v>
      </c>
      <c r="DB32" s="71">
        <v>-28810171.75</v>
      </c>
      <c r="DC32" s="71">
        <v>0</v>
      </c>
      <c r="DD32" s="71">
        <v>79453014.280000001</v>
      </c>
      <c r="DE32" s="71">
        <v>-6038187.5500000007</v>
      </c>
      <c r="DF32" s="71">
        <v>-5638893.7800000003</v>
      </c>
      <c r="DG32" s="71">
        <v>-399293.77</v>
      </c>
      <c r="DH32" s="71">
        <v>0</v>
      </c>
      <c r="DI32" s="71">
        <v>-531409.22</v>
      </c>
      <c r="DJ32" s="71">
        <v>1501912715.1499996</v>
      </c>
      <c r="DK32" s="71">
        <v>2140303194.5499997</v>
      </c>
      <c r="DL32" s="71">
        <v>-638390479.39999998</v>
      </c>
      <c r="DM32" s="71">
        <v>1501912715.1499996</v>
      </c>
      <c r="DN32" s="71">
        <v>0</v>
      </c>
      <c r="DO32" s="71">
        <v>1855226158.9375286</v>
      </c>
      <c r="DP32" s="71">
        <v>285077035.61246568</v>
      </c>
      <c r="DQ32" s="4"/>
      <c r="DR32" s="4"/>
    </row>
    <row r="33" spans="1:122" ht="12.75" customHeight="1">
      <c r="A33" s="54" t="s">
        <v>53</v>
      </c>
      <c r="B33" s="69">
        <v>1037</v>
      </c>
      <c r="C33" s="70" t="s">
        <v>376</v>
      </c>
      <c r="D33" s="71">
        <v>1481739722.1600001</v>
      </c>
      <c r="E33" s="71">
        <v>1434118948.74</v>
      </c>
      <c r="F33" s="71">
        <v>9547.2000000000007</v>
      </c>
      <c r="G33" s="71">
        <v>0</v>
      </c>
      <c r="H33" s="71">
        <v>11821684.93</v>
      </c>
      <c r="I33" s="71">
        <v>312322479.79000002</v>
      </c>
      <c r="J33" s="71">
        <v>0</v>
      </c>
      <c r="K33" s="71">
        <v>49578898.399999999</v>
      </c>
      <c r="L33" s="71">
        <v>7104158.8099999996</v>
      </c>
      <c r="M33" s="71">
        <v>1053248088.11</v>
      </c>
      <c r="N33" s="71">
        <v>34091.5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40900948.420000002</v>
      </c>
      <c r="AH33" s="71">
        <v>3966825</v>
      </c>
      <c r="AI33" s="71">
        <v>0</v>
      </c>
      <c r="AJ33" s="71">
        <v>3966825</v>
      </c>
      <c r="AK33" s="71">
        <v>0</v>
      </c>
      <c r="AL33" s="71">
        <v>0</v>
      </c>
      <c r="AM33" s="71">
        <v>0</v>
      </c>
      <c r="AN33" s="71">
        <v>2753000</v>
      </c>
      <c r="AO33" s="71">
        <v>0</v>
      </c>
      <c r="AP33" s="71">
        <v>0</v>
      </c>
      <c r="AQ33" s="71">
        <v>2753000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-1478095521.9100001</v>
      </c>
      <c r="BH33" s="71">
        <v>-5683578.71</v>
      </c>
      <c r="BI33" s="71">
        <v>0</v>
      </c>
      <c r="BJ33" s="71">
        <v>0</v>
      </c>
      <c r="BK33" s="71">
        <v>-1434118949.74</v>
      </c>
      <c r="BL33" s="71">
        <v>-1434118949.74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-11969823.24</v>
      </c>
      <c r="BW33" s="71">
        <v>-26267966.020000003</v>
      </c>
      <c r="BX33" s="71">
        <v>0</v>
      </c>
      <c r="BY33" s="71">
        <v>0</v>
      </c>
      <c r="BZ33" s="71">
        <v>0</v>
      </c>
      <c r="CA33" s="71">
        <v>-1063694.44</v>
      </c>
      <c r="CB33" s="71">
        <v>0</v>
      </c>
      <c r="CC33" s="71">
        <v>-166596.98000000001</v>
      </c>
      <c r="CD33" s="71">
        <v>-19074231.780000001</v>
      </c>
      <c r="CE33" s="71">
        <v>-5963442.8200000003</v>
      </c>
      <c r="CF33" s="71">
        <v>-55204.2</v>
      </c>
      <c r="CG33" s="71">
        <v>-96136292.229999989</v>
      </c>
      <c r="CH33" s="71">
        <v>-94130683.269999996</v>
      </c>
      <c r="CI33" s="71">
        <v>2</v>
      </c>
      <c r="CJ33" s="71">
        <v>-82718520.269999996</v>
      </c>
      <c r="CK33" s="71">
        <v>-1140885</v>
      </c>
      <c r="CL33" s="71">
        <v>-81577635.269999996</v>
      </c>
      <c r="CM33" s="71">
        <v>0</v>
      </c>
      <c r="CN33" s="71">
        <v>-11412165</v>
      </c>
      <c r="CO33" s="71">
        <v>-14345752.140000001</v>
      </c>
      <c r="CP33" s="71">
        <v>-2110970.73</v>
      </c>
      <c r="CQ33" s="71">
        <v>-12234781.41</v>
      </c>
      <c r="CR33" s="71">
        <v>0</v>
      </c>
      <c r="CS33" s="71">
        <v>0</v>
      </c>
      <c r="CT33" s="71">
        <v>0</v>
      </c>
      <c r="CU33" s="71">
        <v>0</v>
      </c>
      <c r="CV33" s="71">
        <v>0</v>
      </c>
      <c r="CW33" s="71">
        <v>0</v>
      </c>
      <c r="CX33" s="71">
        <v>0</v>
      </c>
      <c r="CY33" s="71">
        <v>0</v>
      </c>
      <c r="CZ33" s="71">
        <v>2763558</v>
      </c>
      <c r="DA33" s="71">
        <v>0</v>
      </c>
      <c r="DB33" s="71">
        <v>2763558</v>
      </c>
      <c r="DC33" s="71">
        <v>0</v>
      </c>
      <c r="DD33" s="71">
        <v>15379514.73</v>
      </c>
      <c r="DE33" s="71">
        <v>-5802929.5499999998</v>
      </c>
      <c r="DF33" s="71">
        <v>-5802883.3799999999</v>
      </c>
      <c r="DG33" s="71">
        <v>-46.17</v>
      </c>
      <c r="DH33" s="71">
        <v>0</v>
      </c>
      <c r="DI33" s="71">
        <v>0</v>
      </c>
      <c r="DJ33" s="71">
        <v>351249979.73000002</v>
      </c>
      <c r="DK33" s="71">
        <v>507823101.88</v>
      </c>
      <c r="DL33" s="71">
        <v>-156573122.15000001</v>
      </c>
      <c r="DM33" s="71">
        <v>351249979.73000002</v>
      </c>
      <c r="DN33" s="71">
        <v>0</v>
      </c>
      <c r="DO33" s="71">
        <v>600315194.53999996</v>
      </c>
      <c r="DP33" s="71">
        <v>-92492091.979999989</v>
      </c>
      <c r="DQ33" s="4"/>
      <c r="DR33" s="4"/>
    </row>
    <row r="34" spans="1:122" ht="12.75" customHeight="1">
      <c r="A34" s="54" t="s">
        <v>55</v>
      </c>
      <c r="B34" s="69">
        <v>1038</v>
      </c>
      <c r="C34" s="70" t="s">
        <v>376</v>
      </c>
      <c r="D34" s="71">
        <v>1226180066.8300004</v>
      </c>
      <c r="E34" s="71">
        <v>727863478.57999992</v>
      </c>
      <c r="F34" s="71">
        <v>156542825.78999999</v>
      </c>
      <c r="G34" s="71">
        <v>0</v>
      </c>
      <c r="H34" s="71">
        <v>256604429.5</v>
      </c>
      <c r="I34" s="71">
        <v>0</v>
      </c>
      <c r="J34" s="71">
        <v>0</v>
      </c>
      <c r="K34" s="71">
        <v>7309486.4299999997</v>
      </c>
      <c r="L34" s="71">
        <v>0</v>
      </c>
      <c r="M34" s="71">
        <v>307406736.86000001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-33710558.149999619</v>
      </c>
      <c r="Y34" s="71">
        <v>0</v>
      </c>
      <c r="Z34" s="71">
        <v>0</v>
      </c>
      <c r="AA34" s="71">
        <v>18303289.270000011</v>
      </c>
      <c r="AB34" s="71">
        <v>0</v>
      </c>
      <c r="AC34" s="71">
        <v>0</v>
      </c>
      <c r="AD34" s="71">
        <v>-63619662.550001144</v>
      </c>
      <c r="AE34" s="71">
        <v>14518972</v>
      </c>
      <c r="AF34" s="71">
        <v>-2913156.8699984848</v>
      </c>
      <c r="AG34" s="71">
        <v>532027146.40000004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-1098829960.4100003</v>
      </c>
      <c r="BH34" s="71">
        <v>-26622043.599999998</v>
      </c>
      <c r="BI34" s="71">
        <v>0</v>
      </c>
      <c r="BJ34" s="71">
        <v>0</v>
      </c>
      <c r="BK34" s="71">
        <v>-694152920.43000031</v>
      </c>
      <c r="BL34" s="71">
        <v>-727863478.57999992</v>
      </c>
      <c r="BM34" s="71">
        <v>0</v>
      </c>
      <c r="BN34" s="71">
        <v>33710558.149999619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-308131222.42000002</v>
      </c>
      <c r="BW34" s="71">
        <v>-69923773.959999993</v>
      </c>
      <c r="BX34" s="71">
        <v>0</v>
      </c>
      <c r="BY34" s="71">
        <v>0</v>
      </c>
      <c r="BZ34" s="71">
        <v>0</v>
      </c>
      <c r="CA34" s="71">
        <v>-5796883.54</v>
      </c>
      <c r="CB34" s="71">
        <v>-8840333.0299999993</v>
      </c>
      <c r="CC34" s="71">
        <v>-266370.03000000003</v>
      </c>
      <c r="CD34" s="71">
        <v>-31644957.41</v>
      </c>
      <c r="CE34" s="71">
        <v>-23375229.949999996</v>
      </c>
      <c r="CF34" s="71">
        <v>0</v>
      </c>
      <c r="CG34" s="71">
        <v>-120015604.23999998</v>
      </c>
      <c r="CH34" s="71">
        <v>-98120928.919999987</v>
      </c>
      <c r="CI34" s="71">
        <v>0</v>
      </c>
      <c r="CJ34" s="71">
        <v>-84799566.25</v>
      </c>
      <c r="CK34" s="71">
        <v>-35609455.340000004</v>
      </c>
      <c r="CL34" s="71">
        <v>-1336753.6800000002</v>
      </c>
      <c r="CM34" s="71">
        <v>-47853357.229999989</v>
      </c>
      <c r="CN34" s="71">
        <v>-13321362.669999994</v>
      </c>
      <c r="CO34" s="71">
        <v>0</v>
      </c>
      <c r="CP34" s="71">
        <v>0</v>
      </c>
      <c r="CQ34" s="71">
        <v>0</v>
      </c>
      <c r="CR34" s="71">
        <v>0</v>
      </c>
      <c r="CS34" s="71">
        <v>0</v>
      </c>
      <c r="CT34" s="71">
        <v>0</v>
      </c>
      <c r="CU34" s="71">
        <v>0</v>
      </c>
      <c r="CV34" s="71">
        <v>0</v>
      </c>
      <c r="CW34" s="71">
        <v>0</v>
      </c>
      <c r="CX34" s="71">
        <v>0</v>
      </c>
      <c r="CY34" s="71">
        <v>0</v>
      </c>
      <c r="CZ34" s="71">
        <v>4772406.6200000048</v>
      </c>
      <c r="DA34" s="71">
        <v>50821623.689999998</v>
      </c>
      <c r="DB34" s="71">
        <v>-46049217.069999993</v>
      </c>
      <c r="DC34" s="71">
        <v>0</v>
      </c>
      <c r="DD34" s="71">
        <v>6617295.9899999984</v>
      </c>
      <c r="DE34" s="71">
        <v>-33284377.93</v>
      </c>
      <c r="DF34" s="71">
        <v>-9130384.6899999995</v>
      </c>
      <c r="DG34" s="71">
        <v>-24153993.240000002</v>
      </c>
      <c r="DH34" s="71">
        <v>0</v>
      </c>
      <c r="DI34" s="71">
        <v>0</v>
      </c>
      <c r="DJ34" s="71">
        <v>641896486.00095105</v>
      </c>
      <c r="DK34" s="71">
        <v>969497433.92095101</v>
      </c>
      <c r="DL34" s="71">
        <v>-327600947.92000002</v>
      </c>
      <c r="DM34" s="71">
        <v>641896486.00095105</v>
      </c>
      <c r="DN34" s="71">
        <v>0</v>
      </c>
      <c r="DO34" s="71">
        <v>962162931.74094868</v>
      </c>
      <c r="DP34" s="71">
        <v>7334502.1800000966</v>
      </c>
      <c r="DQ34" s="4"/>
      <c r="DR34" s="4"/>
    </row>
    <row r="35" spans="1:122" ht="12.75" customHeight="1">
      <c r="A35" s="54" t="s">
        <v>57</v>
      </c>
      <c r="B35" s="69">
        <v>1039</v>
      </c>
      <c r="C35" s="70" t="s">
        <v>376</v>
      </c>
      <c r="D35" s="71">
        <v>1001134356.2899998</v>
      </c>
      <c r="E35" s="71">
        <v>991466118.01999986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18843822</v>
      </c>
      <c r="L35" s="71">
        <v>492054.8</v>
      </c>
      <c r="M35" s="71">
        <v>992758188.92999995</v>
      </c>
      <c r="N35" s="71">
        <v>-20627947.710000001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-5228300.71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14896538.98</v>
      </c>
      <c r="AT35" s="71">
        <v>0</v>
      </c>
      <c r="AU35" s="71">
        <v>14896538.98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-865769903.35000002</v>
      </c>
      <c r="BH35" s="71">
        <v>-3784722.25</v>
      </c>
      <c r="BI35" s="71">
        <v>0</v>
      </c>
      <c r="BJ35" s="71">
        <v>0</v>
      </c>
      <c r="BK35" s="71">
        <v>-836047300.95000005</v>
      </c>
      <c r="BL35" s="71">
        <v>-836047300.95000005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-25937880.150000002</v>
      </c>
      <c r="BX35" s="71">
        <v>0</v>
      </c>
      <c r="BY35" s="71">
        <v>0</v>
      </c>
      <c r="BZ35" s="71">
        <v>0</v>
      </c>
      <c r="CA35" s="71">
        <v>-1618131.12</v>
      </c>
      <c r="CB35" s="71">
        <v>-9974022.4000000004</v>
      </c>
      <c r="CC35" s="71">
        <v>-122523.03</v>
      </c>
      <c r="CD35" s="71">
        <v>-13715277.800000001</v>
      </c>
      <c r="CE35" s="71">
        <v>-507925.8</v>
      </c>
      <c r="CF35" s="71">
        <v>0</v>
      </c>
      <c r="CG35" s="71">
        <v>-75658908.439999983</v>
      </c>
      <c r="CH35" s="71">
        <v>-63769263.579999998</v>
      </c>
      <c r="CI35" s="71">
        <v>155583.5</v>
      </c>
      <c r="CJ35" s="71">
        <v>-55410554.789999999</v>
      </c>
      <c r="CK35" s="71">
        <v>-7201572</v>
      </c>
      <c r="CL35" s="71">
        <v>-48208982.789999999</v>
      </c>
      <c r="CM35" s="71">
        <v>0</v>
      </c>
      <c r="CN35" s="71">
        <v>-8514292.2899999991</v>
      </c>
      <c r="CO35" s="71">
        <v>0</v>
      </c>
      <c r="CP35" s="71">
        <v>0</v>
      </c>
      <c r="CQ35" s="71">
        <v>0</v>
      </c>
      <c r="CR35" s="71">
        <v>0</v>
      </c>
      <c r="CS35" s="71">
        <v>0</v>
      </c>
      <c r="CT35" s="71">
        <v>0</v>
      </c>
      <c r="CU35" s="71">
        <v>0</v>
      </c>
      <c r="CV35" s="71">
        <v>0</v>
      </c>
      <c r="CW35" s="71">
        <v>0</v>
      </c>
      <c r="CX35" s="71">
        <v>0</v>
      </c>
      <c r="CY35" s="71">
        <v>0</v>
      </c>
      <c r="CZ35" s="71">
        <v>-8674647.3499999996</v>
      </c>
      <c r="DA35" s="71">
        <v>-8657425.3499999996</v>
      </c>
      <c r="DB35" s="71">
        <v>-17222</v>
      </c>
      <c r="DC35" s="71">
        <v>0</v>
      </c>
      <c r="DD35" s="71">
        <v>185375.62</v>
      </c>
      <c r="DE35" s="71">
        <v>-3400373.13</v>
      </c>
      <c r="DF35" s="71">
        <v>-3400373.13</v>
      </c>
      <c r="DG35" s="71">
        <v>0</v>
      </c>
      <c r="DH35" s="71">
        <v>0</v>
      </c>
      <c r="DI35" s="71">
        <v>0</v>
      </c>
      <c r="DJ35" s="71">
        <v>14454897.02</v>
      </c>
      <c r="DK35" s="71">
        <v>14454897.02</v>
      </c>
      <c r="DL35" s="71">
        <v>0</v>
      </c>
      <c r="DM35" s="71">
        <v>14454897.02</v>
      </c>
      <c r="DN35" s="71">
        <v>0</v>
      </c>
      <c r="DO35" s="71">
        <v>-45250647.48000145</v>
      </c>
      <c r="DP35" s="71">
        <v>59705544.499999836</v>
      </c>
      <c r="DQ35" s="4"/>
      <c r="DR35" s="4"/>
    </row>
    <row r="36" spans="1:122" ht="12.75" customHeight="1">
      <c r="A36" s="54" t="s">
        <v>59</v>
      </c>
      <c r="B36" s="69">
        <v>1040</v>
      </c>
      <c r="C36" s="70" t="s">
        <v>376</v>
      </c>
      <c r="D36" s="71">
        <v>766941412</v>
      </c>
      <c r="E36" s="71">
        <v>544311389</v>
      </c>
      <c r="F36" s="71">
        <v>0</v>
      </c>
      <c r="G36" s="71">
        <v>0</v>
      </c>
      <c r="H36" s="71">
        <v>6553927</v>
      </c>
      <c r="I36" s="71">
        <v>0</v>
      </c>
      <c r="J36" s="71">
        <v>0</v>
      </c>
      <c r="K36" s="71">
        <v>24632488</v>
      </c>
      <c r="L36" s="71">
        <v>0</v>
      </c>
      <c r="M36" s="71">
        <v>494626069</v>
      </c>
      <c r="N36" s="71">
        <v>18498905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-25446202</v>
      </c>
      <c r="Y36" s="71">
        <v>0</v>
      </c>
      <c r="Z36" s="71">
        <v>0</v>
      </c>
      <c r="AA36" s="71">
        <v>261831</v>
      </c>
      <c r="AB36" s="71">
        <v>0</v>
      </c>
      <c r="AC36" s="71">
        <v>0</v>
      </c>
      <c r="AD36" s="71">
        <v>0</v>
      </c>
      <c r="AE36" s="71">
        <v>0</v>
      </c>
      <c r="AF36" s="71">
        <v>-25708033</v>
      </c>
      <c r="AG36" s="71">
        <v>248076225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-826316185</v>
      </c>
      <c r="BH36" s="71">
        <v>-3126501</v>
      </c>
      <c r="BI36" s="71">
        <v>0</v>
      </c>
      <c r="BJ36" s="71">
        <v>0</v>
      </c>
      <c r="BK36" s="71">
        <v>-766941412</v>
      </c>
      <c r="BL36" s="71">
        <v>-544311389</v>
      </c>
      <c r="BM36" s="71">
        <v>0</v>
      </c>
      <c r="BN36" s="71">
        <v>25446202</v>
      </c>
      <c r="BO36" s="71">
        <v>-248076225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-24289974</v>
      </c>
      <c r="BX36" s="71">
        <v>0</v>
      </c>
      <c r="BY36" s="71">
        <v>0</v>
      </c>
      <c r="BZ36" s="71">
        <v>0</v>
      </c>
      <c r="CA36" s="71">
        <v>-1816908</v>
      </c>
      <c r="CB36" s="71">
        <v>-4087113</v>
      </c>
      <c r="CC36" s="71">
        <v>-3429623</v>
      </c>
      <c r="CD36" s="71">
        <v>-13293731</v>
      </c>
      <c r="CE36" s="71">
        <v>-1662599</v>
      </c>
      <c r="CF36" s="71">
        <v>-31958298</v>
      </c>
      <c r="CG36" s="71">
        <v>-34499879</v>
      </c>
      <c r="CH36" s="71">
        <v>-1386194</v>
      </c>
      <c r="CI36" s="71">
        <v>0</v>
      </c>
      <c r="CJ36" s="71">
        <v>-1386194</v>
      </c>
      <c r="CK36" s="71">
        <v>-1386194</v>
      </c>
      <c r="CL36" s="71">
        <v>0</v>
      </c>
      <c r="CM36" s="71">
        <v>0</v>
      </c>
      <c r="CN36" s="71">
        <v>0</v>
      </c>
      <c r="CO36" s="71">
        <v>0</v>
      </c>
      <c r="CP36" s="71">
        <v>0</v>
      </c>
      <c r="CQ36" s="71">
        <v>0</v>
      </c>
      <c r="CR36" s="71">
        <v>0</v>
      </c>
      <c r="CS36" s="71">
        <v>0</v>
      </c>
      <c r="CT36" s="71">
        <v>0</v>
      </c>
      <c r="CU36" s="71">
        <v>0</v>
      </c>
      <c r="CV36" s="71">
        <v>0</v>
      </c>
      <c r="CW36" s="71">
        <v>0</v>
      </c>
      <c r="CX36" s="71">
        <v>0</v>
      </c>
      <c r="CY36" s="71">
        <v>0</v>
      </c>
      <c r="CZ36" s="71">
        <v>0</v>
      </c>
      <c r="DA36" s="71">
        <v>0</v>
      </c>
      <c r="DB36" s="71">
        <v>0</v>
      </c>
      <c r="DC36" s="71">
        <v>-37432707</v>
      </c>
      <c r="DD36" s="71">
        <v>6533161</v>
      </c>
      <c r="DE36" s="71">
        <v>-2214139</v>
      </c>
      <c r="DF36" s="71">
        <v>-2214139</v>
      </c>
      <c r="DG36" s="71">
        <v>0</v>
      </c>
      <c r="DH36" s="71">
        <v>0</v>
      </c>
      <c r="DI36" s="71">
        <v>0</v>
      </c>
      <c r="DJ36" s="71">
        <v>204340535</v>
      </c>
      <c r="DK36" s="71">
        <v>254387894</v>
      </c>
      <c r="DL36" s="71">
        <v>-50047359</v>
      </c>
      <c r="DM36" s="71">
        <v>204340535</v>
      </c>
      <c r="DN36" s="71">
        <v>0</v>
      </c>
      <c r="DO36" s="71">
        <v>348262546</v>
      </c>
      <c r="DP36" s="71">
        <v>-93874652</v>
      </c>
      <c r="DQ36" s="4"/>
      <c r="DR36" s="4"/>
    </row>
    <row r="37" spans="1:122" ht="12.75" customHeight="1">
      <c r="A37" s="54" t="s">
        <v>61</v>
      </c>
      <c r="B37" s="69">
        <v>1043</v>
      </c>
      <c r="C37" s="70" t="s">
        <v>376</v>
      </c>
      <c r="D37" s="71">
        <v>3484016703.0599999</v>
      </c>
      <c r="E37" s="71">
        <v>2406840280.6900001</v>
      </c>
      <c r="F37" s="71">
        <v>0</v>
      </c>
      <c r="G37" s="71">
        <v>0</v>
      </c>
      <c r="H37" s="71">
        <v>1627659619.98</v>
      </c>
      <c r="I37" s="71">
        <v>88698377.539999992</v>
      </c>
      <c r="J37" s="71">
        <v>0</v>
      </c>
      <c r="K37" s="71">
        <v>11841380.41</v>
      </c>
      <c r="L37" s="71">
        <v>207972571.43000001</v>
      </c>
      <c r="M37" s="71">
        <v>470668331.32999998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677009029.95000005</v>
      </c>
      <c r="AH37" s="71">
        <v>3966825</v>
      </c>
      <c r="AI37" s="71">
        <v>0</v>
      </c>
      <c r="AJ37" s="71">
        <v>3966825</v>
      </c>
      <c r="AK37" s="71">
        <v>377914489.69999999</v>
      </c>
      <c r="AL37" s="71">
        <v>0</v>
      </c>
      <c r="AM37" s="71">
        <v>377914489.69999999</v>
      </c>
      <c r="AN37" s="71">
        <v>18286077.719999999</v>
      </c>
      <c r="AO37" s="71">
        <v>0</v>
      </c>
      <c r="AP37" s="71">
        <v>0</v>
      </c>
      <c r="AQ37" s="71">
        <v>18286077.719999999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-2488962011.2445626</v>
      </c>
      <c r="BH37" s="71">
        <v>-16399622.140000001</v>
      </c>
      <c r="BI37" s="71">
        <v>0</v>
      </c>
      <c r="BJ37" s="71">
        <v>0</v>
      </c>
      <c r="BK37" s="71">
        <v>-1919705554.2545624</v>
      </c>
      <c r="BL37" s="71">
        <v>-1919705554.2545624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-0.03</v>
      </c>
      <c r="BV37" s="71">
        <v>-407427520.58999997</v>
      </c>
      <c r="BW37" s="71">
        <v>-145429314.23000002</v>
      </c>
      <c r="BX37" s="71">
        <v>0</v>
      </c>
      <c r="BY37" s="71">
        <v>0</v>
      </c>
      <c r="BZ37" s="71">
        <v>-7299469.5700000003</v>
      </c>
      <c r="CA37" s="71">
        <v>-9800.15</v>
      </c>
      <c r="CB37" s="71">
        <v>-10657630.380000001</v>
      </c>
      <c r="CC37" s="71">
        <v>-1104036.01</v>
      </c>
      <c r="CD37" s="71">
        <v>-47823653.080000006</v>
      </c>
      <c r="CE37" s="71">
        <v>-78534725.040000007</v>
      </c>
      <c r="CF37" s="71">
        <v>0</v>
      </c>
      <c r="CG37" s="71">
        <v>14171139.700000007</v>
      </c>
      <c r="CH37" s="71">
        <v>-249512994.91</v>
      </c>
      <c r="CI37" s="71">
        <v>93297987</v>
      </c>
      <c r="CJ37" s="71">
        <v>-40811170.840000004</v>
      </c>
      <c r="CK37" s="71">
        <v>-30362303.52</v>
      </c>
      <c r="CL37" s="71">
        <v>12541575.02</v>
      </c>
      <c r="CM37" s="71">
        <v>-22990442.34</v>
      </c>
      <c r="CN37" s="71">
        <v>-301999811.06999999</v>
      </c>
      <c r="CO37" s="71">
        <v>0</v>
      </c>
      <c r="CP37" s="71">
        <v>0</v>
      </c>
      <c r="CQ37" s="71">
        <v>0</v>
      </c>
      <c r="CR37" s="71">
        <v>0</v>
      </c>
      <c r="CS37" s="71">
        <v>0</v>
      </c>
      <c r="CT37" s="71">
        <v>0</v>
      </c>
      <c r="CU37" s="71">
        <v>0</v>
      </c>
      <c r="CV37" s="71">
        <v>0</v>
      </c>
      <c r="CW37" s="71">
        <v>0</v>
      </c>
      <c r="CX37" s="71">
        <v>0</v>
      </c>
      <c r="CY37" s="71">
        <v>0</v>
      </c>
      <c r="CZ37" s="71">
        <v>263660144.06</v>
      </c>
      <c r="DA37" s="71">
        <v>262077251.34</v>
      </c>
      <c r="DB37" s="71">
        <v>1582892.72</v>
      </c>
      <c r="DC37" s="71">
        <v>0</v>
      </c>
      <c r="DD37" s="71">
        <v>9728413.0500000007</v>
      </c>
      <c r="DE37" s="71">
        <v>-9704422.5</v>
      </c>
      <c r="DF37" s="71">
        <v>-9704422.5</v>
      </c>
      <c r="DG37" s="71">
        <v>0</v>
      </c>
      <c r="DH37" s="71">
        <v>0</v>
      </c>
      <c r="DI37" s="71">
        <v>0</v>
      </c>
      <c r="DJ37" s="71">
        <v>1285308708.3299909</v>
      </c>
      <c r="DK37" s="71">
        <v>1667602113.2999909</v>
      </c>
      <c r="DL37" s="71">
        <v>-382293404.97000003</v>
      </c>
      <c r="DM37" s="71">
        <v>1285308708.3299909</v>
      </c>
      <c r="DN37" s="71">
        <v>0</v>
      </c>
      <c r="DO37" s="71">
        <v>658376281.78455353</v>
      </c>
      <c r="DP37" s="71">
        <v>1009225831.5154374</v>
      </c>
      <c r="DQ37" s="4"/>
      <c r="DR37" s="4"/>
    </row>
    <row r="38" spans="1:122" ht="12.75" customHeight="1">
      <c r="A38" s="54" t="s">
        <v>63</v>
      </c>
      <c r="B38" s="69">
        <v>1044</v>
      </c>
      <c r="C38" s="70" t="s">
        <v>376</v>
      </c>
      <c r="D38" s="71">
        <v>5453049248</v>
      </c>
      <c r="E38" s="71">
        <v>4610852548.7799997</v>
      </c>
      <c r="F38" s="71">
        <v>2330137.81</v>
      </c>
      <c r="G38" s="71">
        <v>0</v>
      </c>
      <c r="H38" s="71">
        <v>71277642.829999998</v>
      </c>
      <c r="I38" s="71">
        <v>110529440.36</v>
      </c>
      <c r="J38" s="71">
        <v>0</v>
      </c>
      <c r="K38" s="71">
        <v>0</v>
      </c>
      <c r="L38" s="71">
        <v>161472502.46000001</v>
      </c>
      <c r="M38" s="71">
        <v>4241015500.1900001</v>
      </c>
      <c r="N38" s="71">
        <v>24227325.129999999</v>
      </c>
      <c r="O38" s="71">
        <v>802280367.3499999</v>
      </c>
      <c r="P38" s="71">
        <v>50054014.109999999</v>
      </c>
      <c r="Q38" s="71">
        <v>0</v>
      </c>
      <c r="R38" s="71">
        <v>4021057.37</v>
      </c>
      <c r="S38" s="71">
        <v>620594.17000000004</v>
      </c>
      <c r="T38" s="71">
        <v>0</v>
      </c>
      <c r="U38" s="71">
        <v>513539997.14999998</v>
      </c>
      <c r="V38" s="71">
        <v>0</v>
      </c>
      <c r="W38" s="71">
        <v>234044704.55000001</v>
      </c>
      <c r="X38" s="71">
        <v>-367932197.22999996</v>
      </c>
      <c r="Y38" s="71">
        <v>-39575221.530000001</v>
      </c>
      <c r="Z38" s="71">
        <v>0</v>
      </c>
      <c r="AA38" s="71">
        <v>151333567.18000001</v>
      </c>
      <c r="AB38" s="71">
        <v>3807780.1</v>
      </c>
      <c r="AC38" s="71">
        <v>0</v>
      </c>
      <c r="AD38" s="71">
        <v>6052374.5899999999</v>
      </c>
      <c r="AE38" s="71">
        <v>27475.83</v>
      </c>
      <c r="AF38" s="71">
        <v>-489578173.39999998</v>
      </c>
      <c r="AG38" s="71">
        <v>407848529.10000002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-4568212464.9699993</v>
      </c>
      <c r="BH38" s="71">
        <v>-739148031.52999997</v>
      </c>
      <c r="BI38" s="71">
        <v>-911607.56</v>
      </c>
      <c r="BJ38" s="71">
        <v>-15501762.75</v>
      </c>
      <c r="BK38" s="71">
        <v>-3483543579.8599997</v>
      </c>
      <c r="BL38" s="71">
        <v>-2659341576.8699999</v>
      </c>
      <c r="BM38" s="71">
        <v>-433491950.95000005</v>
      </c>
      <c r="BN38" s="71">
        <v>-284828470.43000001</v>
      </c>
      <c r="BO38" s="71">
        <v>-105881581.61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-273378651.51999998</v>
      </c>
      <c r="BW38" s="71">
        <v>-55728831.75</v>
      </c>
      <c r="BX38" s="71">
        <v>0</v>
      </c>
      <c r="BY38" s="71">
        <v>0</v>
      </c>
      <c r="BZ38" s="71">
        <v>-1113177.02</v>
      </c>
      <c r="CA38" s="71">
        <v>-4473859.93</v>
      </c>
      <c r="CB38" s="71">
        <v>-5581250.8300000001</v>
      </c>
      <c r="CC38" s="71">
        <v>-29910.51</v>
      </c>
      <c r="CD38" s="71">
        <v>-7426593.7199999997</v>
      </c>
      <c r="CE38" s="71">
        <v>-37104039.740000002</v>
      </c>
      <c r="CF38" s="71">
        <v>0</v>
      </c>
      <c r="CG38" s="71">
        <v>-204555586.13</v>
      </c>
      <c r="CH38" s="71">
        <v>-205356973.91999999</v>
      </c>
      <c r="CI38" s="71">
        <v>28500000</v>
      </c>
      <c r="CJ38" s="71">
        <v>-156640246.72999999</v>
      </c>
      <c r="CK38" s="71">
        <v>-3612799.13</v>
      </c>
      <c r="CL38" s="71">
        <v>-153027447.59999999</v>
      </c>
      <c r="CM38" s="71">
        <v>0</v>
      </c>
      <c r="CN38" s="71">
        <v>-77216727.189999998</v>
      </c>
      <c r="CO38" s="71">
        <v>0</v>
      </c>
      <c r="CP38" s="71">
        <v>0</v>
      </c>
      <c r="CQ38" s="71">
        <v>0</v>
      </c>
      <c r="CR38" s="71">
        <v>0</v>
      </c>
      <c r="CS38" s="71">
        <v>0</v>
      </c>
      <c r="CT38" s="71">
        <v>0</v>
      </c>
      <c r="CU38" s="71">
        <v>0</v>
      </c>
      <c r="CV38" s="71">
        <v>0</v>
      </c>
      <c r="CW38" s="71">
        <v>0</v>
      </c>
      <c r="CX38" s="71">
        <v>0</v>
      </c>
      <c r="CY38" s="71">
        <v>0</v>
      </c>
      <c r="CZ38" s="71">
        <v>790263.4</v>
      </c>
      <c r="DA38" s="71">
        <v>790263.4</v>
      </c>
      <c r="DB38" s="71">
        <v>0</v>
      </c>
      <c r="DC38" s="71">
        <v>0</v>
      </c>
      <c r="DD38" s="71">
        <v>10541826.539999999</v>
      </c>
      <c r="DE38" s="71">
        <v>-10530702.15</v>
      </c>
      <c r="DF38" s="71">
        <v>-10530702.15</v>
      </c>
      <c r="DG38" s="71">
        <v>0</v>
      </c>
      <c r="DH38" s="71">
        <v>0</v>
      </c>
      <c r="DI38" s="71">
        <v>0</v>
      </c>
      <c r="DJ38" s="71">
        <v>1773140128.1899981</v>
      </c>
      <c r="DK38" s="71">
        <v>2542992578.4599981</v>
      </c>
      <c r="DL38" s="71">
        <v>-769852450.26999998</v>
      </c>
      <c r="DM38" s="71">
        <v>1773140128.1899981</v>
      </c>
      <c r="DN38" s="71">
        <v>0</v>
      </c>
      <c r="DO38" s="71">
        <v>1862711381.5600033</v>
      </c>
      <c r="DP38" s="71">
        <v>680281196.90000069</v>
      </c>
      <c r="DQ38" s="4"/>
      <c r="DR38" s="4"/>
    </row>
    <row r="39" spans="1:122" ht="12.75" customHeight="1">
      <c r="A39" s="54" t="s">
        <v>65</v>
      </c>
      <c r="B39" s="69">
        <v>1045</v>
      </c>
      <c r="C39" s="70" t="s">
        <v>376</v>
      </c>
      <c r="D39" s="71">
        <v>20531286574.360001</v>
      </c>
      <c r="E39" s="71">
        <v>13015094860.669998</v>
      </c>
      <c r="F39" s="71">
        <v>198237477.16</v>
      </c>
      <c r="G39" s="71">
        <v>0</v>
      </c>
      <c r="H39" s="71">
        <v>0</v>
      </c>
      <c r="I39" s="71">
        <v>451936972.5</v>
      </c>
      <c r="J39" s="71">
        <v>0</v>
      </c>
      <c r="K39" s="71">
        <v>28994313.649999999</v>
      </c>
      <c r="L39" s="71">
        <v>0</v>
      </c>
      <c r="M39" s="71">
        <v>11328277197.879999</v>
      </c>
      <c r="N39" s="71">
        <v>1007648899.4799999</v>
      </c>
      <c r="O39" s="71">
        <v>788826720.77999997</v>
      </c>
      <c r="P39" s="71">
        <v>788826720.77999997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6436593337.2000008</v>
      </c>
      <c r="Y39" s="71">
        <v>992315367.46000004</v>
      </c>
      <c r="Z39" s="71">
        <v>0</v>
      </c>
      <c r="AA39" s="71">
        <v>23009806.780000001</v>
      </c>
      <c r="AB39" s="71">
        <v>46611051.259999998</v>
      </c>
      <c r="AC39" s="71">
        <v>616085.91</v>
      </c>
      <c r="AD39" s="71">
        <v>1305443224.27</v>
      </c>
      <c r="AE39" s="71">
        <v>0</v>
      </c>
      <c r="AF39" s="71">
        <v>4068597801.5200005</v>
      </c>
      <c r="AG39" s="71">
        <v>168221500.71000001</v>
      </c>
      <c r="AH39" s="71">
        <v>0</v>
      </c>
      <c r="AI39" s="71">
        <v>0</v>
      </c>
      <c r="AJ39" s="71">
        <v>0</v>
      </c>
      <c r="AK39" s="71">
        <v>29760155</v>
      </c>
      <c r="AL39" s="71">
        <v>29760155</v>
      </c>
      <c r="AM39" s="71">
        <v>0</v>
      </c>
      <c r="AN39" s="71">
        <v>92790000</v>
      </c>
      <c r="AO39" s="71">
        <v>0</v>
      </c>
      <c r="AP39" s="71">
        <v>0</v>
      </c>
      <c r="AQ39" s="71">
        <v>92790000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-19473639303.07</v>
      </c>
      <c r="BH39" s="71">
        <v>-11934015.130000001</v>
      </c>
      <c r="BI39" s="71">
        <v>0</v>
      </c>
      <c r="BJ39" s="71">
        <v>-23446494.68</v>
      </c>
      <c r="BK39" s="71">
        <v>-19225843350.089996</v>
      </c>
      <c r="BL39" s="71">
        <v>-13015094860.669994</v>
      </c>
      <c r="BM39" s="71">
        <v>-788826720.78000009</v>
      </c>
      <c r="BN39" s="71">
        <v>-5131150112.9300013</v>
      </c>
      <c r="BO39" s="71">
        <v>-168221500.70999998</v>
      </c>
      <c r="BP39" s="71">
        <v>0</v>
      </c>
      <c r="BQ39" s="71">
        <v>-29760155</v>
      </c>
      <c r="BR39" s="71">
        <v>-92790000</v>
      </c>
      <c r="BS39" s="71">
        <v>0</v>
      </c>
      <c r="BT39" s="71">
        <v>0</v>
      </c>
      <c r="BU39" s="71">
        <v>0</v>
      </c>
      <c r="BV39" s="71">
        <v>-104569535.34999999</v>
      </c>
      <c r="BW39" s="71">
        <v>-95911268.74000001</v>
      </c>
      <c r="BX39" s="71">
        <v>0</v>
      </c>
      <c r="BY39" s="71">
        <v>0</v>
      </c>
      <c r="BZ39" s="71">
        <v>-21637188.34</v>
      </c>
      <c r="CA39" s="71">
        <v>-1190640.17</v>
      </c>
      <c r="CB39" s="71">
        <v>-11716117.380000001</v>
      </c>
      <c r="CC39" s="71">
        <v>-4829182.2300000004</v>
      </c>
      <c r="CD39" s="71">
        <v>-18436252.5</v>
      </c>
      <c r="CE39" s="71">
        <v>-38101888.119999997</v>
      </c>
      <c r="CF39" s="71">
        <v>-11934639.08</v>
      </c>
      <c r="CG39" s="71">
        <v>-329016929.80000001</v>
      </c>
      <c r="CH39" s="71">
        <v>-16268894.199999999</v>
      </c>
      <c r="CI39" s="71">
        <v>0</v>
      </c>
      <c r="CJ39" s="71">
        <v>-4214423.05</v>
      </c>
      <c r="CK39" s="71">
        <v>-3721993.35</v>
      </c>
      <c r="CL39" s="71">
        <v>-492429.7</v>
      </c>
      <c r="CM39" s="71">
        <v>0</v>
      </c>
      <c r="CN39" s="71">
        <v>-12054471.15</v>
      </c>
      <c r="CO39" s="71">
        <v>0</v>
      </c>
      <c r="CP39" s="71">
        <v>0</v>
      </c>
      <c r="CQ39" s="71">
        <v>0</v>
      </c>
      <c r="CR39" s="71">
        <v>0</v>
      </c>
      <c r="CS39" s="71">
        <v>0</v>
      </c>
      <c r="CT39" s="71">
        <v>0</v>
      </c>
      <c r="CU39" s="71">
        <v>0</v>
      </c>
      <c r="CV39" s="71">
        <v>0</v>
      </c>
      <c r="CW39" s="71">
        <v>0</v>
      </c>
      <c r="CX39" s="71">
        <v>0</v>
      </c>
      <c r="CY39" s="71">
        <v>0</v>
      </c>
      <c r="CZ39" s="71">
        <v>-274539858</v>
      </c>
      <c r="DA39" s="71">
        <v>0</v>
      </c>
      <c r="DB39" s="71">
        <v>-274539858</v>
      </c>
      <c r="DC39" s="71">
        <v>0</v>
      </c>
      <c r="DD39" s="71">
        <v>9674144.4000000004</v>
      </c>
      <c r="DE39" s="71">
        <v>-47882322</v>
      </c>
      <c r="DF39" s="71">
        <v>-27392285.359999999</v>
      </c>
      <c r="DG39" s="71">
        <v>-20490036.640000001</v>
      </c>
      <c r="DH39" s="71">
        <v>0</v>
      </c>
      <c r="DI39" s="71">
        <v>0</v>
      </c>
      <c r="DJ39" s="71">
        <v>8517928528.5500088</v>
      </c>
      <c r="DK39" s="71">
        <v>10956103424.810009</v>
      </c>
      <c r="DL39" s="71">
        <v>-2438174896.2600002</v>
      </c>
      <c r="DM39" s="71">
        <v>8517928528.5500088</v>
      </c>
      <c r="DN39" s="71">
        <v>0</v>
      </c>
      <c r="DO39" s="71">
        <v>10227473083.320023</v>
      </c>
      <c r="DP39" s="71">
        <v>728630341.49000096</v>
      </c>
      <c r="DQ39" s="4"/>
      <c r="DR39" s="4"/>
    </row>
    <row r="40" spans="1:122" ht="12.75" customHeight="1">
      <c r="A40" s="54" t="s">
        <v>67</v>
      </c>
      <c r="B40" s="69">
        <v>1046</v>
      </c>
      <c r="C40" s="70" t="s">
        <v>376</v>
      </c>
      <c r="D40" s="71">
        <v>329074966.78999996</v>
      </c>
      <c r="E40" s="71">
        <v>236226537.19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236226537.19</v>
      </c>
      <c r="N40" s="71">
        <v>0</v>
      </c>
      <c r="O40" s="71">
        <v>3982368.39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3982368.39</v>
      </c>
      <c r="V40" s="71">
        <v>0</v>
      </c>
      <c r="W40" s="71">
        <v>0</v>
      </c>
      <c r="X40" s="71">
        <v>77055958.75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57779336.659999996</v>
      </c>
      <c r="AE40" s="71">
        <v>0</v>
      </c>
      <c r="AF40" s="71">
        <v>19276622.09</v>
      </c>
      <c r="AG40" s="71">
        <v>11810102.460000001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-360672766.60000002</v>
      </c>
      <c r="BH40" s="71">
        <v>-4448009.43</v>
      </c>
      <c r="BI40" s="71">
        <v>0</v>
      </c>
      <c r="BJ40" s="71">
        <v>0</v>
      </c>
      <c r="BK40" s="71">
        <v>-317264864.32999998</v>
      </c>
      <c r="BL40" s="71">
        <v>-236226537.19</v>
      </c>
      <c r="BM40" s="71">
        <v>-3982368.39</v>
      </c>
      <c r="BN40" s="71">
        <v>-77055958.75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-24592148.609999999</v>
      </c>
      <c r="BW40" s="71">
        <v>-14367744.23</v>
      </c>
      <c r="BX40" s="71">
        <v>0</v>
      </c>
      <c r="BY40" s="71">
        <v>-5111985.8600000003</v>
      </c>
      <c r="BZ40" s="71">
        <v>0</v>
      </c>
      <c r="CA40" s="71">
        <v>-1410526.84</v>
      </c>
      <c r="CB40" s="71">
        <v>-6308693.5599999996</v>
      </c>
      <c r="CC40" s="71">
        <v>-896354</v>
      </c>
      <c r="CD40" s="71">
        <v>0</v>
      </c>
      <c r="CE40" s="71">
        <v>-640183.97</v>
      </c>
      <c r="CF40" s="71">
        <v>0</v>
      </c>
      <c r="CG40" s="71">
        <v>-29038781.640000008</v>
      </c>
      <c r="CH40" s="71">
        <v>-32030525.910000004</v>
      </c>
      <c r="CI40" s="71">
        <v>31662319.329999998</v>
      </c>
      <c r="CJ40" s="71">
        <v>-60011905.780000001</v>
      </c>
      <c r="CK40" s="71">
        <v>-1298611.6600000001</v>
      </c>
      <c r="CL40" s="71">
        <v>-58713294.119999997</v>
      </c>
      <c r="CM40" s="71">
        <v>0</v>
      </c>
      <c r="CN40" s="71">
        <v>-3680939.46</v>
      </c>
      <c r="CO40" s="71">
        <v>4462086.26</v>
      </c>
      <c r="CP40" s="71">
        <v>4462086.26</v>
      </c>
      <c r="CQ40" s="71">
        <v>0</v>
      </c>
      <c r="CR40" s="71">
        <v>0</v>
      </c>
      <c r="CS40" s="71">
        <v>0</v>
      </c>
      <c r="CT40" s="71">
        <v>0</v>
      </c>
      <c r="CU40" s="71">
        <v>0</v>
      </c>
      <c r="CV40" s="71">
        <v>0</v>
      </c>
      <c r="CW40" s="71">
        <v>0</v>
      </c>
      <c r="CX40" s="71">
        <v>0</v>
      </c>
      <c r="CY40" s="71">
        <v>0</v>
      </c>
      <c r="CZ40" s="71">
        <v>0</v>
      </c>
      <c r="DA40" s="71">
        <v>0</v>
      </c>
      <c r="DB40" s="71">
        <v>0</v>
      </c>
      <c r="DC40" s="71">
        <v>0</v>
      </c>
      <c r="DD40" s="71">
        <v>972029.33</v>
      </c>
      <c r="DE40" s="71">
        <v>-2442371.3200000003</v>
      </c>
      <c r="DF40" s="71">
        <v>-2114387.54</v>
      </c>
      <c r="DG40" s="71">
        <v>-327983.78000000003</v>
      </c>
      <c r="DH40" s="71">
        <v>0</v>
      </c>
      <c r="DI40" s="71">
        <v>0</v>
      </c>
      <c r="DJ40" s="71">
        <v>199241811.05000001</v>
      </c>
      <c r="DK40" s="71">
        <v>199241811.05000001</v>
      </c>
      <c r="DL40" s="71">
        <v>0</v>
      </c>
      <c r="DM40" s="71">
        <v>199241811.05000001</v>
      </c>
      <c r="DN40" s="71">
        <v>0</v>
      </c>
      <c r="DO40" s="71">
        <v>259878392.5</v>
      </c>
      <c r="DP40" s="71">
        <v>-60636581.45000007</v>
      </c>
      <c r="DQ40" s="4"/>
      <c r="DR40" s="4"/>
    </row>
    <row r="41" spans="1:122" ht="12.75" customHeight="1">
      <c r="A41" s="54" t="s">
        <v>69</v>
      </c>
      <c r="B41" s="69">
        <v>1048</v>
      </c>
      <c r="C41" s="70" t="s">
        <v>376</v>
      </c>
      <c r="D41" s="71">
        <v>1539556641.8399999</v>
      </c>
      <c r="E41" s="71">
        <v>1296375892.8599999</v>
      </c>
      <c r="F41" s="71">
        <v>3025893.41</v>
      </c>
      <c r="G41" s="71">
        <v>0</v>
      </c>
      <c r="H41" s="71">
        <v>0</v>
      </c>
      <c r="I41" s="71">
        <v>0</v>
      </c>
      <c r="J41" s="71">
        <v>0</v>
      </c>
      <c r="K41" s="71">
        <v>110127488.89</v>
      </c>
      <c r="L41" s="71">
        <v>0</v>
      </c>
      <c r="M41" s="71">
        <v>0</v>
      </c>
      <c r="N41" s="71">
        <v>1183222510.5599999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165291403.93000001</v>
      </c>
      <c r="Y41" s="71">
        <v>-25280824.140000001</v>
      </c>
      <c r="Z41" s="71">
        <v>0</v>
      </c>
      <c r="AA41" s="71">
        <v>0</v>
      </c>
      <c r="AB41" s="71">
        <v>0</v>
      </c>
      <c r="AC41" s="71">
        <v>0</v>
      </c>
      <c r="AD41" s="71">
        <v>39293779.060000002</v>
      </c>
      <c r="AE41" s="71">
        <v>0</v>
      </c>
      <c r="AF41" s="71">
        <v>151278449.00999999</v>
      </c>
      <c r="AG41" s="71">
        <v>77889345.049999997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-1585140498.3790994</v>
      </c>
      <c r="BH41" s="71">
        <v>-7572232.9900000002</v>
      </c>
      <c r="BI41" s="71">
        <v>0</v>
      </c>
      <c r="BJ41" s="71">
        <v>0</v>
      </c>
      <c r="BK41" s="71">
        <v>-1405170921.0990994</v>
      </c>
      <c r="BL41" s="71">
        <v>-1405170921.0990994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-62742431.829999998</v>
      </c>
      <c r="BW41" s="71">
        <v>-50044580.710000001</v>
      </c>
      <c r="BX41" s="71">
        <v>0</v>
      </c>
      <c r="BY41" s="71">
        <v>0</v>
      </c>
      <c r="BZ41" s="71">
        <v>0</v>
      </c>
      <c r="CA41" s="71">
        <v>-5879933.4699999997</v>
      </c>
      <c r="CB41" s="71">
        <v>-15297457.560000001</v>
      </c>
      <c r="CC41" s="71">
        <v>-13111616.800000001</v>
      </c>
      <c r="CD41" s="71">
        <v>-11606781.92</v>
      </c>
      <c r="CE41" s="71">
        <v>-4148790.96</v>
      </c>
      <c r="CF41" s="71">
        <v>-59610331.75</v>
      </c>
      <c r="CG41" s="71">
        <v>-86258901.439999998</v>
      </c>
      <c r="CH41" s="71">
        <v>-159005252.82999998</v>
      </c>
      <c r="CI41" s="71">
        <v>0</v>
      </c>
      <c r="CJ41" s="71">
        <v>-53404238.259999998</v>
      </c>
      <c r="CK41" s="71">
        <v>0</v>
      </c>
      <c r="CL41" s="71">
        <v>-53404238.259999998</v>
      </c>
      <c r="CM41" s="71">
        <v>0</v>
      </c>
      <c r="CN41" s="71">
        <v>-105601014.56999999</v>
      </c>
      <c r="CO41" s="71">
        <v>0</v>
      </c>
      <c r="CP41" s="71">
        <v>0</v>
      </c>
      <c r="CQ41" s="71">
        <v>0</v>
      </c>
      <c r="CR41" s="71">
        <v>0</v>
      </c>
      <c r="CS41" s="71">
        <v>0</v>
      </c>
      <c r="CT41" s="71">
        <v>0</v>
      </c>
      <c r="CU41" s="71">
        <v>0</v>
      </c>
      <c r="CV41" s="71">
        <v>0</v>
      </c>
      <c r="CW41" s="71">
        <v>0</v>
      </c>
      <c r="CX41" s="71">
        <v>0</v>
      </c>
      <c r="CY41" s="71">
        <v>0</v>
      </c>
      <c r="CZ41" s="71">
        <v>80326865.409999996</v>
      </c>
      <c r="DA41" s="71">
        <v>120726835.64</v>
      </c>
      <c r="DB41" s="71">
        <v>-40399970.229999997</v>
      </c>
      <c r="DC41" s="71">
        <v>0</v>
      </c>
      <c r="DD41" s="71">
        <v>72.459999999999994</v>
      </c>
      <c r="DE41" s="71">
        <v>-7580586.4800000004</v>
      </c>
      <c r="DF41" s="71">
        <v>0</v>
      </c>
      <c r="DG41" s="71">
        <v>-7580586.4800000004</v>
      </c>
      <c r="DH41" s="71">
        <v>0</v>
      </c>
      <c r="DI41" s="71">
        <v>0</v>
      </c>
      <c r="DJ41" s="71">
        <v>421022167.3500002</v>
      </c>
      <c r="DK41" s="71">
        <v>694008878.30000019</v>
      </c>
      <c r="DL41" s="71">
        <v>-272986710.94999999</v>
      </c>
      <c r="DM41" s="71">
        <v>421022167.3500002</v>
      </c>
      <c r="DN41" s="71">
        <v>0</v>
      </c>
      <c r="DO41" s="71">
        <v>825851636.2787962</v>
      </c>
      <c r="DP41" s="71">
        <v>-131842757.97909945</v>
      </c>
      <c r="DQ41" s="4"/>
      <c r="DR41" s="4"/>
    </row>
    <row r="42" spans="1:122" ht="12.75" customHeight="1">
      <c r="A42" s="54" t="s">
        <v>71</v>
      </c>
      <c r="B42" s="69">
        <v>1049</v>
      </c>
      <c r="C42" s="70" t="s">
        <v>376</v>
      </c>
      <c r="D42" s="71">
        <v>1353251685.26</v>
      </c>
      <c r="E42" s="71">
        <v>424849491.48999995</v>
      </c>
      <c r="F42" s="71">
        <v>27722728.149999999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397126763.33999997</v>
      </c>
      <c r="N42" s="71">
        <v>0</v>
      </c>
      <c r="O42" s="71">
        <v>920734439.25999999</v>
      </c>
      <c r="P42" s="71">
        <v>920734439.25999999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-1325777.3199999928</v>
      </c>
      <c r="Y42" s="71">
        <v>24439918.24000001</v>
      </c>
      <c r="Z42" s="71">
        <v>0</v>
      </c>
      <c r="AA42" s="71">
        <v>0</v>
      </c>
      <c r="AB42" s="71">
        <v>0</v>
      </c>
      <c r="AC42" s="71">
        <v>-25765695.560000002</v>
      </c>
      <c r="AD42" s="71">
        <v>0</v>
      </c>
      <c r="AE42" s="71">
        <v>0</v>
      </c>
      <c r="AF42" s="71">
        <v>0</v>
      </c>
      <c r="AG42" s="71">
        <v>8993531.8300000001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-1363055311.0799999</v>
      </c>
      <c r="BH42" s="71">
        <v>-1152040.8899999999</v>
      </c>
      <c r="BI42" s="71">
        <v>0.39000000059604645</v>
      </c>
      <c r="BJ42" s="71">
        <v>-26888278.109999999</v>
      </c>
      <c r="BK42" s="71">
        <v>-1322858943.51</v>
      </c>
      <c r="BL42" s="71">
        <v>-424849491.88</v>
      </c>
      <c r="BM42" s="71">
        <v>-893846161.14999998</v>
      </c>
      <c r="BN42" s="71">
        <v>1325777.3199999928</v>
      </c>
      <c r="BO42" s="71">
        <v>-5489067.7999999998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-3553954.1399999997</v>
      </c>
      <c r="BW42" s="71">
        <v>-8602094.8199999984</v>
      </c>
      <c r="BX42" s="71">
        <v>0</v>
      </c>
      <c r="BY42" s="71">
        <v>0</v>
      </c>
      <c r="BZ42" s="71">
        <v>0</v>
      </c>
      <c r="CA42" s="71">
        <v>-1899544.1399999987</v>
      </c>
      <c r="CB42" s="71">
        <v>-463741.66999999993</v>
      </c>
      <c r="CC42" s="71">
        <v>-825070.13999999966</v>
      </c>
      <c r="CD42" s="71">
        <v>-3677824.0100000007</v>
      </c>
      <c r="CE42" s="71">
        <v>-1735914.8599999994</v>
      </c>
      <c r="CF42" s="71">
        <v>0</v>
      </c>
      <c r="CG42" s="71">
        <v>40933691.820000105</v>
      </c>
      <c r="CH42" s="71">
        <v>-16236112.859999895</v>
      </c>
      <c r="CI42" s="71">
        <v>60612391.079999998</v>
      </c>
      <c r="CJ42" s="71">
        <v>-71879810.48999989</v>
      </c>
      <c r="CK42" s="71">
        <v>-9858253</v>
      </c>
      <c r="CL42" s="71">
        <v>-62021557.48999989</v>
      </c>
      <c r="CM42" s="71">
        <v>0</v>
      </c>
      <c r="CN42" s="71">
        <v>-4968693.450000003</v>
      </c>
      <c r="CO42" s="71">
        <v>0</v>
      </c>
      <c r="CP42" s="71">
        <v>0</v>
      </c>
      <c r="CQ42" s="71">
        <v>0</v>
      </c>
      <c r="CR42" s="71">
        <v>0</v>
      </c>
      <c r="CS42" s="71">
        <v>0</v>
      </c>
      <c r="CT42" s="71">
        <v>0</v>
      </c>
      <c r="CU42" s="71">
        <v>0</v>
      </c>
      <c r="CV42" s="71">
        <v>0</v>
      </c>
      <c r="CW42" s="71">
        <v>0</v>
      </c>
      <c r="CX42" s="71">
        <v>0</v>
      </c>
      <c r="CY42" s="71">
        <v>0</v>
      </c>
      <c r="CZ42" s="71">
        <v>52730966</v>
      </c>
      <c r="DA42" s="71">
        <v>52730966</v>
      </c>
      <c r="DB42" s="71">
        <v>0</v>
      </c>
      <c r="DC42" s="71">
        <v>0</v>
      </c>
      <c r="DD42" s="71">
        <v>10826394.960000001</v>
      </c>
      <c r="DE42" s="71">
        <v>-6387556.2800000003</v>
      </c>
      <c r="DF42" s="71">
        <v>-6188176.4000000004</v>
      </c>
      <c r="DG42" s="71">
        <v>-199379.88</v>
      </c>
      <c r="DH42" s="71">
        <v>0</v>
      </c>
      <c r="DI42" s="71">
        <v>0</v>
      </c>
      <c r="DJ42" s="71">
        <v>253939132.68000001</v>
      </c>
      <c r="DK42" s="71">
        <v>253939132.68000001</v>
      </c>
      <c r="DL42" s="71">
        <v>0</v>
      </c>
      <c r="DM42" s="71">
        <v>253939132.68000001</v>
      </c>
      <c r="DN42" s="71">
        <v>0</v>
      </c>
      <c r="DO42" s="71">
        <v>222809066.67999935</v>
      </c>
      <c r="DP42" s="71">
        <v>31130066.000000171</v>
      </c>
      <c r="DQ42" s="4"/>
      <c r="DR42" s="4"/>
    </row>
    <row r="43" spans="1:122" ht="12.75" customHeight="1">
      <c r="A43" s="54" t="s">
        <v>73</v>
      </c>
      <c r="B43" s="69">
        <v>1051</v>
      </c>
      <c r="C43" s="70" t="s">
        <v>376</v>
      </c>
      <c r="D43" s="71">
        <v>215173800.72714025</v>
      </c>
      <c r="E43" s="71">
        <v>150000862.01779062</v>
      </c>
      <c r="F43" s="71">
        <v>28893726.867470399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121107135.15032023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2558540.6879420625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2558540.6879420625</v>
      </c>
      <c r="AG43" s="71">
        <v>60574473.91426637</v>
      </c>
      <c r="AH43" s="71">
        <v>0</v>
      </c>
      <c r="AI43" s="71">
        <v>0</v>
      </c>
      <c r="AJ43" s="71">
        <v>0</v>
      </c>
      <c r="AK43" s="71">
        <v>2039924.1071411998</v>
      </c>
      <c r="AL43" s="71">
        <v>2039924.1071411998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-59928764.199999996</v>
      </c>
      <c r="BH43" s="71">
        <v>0</v>
      </c>
      <c r="BI43" s="71">
        <v>0</v>
      </c>
      <c r="BJ43" s="71">
        <v>0</v>
      </c>
      <c r="BK43" s="71">
        <v>1907825.56</v>
      </c>
      <c r="BL43" s="71">
        <v>1907825.56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-38955632.18</v>
      </c>
      <c r="BW43" s="71">
        <v>-9651426.7999999989</v>
      </c>
      <c r="BX43" s="71">
        <v>0</v>
      </c>
      <c r="BY43" s="71">
        <v>0</v>
      </c>
      <c r="BZ43" s="71">
        <v>0</v>
      </c>
      <c r="CA43" s="71">
        <v>-1752662.22</v>
      </c>
      <c r="CB43" s="71">
        <v>-4903911.45</v>
      </c>
      <c r="CC43" s="71">
        <v>-1068231.28</v>
      </c>
      <c r="CD43" s="71">
        <v>-1810065.98</v>
      </c>
      <c r="CE43" s="71">
        <v>-116555.87</v>
      </c>
      <c r="CF43" s="71">
        <v>-13229530.779999999</v>
      </c>
      <c r="CG43" s="71">
        <v>-199554659.39000002</v>
      </c>
      <c r="CH43" s="71">
        <v>-201721481.38</v>
      </c>
      <c r="CI43" s="71">
        <v>0</v>
      </c>
      <c r="CJ43" s="71">
        <v>-178015494.01999998</v>
      </c>
      <c r="CK43" s="71">
        <v>2111321.4</v>
      </c>
      <c r="CL43" s="71">
        <v>-180126815.41999999</v>
      </c>
      <c r="CM43" s="71">
        <v>0</v>
      </c>
      <c r="CN43" s="71">
        <v>-23705987.359999999</v>
      </c>
      <c r="CO43" s="71">
        <v>0</v>
      </c>
      <c r="CP43" s="71">
        <v>0</v>
      </c>
      <c r="CQ43" s="71">
        <v>0</v>
      </c>
      <c r="CR43" s="71">
        <v>0</v>
      </c>
      <c r="CS43" s="71">
        <v>0</v>
      </c>
      <c r="CT43" s="71">
        <v>0</v>
      </c>
      <c r="CU43" s="71">
        <v>0</v>
      </c>
      <c r="CV43" s="71">
        <v>0</v>
      </c>
      <c r="CW43" s="71">
        <v>0</v>
      </c>
      <c r="CX43" s="71">
        <v>0</v>
      </c>
      <c r="CY43" s="71">
        <v>0</v>
      </c>
      <c r="CZ43" s="71">
        <v>847423.13</v>
      </c>
      <c r="DA43" s="71">
        <v>1469478.23</v>
      </c>
      <c r="DB43" s="71">
        <v>-622055.1</v>
      </c>
      <c r="DC43" s="71">
        <v>0</v>
      </c>
      <c r="DD43" s="71">
        <v>2741127.88</v>
      </c>
      <c r="DE43" s="71">
        <v>-6424814.3099999996</v>
      </c>
      <c r="DF43" s="71">
        <v>-5757937.96</v>
      </c>
      <c r="DG43" s="71">
        <v>-666876.35</v>
      </c>
      <c r="DH43" s="71">
        <v>5003085.29</v>
      </c>
      <c r="DI43" s="71">
        <v>0</v>
      </c>
      <c r="DJ43" s="71">
        <v>122818853.90999967</v>
      </c>
      <c r="DK43" s="71">
        <v>179744501.99999967</v>
      </c>
      <c r="DL43" s="71">
        <v>-56925648.090000004</v>
      </c>
      <c r="DM43" s="71">
        <v>122818853.90999967</v>
      </c>
      <c r="DN43" s="71">
        <v>0</v>
      </c>
      <c r="DO43" s="71">
        <v>224054125.19285953</v>
      </c>
      <c r="DP43" s="71">
        <v>-44309622.862859756</v>
      </c>
      <c r="DQ43" s="4"/>
      <c r="DR43" s="4"/>
    </row>
    <row r="44" spans="1:122" ht="12.75" customHeight="1">
      <c r="A44" s="54" t="s">
        <v>75</v>
      </c>
      <c r="B44" s="69">
        <v>1052</v>
      </c>
      <c r="C44" s="70" t="s">
        <v>376</v>
      </c>
      <c r="D44" s="71">
        <v>231005866.02000001</v>
      </c>
      <c r="E44" s="71">
        <v>169832789.28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168568939.99000001</v>
      </c>
      <c r="N44" s="71">
        <v>1263849.29</v>
      </c>
      <c r="O44" s="71">
        <v>43598126.539999999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43598126.539999999</v>
      </c>
      <c r="X44" s="71">
        <v>12707392.74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12707392.74</v>
      </c>
      <c r="AG44" s="71">
        <v>4867557.46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-117726216.03697048</v>
      </c>
      <c r="BH44" s="71">
        <v>-2588619.83</v>
      </c>
      <c r="BI44" s="71">
        <v>0</v>
      </c>
      <c r="BJ44" s="71">
        <v>0</v>
      </c>
      <c r="BK44" s="71">
        <v>-91541532.956970483</v>
      </c>
      <c r="BL44" s="71">
        <v>-67300255.811267301</v>
      </c>
      <c r="BM44" s="71">
        <v>0</v>
      </c>
      <c r="BN44" s="71">
        <v>0</v>
      </c>
      <c r="BO44" s="71">
        <v>-1928884.6613356557</v>
      </c>
      <c r="BP44" s="71">
        <v>0</v>
      </c>
      <c r="BQ44" s="71">
        <v>0</v>
      </c>
      <c r="BR44" s="71">
        <v>0</v>
      </c>
      <c r="BS44" s="71">
        <v>0</v>
      </c>
      <c r="BT44" s="71">
        <v>-22312392.484367512</v>
      </c>
      <c r="BU44" s="71">
        <v>0</v>
      </c>
      <c r="BV44" s="71">
        <v>-13225301.859999999</v>
      </c>
      <c r="BW44" s="71">
        <v>-10370761.389999999</v>
      </c>
      <c r="BX44" s="71">
        <v>0</v>
      </c>
      <c r="BY44" s="71">
        <v>0</v>
      </c>
      <c r="BZ44" s="71">
        <v>0</v>
      </c>
      <c r="CA44" s="71">
        <v>-458958.16</v>
      </c>
      <c r="CB44" s="71">
        <v>-43007.67</v>
      </c>
      <c r="CC44" s="71">
        <v>-492949.78</v>
      </c>
      <c r="CD44" s="71">
        <v>-8369065</v>
      </c>
      <c r="CE44" s="71">
        <v>-1006780.78</v>
      </c>
      <c r="CF44" s="71">
        <v>0</v>
      </c>
      <c r="CG44" s="71">
        <v>4827836.3099999996</v>
      </c>
      <c r="CH44" s="71">
        <v>-3010218.91</v>
      </c>
      <c r="CI44" s="71">
        <v>0</v>
      </c>
      <c r="CJ44" s="71">
        <v>-1866324</v>
      </c>
      <c r="CK44" s="71">
        <v>-1866324</v>
      </c>
      <c r="CL44" s="71">
        <v>0</v>
      </c>
      <c r="CM44" s="71">
        <v>0</v>
      </c>
      <c r="CN44" s="71">
        <v>-1143894.9099999999</v>
      </c>
      <c r="CO44" s="71">
        <v>10657035.52</v>
      </c>
      <c r="CP44" s="71">
        <v>10657035.52</v>
      </c>
      <c r="CQ44" s="71">
        <v>0</v>
      </c>
      <c r="CR44" s="71">
        <v>0</v>
      </c>
      <c r="CS44" s="71">
        <v>0</v>
      </c>
      <c r="CT44" s="71">
        <v>0</v>
      </c>
      <c r="CU44" s="71">
        <v>0</v>
      </c>
      <c r="CV44" s="71">
        <v>0</v>
      </c>
      <c r="CW44" s="71">
        <v>0</v>
      </c>
      <c r="CX44" s="71">
        <v>0</v>
      </c>
      <c r="CY44" s="71">
        <v>0</v>
      </c>
      <c r="CZ44" s="71">
        <v>-4507711.25</v>
      </c>
      <c r="DA44" s="71">
        <v>-4507711.25</v>
      </c>
      <c r="DB44" s="71">
        <v>0</v>
      </c>
      <c r="DC44" s="71">
        <v>0</v>
      </c>
      <c r="DD44" s="71">
        <v>1932224.66</v>
      </c>
      <c r="DE44" s="71">
        <v>-182841.12</v>
      </c>
      <c r="DF44" s="71">
        <v>-182163.86</v>
      </c>
      <c r="DG44" s="71">
        <v>-677.26</v>
      </c>
      <c r="DH44" s="71">
        <v>-257.76</v>
      </c>
      <c r="DI44" s="71">
        <v>-60394.83</v>
      </c>
      <c r="DJ44" s="71">
        <v>-18252133.360000033</v>
      </c>
      <c r="DK44" s="71">
        <v>-18252133.360000033</v>
      </c>
      <c r="DL44" s="71">
        <v>0</v>
      </c>
      <c r="DM44" s="71">
        <v>-18252133.360000033</v>
      </c>
      <c r="DN44" s="71">
        <v>0</v>
      </c>
      <c r="DO44" s="71">
        <v>-136359619.88302958</v>
      </c>
      <c r="DP44" s="71">
        <v>118107486.29302953</v>
      </c>
      <c r="DQ44" s="4"/>
      <c r="DR44" s="4"/>
    </row>
    <row r="45" spans="1:122" ht="12.75" customHeight="1">
      <c r="A45" s="92" t="s">
        <v>77</v>
      </c>
      <c r="B45" s="93">
        <v>1053</v>
      </c>
      <c r="C45" s="70" t="s">
        <v>376</v>
      </c>
      <c r="D45" s="71">
        <v>9675123964.75</v>
      </c>
      <c r="E45" s="71">
        <v>5839713223.6300001</v>
      </c>
      <c r="F45" s="71">
        <v>0</v>
      </c>
      <c r="G45" s="71">
        <v>22665420.449999999</v>
      </c>
      <c r="H45" s="71">
        <v>0</v>
      </c>
      <c r="I45" s="71">
        <v>717301055.11000001</v>
      </c>
      <c r="J45" s="71">
        <v>0</v>
      </c>
      <c r="K45" s="71">
        <v>254655625.91</v>
      </c>
      <c r="L45" s="71">
        <v>0</v>
      </c>
      <c r="M45" s="71">
        <v>4840358930.3800001</v>
      </c>
      <c r="N45" s="71">
        <v>4732191.78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2868934683.0899997</v>
      </c>
      <c r="Y45" s="71">
        <v>0</v>
      </c>
      <c r="Z45" s="71">
        <v>-721609.22</v>
      </c>
      <c r="AA45" s="71">
        <v>0</v>
      </c>
      <c r="AB45" s="71">
        <v>-71247036.540000007</v>
      </c>
      <c r="AC45" s="71">
        <v>0</v>
      </c>
      <c r="AD45" s="71">
        <v>2940903328.8499999</v>
      </c>
      <c r="AE45" s="71">
        <v>0</v>
      </c>
      <c r="AF45" s="71">
        <v>0</v>
      </c>
      <c r="AG45" s="71">
        <v>966476058.02999997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-9271536294.8400021</v>
      </c>
      <c r="BH45" s="71">
        <v>-1624227386.8599999</v>
      </c>
      <c r="BI45" s="71">
        <v>0</v>
      </c>
      <c r="BJ45" s="71">
        <v>0</v>
      </c>
      <c r="BK45" s="71">
        <v>-7505864009.8100014</v>
      </c>
      <c r="BL45" s="71">
        <v>-4580572068.3100004</v>
      </c>
      <c r="BM45" s="71">
        <v>0</v>
      </c>
      <c r="BN45" s="71">
        <v>-2250343736.4000001</v>
      </c>
      <c r="BO45" s="71">
        <v>-723769280.72000003</v>
      </c>
      <c r="BP45" s="71">
        <v>0</v>
      </c>
      <c r="BQ45" s="71">
        <v>0</v>
      </c>
      <c r="BR45" s="71">
        <v>0</v>
      </c>
      <c r="BS45" s="71">
        <v>48821075.619999997</v>
      </c>
      <c r="BT45" s="71">
        <v>0</v>
      </c>
      <c r="BU45" s="71">
        <v>-62241370</v>
      </c>
      <c r="BV45" s="71">
        <v>-43751783.32</v>
      </c>
      <c r="BW45" s="71">
        <v>-35451744.850000001</v>
      </c>
      <c r="BX45" s="71">
        <v>0</v>
      </c>
      <c r="BY45" s="71">
        <v>0</v>
      </c>
      <c r="BZ45" s="71">
        <v>-6836885</v>
      </c>
      <c r="CA45" s="71">
        <v>0</v>
      </c>
      <c r="CB45" s="71">
        <v>-2717291</v>
      </c>
      <c r="CC45" s="71">
        <v>-1357280</v>
      </c>
      <c r="CD45" s="71">
        <v>-21896518.850000001</v>
      </c>
      <c r="CE45" s="71">
        <v>-2643770</v>
      </c>
      <c r="CF45" s="71">
        <v>0</v>
      </c>
      <c r="CG45" s="71">
        <v>-241695875.99000001</v>
      </c>
      <c r="CH45" s="71">
        <v>-14567961.309999999</v>
      </c>
      <c r="CI45" s="71">
        <v>0</v>
      </c>
      <c r="CJ45" s="71">
        <v>-7317020</v>
      </c>
      <c r="CK45" s="71">
        <v>-7317020</v>
      </c>
      <c r="CL45" s="71">
        <v>0</v>
      </c>
      <c r="CM45" s="71">
        <v>0</v>
      </c>
      <c r="CN45" s="71">
        <v>-7250941.3099999996</v>
      </c>
      <c r="CO45" s="71">
        <v>0</v>
      </c>
      <c r="CP45" s="71">
        <v>0</v>
      </c>
      <c r="CQ45" s="71">
        <v>0</v>
      </c>
      <c r="CR45" s="71">
        <v>0</v>
      </c>
      <c r="CS45" s="71">
        <v>0</v>
      </c>
      <c r="CT45" s="71">
        <v>0</v>
      </c>
      <c r="CU45" s="71">
        <v>0</v>
      </c>
      <c r="CV45" s="71">
        <v>0</v>
      </c>
      <c r="CW45" s="71">
        <v>0</v>
      </c>
      <c r="CX45" s="71">
        <v>0</v>
      </c>
      <c r="CY45" s="71">
        <v>0</v>
      </c>
      <c r="CZ45" s="71">
        <v>-212899339.78000003</v>
      </c>
      <c r="DA45" s="71">
        <v>58835075.509999998</v>
      </c>
      <c r="DB45" s="71">
        <v>-271734415.29000002</v>
      </c>
      <c r="DC45" s="71">
        <v>0</v>
      </c>
      <c r="DD45" s="71">
        <v>12342335.210000001</v>
      </c>
      <c r="DE45" s="71">
        <v>-26253278.660000004</v>
      </c>
      <c r="DF45" s="71">
        <v>-15210152.32</v>
      </c>
      <c r="DG45" s="71">
        <v>-11043126.340000002</v>
      </c>
      <c r="DH45" s="71">
        <v>0</v>
      </c>
      <c r="DI45" s="71">
        <v>-317631.45</v>
      </c>
      <c r="DJ45" s="71">
        <v>4206136690.2700186</v>
      </c>
      <c r="DK45" s="71">
        <v>5801580510.8200188</v>
      </c>
      <c r="DL45" s="71">
        <v>-1595443820.55</v>
      </c>
      <c r="DM45" s="71">
        <v>4206136690.2700186</v>
      </c>
      <c r="DN45" s="71">
        <v>0</v>
      </c>
      <c r="DO45" s="71">
        <v>5639688716.9000053</v>
      </c>
      <c r="DP45" s="71">
        <v>161891793.91999793</v>
      </c>
      <c r="DQ45" s="4"/>
      <c r="DR45" s="4"/>
    </row>
    <row r="46" spans="1:122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  <c r="CM46" s="71">
        <v>0</v>
      </c>
      <c r="CN46" s="71">
        <v>0</v>
      </c>
      <c r="CO46" s="71">
        <v>0</v>
      </c>
      <c r="CP46" s="71">
        <v>0</v>
      </c>
      <c r="CQ46" s="71">
        <v>0</v>
      </c>
      <c r="CR46" s="71">
        <v>0</v>
      </c>
      <c r="CS46" s="71">
        <v>0</v>
      </c>
      <c r="CT46" s="71">
        <v>0</v>
      </c>
      <c r="CU46" s="71">
        <v>0</v>
      </c>
      <c r="CV46" s="71">
        <v>0</v>
      </c>
      <c r="CW46" s="71">
        <v>0</v>
      </c>
      <c r="CX46" s="71">
        <v>0</v>
      </c>
      <c r="CY46" s="71">
        <v>0</v>
      </c>
      <c r="CZ46" s="71">
        <v>0</v>
      </c>
      <c r="DA46" s="71">
        <v>0</v>
      </c>
      <c r="DB46" s="71">
        <v>0</v>
      </c>
      <c r="DC46" s="71">
        <v>0</v>
      </c>
      <c r="DD46" s="71">
        <v>0</v>
      </c>
      <c r="DE46" s="71">
        <v>0</v>
      </c>
      <c r="DF46" s="71">
        <v>0</v>
      </c>
      <c r="DG46" s="71">
        <v>0</v>
      </c>
      <c r="DH46" s="71">
        <v>0</v>
      </c>
      <c r="DI46" s="71">
        <v>0</v>
      </c>
      <c r="DJ46" s="71">
        <v>0</v>
      </c>
      <c r="DK46" s="71">
        <v>0</v>
      </c>
      <c r="DL46" s="71">
        <v>0</v>
      </c>
      <c r="DM46" s="71">
        <v>0</v>
      </c>
      <c r="DN46" s="71">
        <v>0</v>
      </c>
      <c r="DO46" s="71">
        <v>0</v>
      </c>
      <c r="DP46" s="71">
        <v>0</v>
      </c>
      <c r="DQ46" s="4"/>
      <c r="DR46" s="4"/>
    </row>
    <row r="47" spans="1:122" ht="12.75" customHeight="1">
      <c r="A47" s="54" t="s">
        <v>81</v>
      </c>
      <c r="B47" s="69">
        <v>1055</v>
      </c>
      <c r="C47" s="70" t="s">
        <v>376</v>
      </c>
      <c r="D47" s="71">
        <v>109337612.32000001</v>
      </c>
      <c r="E47" s="71">
        <v>136589601.33000001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136589601.33000001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-964652.53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-964652.53</v>
      </c>
      <c r="AF47" s="71">
        <v>0</v>
      </c>
      <c r="AG47" s="71">
        <v>-26287336.48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-225204536.38999999</v>
      </c>
      <c r="BH47" s="71">
        <v>0</v>
      </c>
      <c r="BI47" s="71">
        <v>0</v>
      </c>
      <c r="BJ47" s="71">
        <v>0</v>
      </c>
      <c r="BK47" s="71">
        <v>-122930641.2</v>
      </c>
      <c r="BL47" s="71">
        <v>-122930641.2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-46140544.75</v>
      </c>
      <c r="BW47" s="71">
        <v>-54634546.119999997</v>
      </c>
      <c r="BX47" s="71">
        <v>0</v>
      </c>
      <c r="BY47" s="71">
        <v>0</v>
      </c>
      <c r="BZ47" s="71">
        <v>0</v>
      </c>
      <c r="CA47" s="71">
        <v>-11600800.25</v>
      </c>
      <c r="CB47" s="71">
        <v>-6200081.9299999997</v>
      </c>
      <c r="CC47" s="71">
        <v>-26479503.23</v>
      </c>
      <c r="CD47" s="71">
        <v>-3663671.71</v>
      </c>
      <c r="CE47" s="71">
        <v>-6690489</v>
      </c>
      <c r="CF47" s="71">
        <v>-1498804.32</v>
      </c>
      <c r="CG47" s="71">
        <v>172960875.14999998</v>
      </c>
      <c r="CH47" s="71">
        <v>-13717224.610000001</v>
      </c>
      <c r="CI47" s="71">
        <v>0</v>
      </c>
      <c r="CJ47" s="71">
        <v>-14238582.240000002</v>
      </c>
      <c r="CK47" s="71">
        <v>20952578</v>
      </c>
      <c r="CL47" s="71">
        <v>-35191160.240000002</v>
      </c>
      <c r="CM47" s="71">
        <v>0</v>
      </c>
      <c r="CN47" s="71">
        <v>521357.63</v>
      </c>
      <c r="CO47" s="71">
        <v>16797355.93</v>
      </c>
      <c r="CP47" s="71">
        <v>16797355.93</v>
      </c>
      <c r="CQ47" s="71">
        <v>0</v>
      </c>
      <c r="CR47" s="71">
        <v>0</v>
      </c>
      <c r="CS47" s="71">
        <v>0</v>
      </c>
      <c r="CT47" s="71">
        <v>0</v>
      </c>
      <c r="CU47" s="71">
        <v>0</v>
      </c>
      <c r="CV47" s="71">
        <v>0</v>
      </c>
      <c r="CW47" s="71">
        <v>0</v>
      </c>
      <c r="CX47" s="71">
        <v>0</v>
      </c>
      <c r="CY47" s="71">
        <v>0</v>
      </c>
      <c r="CZ47" s="71">
        <v>159820410.09999999</v>
      </c>
      <c r="DA47" s="71">
        <v>159820410.09999999</v>
      </c>
      <c r="DB47" s="71">
        <v>0</v>
      </c>
      <c r="DC47" s="71">
        <v>0</v>
      </c>
      <c r="DD47" s="71">
        <v>15875836.310000001</v>
      </c>
      <c r="DE47" s="71">
        <v>-5815502.5800000001</v>
      </c>
      <c r="DF47" s="71">
        <v>-4991848.79</v>
      </c>
      <c r="DG47" s="71">
        <v>-823653.79</v>
      </c>
      <c r="DH47" s="71">
        <v>0</v>
      </c>
      <c r="DI47" s="71">
        <v>0</v>
      </c>
      <c r="DJ47" s="71">
        <v>-253455799.67000002</v>
      </c>
      <c r="DK47" s="71">
        <v>-253455799.67000002</v>
      </c>
      <c r="DL47" s="71">
        <v>0</v>
      </c>
      <c r="DM47" s="71">
        <v>-253455799.67000002</v>
      </c>
      <c r="DN47" s="71">
        <v>0</v>
      </c>
      <c r="DO47" s="71">
        <v>-310549750.75000048</v>
      </c>
      <c r="DP47" s="71">
        <v>57093951.079999998</v>
      </c>
      <c r="DQ47" s="4"/>
      <c r="DR47" s="4"/>
    </row>
    <row r="48" spans="1:122" ht="12.75" customHeight="1">
      <c r="A48" s="54" t="s">
        <v>83</v>
      </c>
      <c r="B48" s="69">
        <v>1056</v>
      </c>
      <c r="C48" s="70" t="s">
        <v>376</v>
      </c>
      <c r="D48" s="71">
        <v>1814473189.04</v>
      </c>
      <c r="E48" s="71">
        <v>986035571.41999996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27809428.760000002</v>
      </c>
      <c r="M48" s="71">
        <v>958226142.65999997</v>
      </c>
      <c r="N48" s="71">
        <v>0</v>
      </c>
      <c r="O48" s="71">
        <v>397326344.45999998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397326344.45999998</v>
      </c>
      <c r="V48" s="71">
        <v>0</v>
      </c>
      <c r="W48" s="71">
        <v>0</v>
      </c>
      <c r="X48" s="71">
        <v>162478733.19999999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159549643.94999999</v>
      </c>
      <c r="AE48" s="71">
        <v>0</v>
      </c>
      <c r="AF48" s="71">
        <v>2929089.25</v>
      </c>
      <c r="AG48" s="71">
        <v>268632539.95999998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-1349617293.2</v>
      </c>
      <c r="BH48" s="71">
        <v>-2296780.9500000002</v>
      </c>
      <c r="BI48" s="71">
        <v>0</v>
      </c>
      <c r="BJ48" s="71">
        <v>0</v>
      </c>
      <c r="BK48" s="71">
        <v>-1323051395.9200001</v>
      </c>
      <c r="BL48" s="71">
        <v>-1039841486.6700001</v>
      </c>
      <c r="BM48" s="71">
        <v>0</v>
      </c>
      <c r="BN48" s="71">
        <v>-106737146.89999999</v>
      </c>
      <c r="BO48" s="71">
        <v>-176472762.34999999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-13788363.01</v>
      </c>
      <c r="BW48" s="71">
        <v>-10480753.32</v>
      </c>
      <c r="BX48" s="71">
        <v>0</v>
      </c>
      <c r="BY48" s="71">
        <v>0</v>
      </c>
      <c r="BZ48" s="71">
        <v>0</v>
      </c>
      <c r="CA48" s="71">
        <v>-1436603.85</v>
      </c>
      <c r="CB48" s="71">
        <v>-211800</v>
      </c>
      <c r="CC48" s="71">
        <v>-66142.39</v>
      </c>
      <c r="CD48" s="71">
        <v>-2086185.4</v>
      </c>
      <c r="CE48" s="71">
        <v>-6680021.6799999997</v>
      </c>
      <c r="CF48" s="71">
        <v>0</v>
      </c>
      <c r="CG48" s="71">
        <v>-83576414.5</v>
      </c>
      <c r="CH48" s="71">
        <v>-3589678.08</v>
      </c>
      <c r="CI48" s="71">
        <v>0</v>
      </c>
      <c r="CJ48" s="71">
        <v>-1864997</v>
      </c>
      <c r="CK48" s="71">
        <v>-1864997</v>
      </c>
      <c r="CL48" s="71">
        <v>0</v>
      </c>
      <c r="CM48" s="71">
        <v>0</v>
      </c>
      <c r="CN48" s="71">
        <v>-1724681.08</v>
      </c>
      <c r="CO48" s="71">
        <v>0</v>
      </c>
      <c r="CP48" s="71">
        <v>0</v>
      </c>
      <c r="CQ48" s="71">
        <v>0</v>
      </c>
      <c r="CR48" s="71">
        <v>0</v>
      </c>
      <c r="CS48" s="71">
        <v>0</v>
      </c>
      <c r="CT48" s="71">
        <v>0</v>
      </c>
      <c r="CU48" s="71">
        <v>0</v>
      </c>
      <c r="CV48" s="71">
        <v>0</v>
      </c>
      <c r="CW48" s="71">
        <v>0</v>
      </c>
      <c r="CX48" s="71">
        <v>0</v>
      </c>
      <c r="CY48" s="71">
        <v>0</v>
      </c>
      <c r="CZ48" s="71">
        <v>6786793.3899999997</v>
      </c>
      <c r="DA48" s="71">
        <v>6786793.3899999997</v>
      </c>
      <c r="DB48" s="71">
        <v>0</v>
      </c>
      <c r="DC48" s="71">
        <v>0</v>
      </c>
      <c r="DD48" s="71">
        <v>762686.59</v>
      </c>
      <c r="DE48" s="71">
        <v>-87536216.400000006</v>
      </c>
      <c r="DF48" s="71">
        <v>-87536216.400000006</v>
      </c>
      <c r="DG48" s="71">
        <v>0</v>
      </c>
      <c r="DH48" s="71">
        <v>0</v>
      </c>
      <c r="DI48" s="71">
        <v>0</v>
      </c>
      <c r="DJ48" s="71">
        <v>560788933.75999999</v>
      </c>
      <c r="DK48" s="71">
        <v>631676450.31999993</v>
      </c>
      <c r="DL48" s="71">
        <v>-70887516.560000002</v>
      </c>
      <c r="DM48" s="71">
        <v>560788933.75999999</v>
      </c>
      <c r="DN48" s="71">
        <v>0</v>
      </c>
      <c r="DO48" s="71">
        <v>250396968.9800005</v>
      </c>
      <c r="DP48" s="71">
        <v>381279481.33999991</v>
      </c>
      <c r="DQ48" s="4"/>
      <c r="DR48" s="4"/>
    </row>
    <row r="49" spans="1:122" ht="12.75" customHeight="1">
      <c r="A49" s="54" t="s">
        <v>85</v>
      </c>
      <c r="B49" s="69">
        <v>1057</v>
      </c>
      <c r="C49" s="70" t="s">
        <v>376</v>
      </c>
      <c r="D49" s="71">
        <v>302193505.98000002</v>
      </c>
      <c r="E49" s="71">
        <v>262511985.94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262511985.94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17302130.059999999</v>
      </c>
      <c r="Y49" s="71">
        <v>0</v>
      </c>
      <c r="Z49" s="71">
        <v>0</v>
      </c>
      <c r="AA49" s="71">
        <v>0</v>
      </c>
      <c r="AB49" s="71">
        <v>0</v>
      </c>
      <c r="AC49" s="71">
        <v>17302130.059999999</v>
      </c>
      <c r="AD49" s="71">
        <v>0</v>
      </c>
      <c r="AE49" s="71">
        <v>0</v>
      </c>
      <c r="AF49" s="71">
        <v>0</v>
      </c>
      <c r="AG49" s="71">
        <v>20940389.98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1439000</v>
      </c>
      <c r="AO49" s="71">
        <v>0</v>
      </c>
      <c r="AP49" s="71">
        <v>1439000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-238844771.10000002</v>
      </c>
      <c r="BH49" s="71">
        <v>-1300146.8799999999</v>
      </c>
      <c r="BI49" s="71">
        <v>0</v>
      </c>
      <c r="BJ49" s="71">
        <v>0</v>
      </c>
      <c r="BK49" s="71">
        <v>-215433750.43000001</v>
      </c>
      <c r="BL49" s="71">
        <v>-187144794.77000001</v>
      </c>
      <c r="BM49" s="71">
        <v>0</v>
      </c>
      <c r="BN49" s="71">
        <v>-12334688.51</v>
      </c>
      <c r="BO49" s="71">
        <v>-14928404.02</v>
      </c>
      <c r="BP49" s="71">
        <v>0</v>
      </c>
      <c r="BQ49" s="71">
        <v>0</v>
      </c>
      <c r="BR49" s="71">
        <v>-1025863.13</v>
      </c>
      <c r="BS49" s="71">
        <v>0</v>
      </c>
      <c r="BT49" s="71">
        <v>0</v>
      </c>
      <c r="BU49" s="71">
        <v>0</v>
      </c>
      <c r="BV49" s="71">
        <v>-15691711.460000001</v>
      </c>
      <c r="BW49" s="71">
        <v>-6419162.3300000001</v>
      </c>
      <c r="BX49" s="71">
        <v>0</v>
      </c>
      <c r="BY49" s="71">
        <v>0</v>
      </c>
      <c r="BZ49" s="71">
        <v>-494280.47</v>
      </c>
      <c r="CA49" s="71">
        <v>-11180.1</v>
      </c>
      <c r="CB49" s="71">
        <v>-869387</v>
      </c>
      <c r="CC49" s="71">
        <v>0</v>
      </c>
      <c r="CD49" s="71">
        <v>-297282.58</v>
      </c>
      <c r="CE49" s="71">
        <v>-4747032.18</v>
      </c>
      <c r="CF49" s="71">
        <v>0</v>
      </c>
      <c r="CG49" s="71">
        <v>-2903311.1500000004</v>
      </c>
      <c r="CH49" s="71">
        <v>-3673991.83</v>
      </c>
      <c r="CI49" s="71">
        <v>0</v>
      </c>
      <c r="CJ49" s="71">
        <v>-3673991.83</v>
      </c>
      <c r="CK49" s="71">
        <v>0</v>
      </c>
      <c r="CL49" s="71">
        <v>-3673991.83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71">
        <v>0</v>
      </c>
      <c r="CU49" s="71">
        <v>0</v>
      </c>
      <c r="CV49" s="71">
        <v>0</v>
      </c>
      <c r="CW49" s="71">
        <v>0</v>
      </c>
      <c r="CX49" s="71">
        <v>0</v>
      </c>
      <c r="CY49" s="71">
        <v>0</v>
      </c>
      <c r="CZ49" s="71">
        <v>1315653.72</v>
      </c>
      <c r="DA49" s="71">
        <v>1315653.72</v>
      </c>
      <c r="DB49" s="71">
        <v>0</v>
      </c>
      <c r="DC49" s="71">
        <v>0</v>
      </c>
      <c r="DD49" s="71">
        <v>53689.24</v>
      </c>
      <c r="DE49" s="71">
        <v>-598662.28</v>
      </c>
      <c r="DF49" s="71">
        <v>-222267.27</v>
      </c>
      <c r="DG49" s="71">
        <v>-376395.01</v>
      </c>
      <c r="DH49" s="71">
        <v>0</v>
      </c>
      <c r="DI49" s="71">
        <v>0</v>
      </c>
      <c r="DJ49" s="71">
        <v>77730482.540000021</v>
      </c>
      <c r="DK49" s="71">
        <v>114312503.58000001</v>
      </c>
      <c r="DL49" s="71">
        <v>-36582021.039999999</v>
      </c>
      <c r="DM49" s="71">
        <v>77730482.540000021</v>
      </c>
      <c r="DN49" s="71">
        <v>0</v>
      </c>
      <c r="DO49" s="71">
        <v>53867079.850000262</v>
      </c>
      <c r="DP49" s="71">
        <v>60445423.729999997</v>
      </c>
      <c r="DQ49" s="4"/>
      <c r="DR49" s="4"/>
    </row>
    <row r="50" spans="1:122" ht="12.75" customHeight="1">
      <c r="A50" s="54" t="s">
        <v>87</v>
      </c>
      <c r="B50" s="69">
        <v>1058</v>
      </c>
      <c r="C50" s="70" t="s">
        <v>376</v>
      </c>
      <c r="D50" s="71">
        <v>337808507.45000005</v>
      </c>
      <c r="E50" s="71">
        <v>315475780.35000002</v>
      </c>
      <c r="F50" s="71">
        <v>0</v>
      </c>
      <c r="G50" s="71">
        <v>0</v>
      </c>
      <c r="H50" s="71">
        <v>0</v>
      </c>
      <c r="I50" s="71">
        <v>17217373.48</v>
      </c>
      <c r="J50" s="71">
        <v>0</v>
      </c>
      <c r="K50" s="71">
        <v>0</v>
      </c>
      <c r="L50" s="71">
        <v>0</v>
      </c>
      <c r="M50" s="71">
        <v>295073406.92000002</v>
      </c>
      <c r="N50" s="71">
        <v>3184999.95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22332727.100000001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-362089157.88000011</v>
      </c>
      <c r="BH50" s="71">
        <v>0</v>
      </c>
      <c r="BI50" s="71">
        <v>0</v>
      </c>
      <c r="BJ50" s="71">
        <v>0</v>
      </c>
      <c r="BK50" s="71">
        <v>-334623507.50000006</v>
      </c>
      <c r="BL50" s="71">
        <v>-312290780.40000004</v>
      </c>
      <c r="BM50" s="71">
        <v>0</v>
      </c>
      <c r="BN50" s="71">
        <v>0</v>
      </c>
      <c r="BO50" s="71">
        <v>-22332727.100000001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-19714960.91</v>
      </c>
      <c r="BW50" s="71">
        <v>-7750689.4700000007</v>
      </c>
      <c r="BX50" s="71">
        <v>0</v>
      </c>
      <c r="BY50" s="71">
        <v>0</v>
      </c>
      <c r="BZ50" s="71">
        <v>0</v>
      </c>
      <c r="CA50" s="71">
        <v>-1385059.02</v>
      </c>
      <c r="CB50" s="71">
        <v>-897352.8</v>
      </c>
      <c r="CC50" s="71">
        <v>-330509.53999999998</v>
      </c>
      <c r="CD50" s="71">
        <v>0</v>
      </c>
      <c r="CE50" s="71">
        <v>-5137768.1100000003</v>
      </c>
      <c r="CF50" s="71">
        <v>0</v>
      </c>
      <c r="CG50" s="71">
        <v>-719752.34</v>
      </c>
      <c r="CH50" s="71">
        <v>-2261156.96</v>
      </c>
      <c r="CI50" s="71">
        <v>0</v>
      </c>
      <c r="CJ50" s="71">
        <v>-1992567</v>
      </c>
      <c r="CK50" s="71">
        <v>-1992567</v>
      </c>
      <c r="CL50" s="71">
        <v>0</v>
      </c>
      <c r="CM50" s="71">
        <v>0</v>
      </c>
      <c r="CN50" s="71">
        <v>-268589.96000000002</v>
      </c>
      <c r="CO50" s="71">
        <v>0</v>
      </c>
      <c r="CP50" s="71">
        <v>0</v>
      </c>
      <c r="CQ50" s="71">
        <v>0</v>
      </c>
      <c r="CR50" s="71">
        <v>0</v>
      </c>
      <c r="CS50" s="71">
        <v>0</v>
      </c>
      <c r="CT50" s="71">
        <v>0</v>
      </c>
      <c r="CU50" s="71">
        <v>0</v>
      </c>
      <c r="CV50" s="71">
        <v>0</v>
      </c>
      <c r="CW50" s="71">
        <v>0</v>
      </c>
      <c r="CX50" s="71">
        <v>0</v>
      </c>
      <c r="CY50" s="71">
        <v>0</v>
      </c>
      <c r="CZ50" s="71">
        <v>1785247</v>
      </c>
      <c r="DA50" s="71">
        <v>1785247</v>
      </c>
      <c r="DB50" s="71">
        <v>0</v>
      </c>
      <c r="DC50" s="71">
        <v>0</v>
      </c>
      <c r="DD50" s="71">
        <v>222619.46</v>
      </c>
      <c r="DE50" s="71">
        <v>-466461.83999999997</v>
      </c>
      <c r="DF50" s="71">
        <v>-466457.11</v>
      </c>
      <c r="DG50" s="71">
        <v>-4.7300000000000004</v>
      </c>
      <c r="DH50" s="71">
        <v>0</v>
      </c>
      <c r="DI50" s="71">
        <v>0</v>
      </c>
      <c r="DJ50" s="71">
        <v>192790476.97</v>
      </c>
      <c r="DK50" s="71">
        <v>276116577.88</v>
      </c>
      <c r="DL50" s="71">
        <v>-83326100.909999996</v>
      </c>
      <c r="DM50" s="71">
        <v>192790476.97</v>
      </c>
      <c r="DN50" s="71">
        <v>0</v>
      </c>
      <c r="DO50" s="71">
        <v>301116980.62999988</v>
      </c>
      <c r="DP50" s="71">
        <v>-25000402.770000067</v>
      </c>
      <c r="DQ50" s="4"/>
      <c r="DR50" s="4"/>
    </row>
    <row r="51" spans="1:122" ht="12.75" customHeight="1">
      <c r="A51" s="54" t="s">
        <v>89</v>
      </c>
      <c r="B51" s="69">
        <v>1059</v>
      </c>
      <c r="C51" s="70" t="s">
        <v>376</v>
      </c>
      <c r="D51" s="71">
        <v>148136202.66</v>
      </c>
      <c r="E51" s="71">
        <v>142332341.90000001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142332341.90000001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5803860.7599999998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-219389015.3395229</v>
      </c>
      <c r="BH51" s="71">
        <v>-4711333.76</v>
      </c>
      <c r="BI51" s="71">
        <v>0</v>
      </c>
      <c r="BJ51" s="71">
        <v>0</v>
      </c>
      <c r="BK51" s="71">
        <v>-144956301.66952291</v>
      </c>
      <c r="BL51" s="71">
        <v>-140695839.57404995</v>
      </c>
      <c r="BM51" s="71">
        <v>0</v>
      </c>
      <c r="BN51" s="71">
        <v>0</v>
      </c>
      <c r="BO51" s="71">
        <v>-4260462.0954729645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-2218828.29</v>
      </c>
      <c r="BW51" s="71">
        <v>-60292308.080000006</v>
      </c>
      <c r="BX51" s="71">
        <v>0</v>
      </c>
      <c r="BY51" s="71">
        <v>0</v>
      </c>
      <c r="BZ51" s="71">
        <v>0</v>
      </c>
      <c r="CA51" s="71">
        <v>-212307.73</v>
      </c>
      <c r="CB51" s="71">
        <v>0</v>
      </c>
      <c r="CC51" s="71">
        <v>0</v>
      </c>
      <c r="CD51" s="71">
        <v>-3089617.26</v>
      </c>
      <c r="CE51" s="71">
        <v>-56990383.090000004</v>
      </c>
      <c r="CF51" s="71">
        <v>-7210243.54</v>
      </c>
      <c r="CG51" s="71">
        <v>15258750.649999999</v>
      </c>
      <c r="CH51" s="71">
        <v>-2669777.9300000002</v>
      </c>
      <c r="CI51" s="71">
        <v>0</v>
      </c>
      <c r="CJ51" s="71">
        <v>-2506580.12</v>
      </c>
      <c r="CK51" s="71">
        <v>-1391126.12</v>
      </c>
      <c r="CL51" s="71">
        <v>-1115454</v>
      </c>
      <c r="CM51" s="71">
        <v>0</v>
      </c>
      <c r="CN51" s="71">
        <v>-163197.81</v>
      </c>
      <c r="CO51" s="71">
        <v>1084232.6599999999</v>
      </c>
      <c r="CP51" s="71">
        <v>1260975.42</v>
      </c>
      <c r="CQ51" s="71">
        <v>-176742.76</v>
      </c>
      <c r="CR51" s="71">
        <v>0</v>
      </c>
      <c r="CS51" s="71">
        <v>0</v>
      </c>
      <c r="CT51" s="71">
        <v>0</v>
      </c>
      <c r="CU51" s="71">
        <v>0</v>
      </c>
      <c r="CV51" s="71">
        <v>0</v>
      </c>
      <c r="CW51" s="71">
        <v>0</v>
      </c>
      <c r="CX51" s="71">
        <v>0</v>
      </c>
      <c r="CY51" s="71">
        <v>0</v>
      </c>
      <c r="CZ51" s="71">
        <v>16718797</v>
      </c>
      <c r="DA51" s="71">
        <v>16718797</v>
      </c>
      <c r="DB51" s="71">
        <v>0</v>
      </c>
      <c r="DC51" s="71">
        <v>0</v>
      </c>
      <c r="DD51" s="71">
        <v>274875.86</v>
      </c>
      <c r="DE51" s="71">
        <v>-149376.94000000041</v>
      </c>
      <c r="DF51" s="71">
        <v>-149376.94000000041</v>
      </c>
      <c r="DG51" s="71">
        <v>0</v>
      </c>
      <c r="DH51" s="71">
        <v>0</v>
      </c>
      <c r="DI51" s="71">
        <v>0</v>
      </c>
      <c r="DJ51" s="71">
        <v>-963156.48999995005</v>
      </c>
      <c r="DK51" s="71">
        <v>-963156.48999995005</v>
      </c>
      <c r="DL51" s="71">
        <v>0</v>
      </c>
      <c r="DM51" s="71">
        <v>-963156.48999995005</v>
      </c>
      <c r="DN51" s="71">
        <v>0</v>
      </c>
      <c r="DO51" s="71">
        <v>55030905.309522748</v>
      </c>
      <c r="DP51" s="71">
        <v>-55994062.029522903</v>
      </c>
      <c r="DQ51" s="4"/>
      <c r="DR51" s="4"/>
    </row>
    <row r="52" spans="1:122" ht="12.75" customHeight="1">
      <c r="A52" s="54" t="s">
        <v>91</v>
      </c>
      <c r="B52" s="69">
        <v>1060</v>
      </c>
      <c r="C52" s="70" t="s">
        <v>376</v>
      </c>
      <c r="D52" s="71">
        <v>180084686.63</v>
      </c>
      <c r="E52" s="71">
        <v>35375779.279999994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4890359.3899999997</v>
      </c>
      <c r="L52" s="71">
        <v>0</v>
      </c>
      <c r="M52" s="71">
        <v>29623780.77</v>
      </c>
      <c r="N52" s="71">
        <v>861639.12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144708907.34999999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-64624080.460000001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-64624080.460000001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-10089912.41</v>
      </c>
      <c r="CH52" s="71">
        <v>-1946155</v>
      </c>
      <c r="CI52" s="71">
        <v>0</v>
      </c>
      <c r="CJ52" s="71">
        <v>-1946155</v>
      </c>
      <c r="CK52" s="71">
        <v>-1946155</v>
      </c>
      <c r="CL52" s="71">
        <v>0</v>
      </c>
      <c r="CM52" s="71">
        <v>0</v>
      </c>
      <c r="CN52" s="71">
        <v>0</v>
      </c>
      <c r="CO52" s="71">
        <v>0</v>
      </c>
      <c r="CP52" s="71">
        <v>0</v>
      </c>
      <c r="CQ52" s="71">
        <v>0</v>
      </c>
      <c r="CR52" s="71">
        <v>0</v>
      </c>
      <c r="CS52" s="71">
        <v>0</v>
      </c>
      <c r="CT52" s="71">
        <v>0</v>
      </c>
      <c r="CU52" s="71">
        <v>0</v>
      </c>
      <c r="CV52" s="71">
        <v>0</v>
      </c>
      <c r="CW52" s="71">
        <v>0</v>
      </c>
      <c r="CX52" s="71">
        <v>0</v>
      </c>
      <c r="CY52" s="71">
        <v>0</v>
      </c>
      <c r="CZ52" s="71">
        <v>0</v>
      </c>
      <c r="DA52" s="71">
        <v>0</v>
      </c>
      <c r="DB52" s="71">
        <v>0</v>
      </c>
      <c r="DC52" s="71">
        <v>660112.59</v>
      </c>
      <c r="DD52" s="71">
        <v>2835849.43</v>
      </c>
      <c r="DE52" s="71">
        <v>-11639719.43</v>
      </c>
      <c r="DF52" s="71">
        <v>-11639719.43</v>
      </c>
      <c r="DG52" s="71">
        <v>0</v>
      </c>
      <c r="DH52" s="71">
        <v>0</v>
      </c>
      <c r="DI52" s="71">
        <v>0</v>
      </c>
      <c r="DJ52" s="71">
        <v>37609169.789999992</v>
      </c>
      <c r="DK52" s="71">
        <v>57484035.909999996</v>
      </c>
      <c r="DL52" s="71">
        <v>-19874866.120000001</v>
      </c>
      <c r="DM52" s="71">
        <v>37609169.789999992</v>
      </c>
      <c r="DN52" s="71">
        <v>0</v>
      </c>
      <c r="DO52" s="71">
        <v>-47886658.839999996</v>
      </c>
      <c r="DP52" s="71">
        <v>105370693.75999999</v>
      </c>
      <c r="DQ52" s="4"/>
      <c r="DR52" s="4"/>
    </row>
    <row r="53" spans="1:122" ht="12.75" customHeight="1">
      <c r="A53" s="54" t="s">
        <v>93</v>
      </c>
      <c r="B53" s="69">
        <v>1061</v>
      </c>
      <c r="C53" s="70" t="s">
        <v>376</v>
      </c>
      <c r="D53" s="71">
        <v>1097021033.3399999</v>
      </c>
      <c r="E53" s="71">
        <v>885738988.32000005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885738988.32000005</v>
      </c>
      <c r="N53" s="71">
        <v>0</v>
      </c>
      <c r="O53" s="71">
        <v>89915519.099999994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89915519.099999994</v>
      </c>
      <c r="V53" s="71">
        <v>0</v>
      </c>
      <c r="W53" s="71">
        <v>0</v>
      </c>
      <c r="X53" s="71">
        <v>121030919.55999999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-8304067.04</v>
      </c>
      <c r="AE53" s="71">
        <v>0</v>
      </c>
      <c r="AF53" s="71">
        <v>129334986.59999999</v>
      </c>
      <c r="AG53" s="71">
        <v>335606.36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-1188351402.8099999</v>
      </c>
      <c r="BH53" s="71">
        <v>-7057868.1200000001</v>
      </c>
      <c r="BI53" s="71">
        <v>0</v>
      </c>
      <c r="BJ53" s="71">
        <v>0</v>
      </c>
      <c r="BK53" s="71">
        <v>-1095570616.2</v>
      </c>
      <c r="BL53" s="71">
        <v>-885738988.32000005</v>
      </c>
      <c r="BM53" s="71">
        <v>-89915519.099999994</v>
      </c>
      <c r="BN53" s="71">
        <v>-121030919.55999999</v>
      </c>
      <c r="BO53" s="71">
        <v>1114810.78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-1625947.34</v>
      </c>
      <c r="BW53" s="71">
        <v>-84096971.150000006</v>
      </c>
      <c r="BX53" s="71">
        <v>0</v>
      </c>
      <c r="BY53" s="71">
        <v>0</v>
      </c>
      <c r="BZ53" s="71">
        <v>0</v>
      </c>
      <c r="CA53" s="71">
        <v>-2672532.63</v>
      </c>
      <c r="CB53" s="71">
        <v>-1401682.47</v>
      </c>
      <c r="CC53" s="71">
        <v>-579908.34</v>
      </c>
      <c r="CD53" s="71">
        <v>-4100947.67</v>
      </c>
      <c r="CE53" s="71">
        <v>-75341900.040000007</v>
      </c>
      <c r="CF53" s="71">
        <v>0</v>
      </c>
      <c r="CG53" s="71">
        <v>-51702312.630000003</v>
      </c>
      <c r="CH53" s="71">
        <v>-5839953.2899999991</v>
      </c>
      <c r="CI53" s="71">
        <v>0</v>
      </c>
      <c r="CJ53" s="71">
        <v>-785215.44</v>
      </c>
      <c r="CK53" s="71">
        <v>-785215.44</v>
      </c>
      <c r="CL53" s="71">
        <v>0</v>
      </c>
      <c r="CM53" s="71">
        <v>0</v>
      </c>
      <c r="CN53" s="71">
        <v>-5054737.8499999996</v>
      </c>
      <c r="CO53" s="71">
        <v>0</v>
      </c>
      <c r="CP53" s="71">
        <v>0</v>
      </c>
      <c r="CQ53" s="71">
        <v>0</v>
      </c>
      <c r="CR53" s="71">
        <v>0</v>
      </c>
      <c r="CS53" s="71">
        <v>0</v>
      </c>
      <c r="CT53" s="71">
        <v>0</v>
      </c>
      <c r="CU53" s="71">
        <v>0</v>
      </c>
      <c r="CV53" s="71">
        <v>0</v>
      </c>
      <c r="CW53" s="71">
        <v>0</v>
      </c>
      <c r="CX53" s="71">
        <v>0</v>
      </c>
      <c r="CY53" s="71">
        <v>0</v>
      </c>
      <c r="CZ53" s="71">
        <v>-43247799</v>
      </c>
      <c r="DA53" s="71">
        <v>0</v>
      </c>
      <c r="DB53" s="71">
        <v>-43247799</v>
      </c>
      <c r="DC53" s="71">
        <v>0</v>
      </c>
      <c r="DD53" s="71">
        <v>101003.86</v>
      </c>
      <c r="DE53" s="71">
        <v>-2715564.2</v>
      </c>
      <c r="DF53" s="71">
        <v>-1473664.04</v>
      </c>
      <c r="DG53" s="71">
        <v>-1241900.1599999999</v>
      </c>
      <c r="DH53" s="71">
        <v>0</v>
      </c>
      <c r="DI53" s="71">
        <v>0</v>
      </c>
      <c r="DJ53" s="71">
        <v>402228741.69999897</v>
      </c>
      <c r="DK53" s="71">
        <v>508136092.69999897</v>
      </c>
      <c r="DL53" s="71">
        <v>-105907351</v>
      </c>
      <c r="DM53" s="71">
        <v>402228741.69999897</v>
      </c>
      <c r="DN53" s="71">
        <v>0</v>
      </c>
      <c r="DO53" s="71">
        <v>651168774.79999828</v>
      </c>
      <c r="DP53" s="71">
        <v>-143032682.10000002</v>
      </c>
      <c r="DQ53" s="4"/>
      <c r="DR53" s="4"/>
    </row>
    <row r="54" spans="1:122" ht="12.75" customHeight="1">
      <c r="A54" s="54" t="s">
        <v>95</v>
      </c>
      <c r="B54" s="69">
        <v>2001</v>
      </c>
      <c r="C54" s="70" t="s">
        <v>376</v>
      </c>
      <c r="D54" s="71">
        <v>8467383164.5599985</v>
      </c>
      <c r="E54" s="71">
        <v>2994523339.7200003</v>
      </c>
      <c r="F54" s="71">
        <v>0</v>
      </c>
      <c r="G54" s="71">
        <v>0</v>
      </c>
      <c r="H54" s="71">
        <v>56495482.450000003</v>
      </c>
      <c r="I54" s="71">
        <v>180830276.39999998</v>
      </c>
      <c r="J54" s="71">
        <v>0</v>
      </c>
      <c r="K54" s="71">
        <v>0</v>
      </c>
      <c r="L54" s="71">
        <v>101873400.03</v>
      </c>
      <c r="M54" s="71">
        <v>2655324180.8400002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4327610190.0699987</v>
      </c>
      <c r="Y54" s="71">
        <v>0</v>
      </c>
      <c r="Z54" s="71">
        <v>0</v>
      </c>
      <c r="AA54" s="71">
        <v>36363879.550000012</v>
      </c>
      <c r="AB54" s="71">
        <v>3157034.7399998903</v>
      </c>
      <c r="AC54" s="71">
        <v>0</v>
      </c>
      <c r="AD54" s="71">
        <v>3563883685.9199982</v>
      </c>
      <c r="AE54" s="71">
        <v>0</v>
      </c>
      <c r="AF54" s="71">
        <v>724205589.86000061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420360.36</v>
      </c>
      <c r="AO54" s="71">
        <v>420360.36</v>
      </c>
      <c r="AP54" s="71">
        <v>0</v>
      </c>
      <c r="AQ54" s="71">
        <v>0</v>
      </c>
      <c r="AR54" s="71">
        <v>1144829274.4099998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-4902024468.5699968</v>
      </c>
      <c r="BH54" s="71">
        <v>-388767153.87</v>
      </c>
      <c r="BI54" s="71">
        <v>0</v>
      </c>
      <c r="BJ54" s="71">
        <v>0</v>
      </c>
      <c r="BK54" s="71">
        <v>-4428124207.0199966</v>
      </c>
      <c r="BL54" s="71">
        <v>-1534405351.0899992</v>
      </c>
      <c r="BM54" s="71">
        <v>0</v>
      </c>
      <c r="BN54" s="71">
        <v>-2295579614.3599968</v>
      </c>
      <c r="BO54" s="71">
        <v>9358106.7300000042</v>
      </c>
      <c r="BP54" s="71">
        <v>0</v>
      </c>
      <c r="BQ54" s="71">
        <v>0</v>
      </c>
      <c r="BR54" s="71">
        <v>-222980.04000000004</v>
      </c>
      <c r="BS54" s="71">
        <v>-607274368.26000023</v>
      </c>
      <c r="BT54" s="71">
        <v>0</v>
      </c>
      <c r="BU54" s="71">
        <v>0</v>
      </c>
      <c r="BV54" s="71">
        <v>-17641835.539999962</v>
      </c>
      <c r="BW54" s="71">
        <v>-67491272.140000001</v>
      </c>
      <c r="BX54" s="71">
        <v>0</v>
      </c>
      <c r="BY54" s="71">
        <v>0</v>
      </c>
      <c r="BZ54" s="71">
        <v>0</v>
      </c>
      <c r="CA54" s="71">
        <v>-17279805.439999998</v>
      </c>
      <c r="CB54" s="71">
        <v>-15978591.080000002</v>
      </c>
      <c r="CC54" s="71">
        <v>-7989114.9499999993</v>
      </c>
      <c r="CD54" s="71">
        <v>-8294085.4199999999</v>
      </c>
      <c r="CE54" s="71">
        <v>-17949675.250000004</v>
      </c>
      <c r="CF54" s="71">
        <v>0</v>
      </c>
      <c r="CG54" s="71">
        <v>422729685.79000044</v>
      </c>
      <c r="CH54" s="71">
        <v>-57805123.640000045</v>
      </c>
      <c r="CI54" s="71">
        <v>-2301149.8000000007</v>
      </c>
      <c r="CJ54" s="71">
        <v>-29781130.359999988</v>
      </c>
      <c r="CK54" s="71">
        <v>-29492110.419999987</v>
      </c>
      <c r="CL54" s="71">
        <v>-289019.94</v>
      </c>
      <c r="CM54" s="71">
        <v>0</v>
      </c>
      <c r="CN54" s="71">
        <v>-25722843.48000006</v>
      </c>
      <c r="CO54" s="71">
        <v>-59953614</v>
      </c>
      <c r="CP54" s="71">
        <v>103523778</v>
      </c>
      <c r="CQ54" s="71">
        <v>-163477392</v>
      </c>
      <c r="CR54" s="71">
        <v>0</v>
      </c>
      <c r="CS54" s="71">
        <v>0</v>
      </c>
      <c r="CT54" s="71">
        <v>0</v>
      </c>
      <c r="CU54" s="71">
        <v>0</v>
      </c>
      <c r="CV54" s="71">
        <v>0</v>
      </c>
      <c r="CW54" s="71">
        <v>0</v>
      </c>
      <c r="CX54" s="71">
        <v>0</v>
      </c>
      <c r="CY54" s="71">
        <v>0</v>
      </c>
      <c r="CZ54" s="71">
        <v>769599223.54999924</v>
      </c>
      <c r="DA54" s="71">
        <v>769599223.54999924</v>
      </c>
      <c r="DB54" s="71">
        <v>0</v>
      </c>
      <c r="DC54" s="71">
        <v>-75242741.539999723</v>
      </c>
      <c r="DD54" s="71">
        <v>1963566.9600009918</v>
      </c>
      <c r="DE54" s="71">
        <v>-155831625.53999999</v>
      </c>
      <c r="DF54" s="71">
        <v>-155170200.31999999</v>
      </c>
      <c r="DG54" s="71">
        <v>-661425.22000000009</v>
      </c>
      <c r="DH54" s="71">
        <v>0</v>
      </c>
      <c r="DI54" s="71">
        <v>0</v>
      </c>
      <c r="DJ54" s="71">
        <v>4489779295.4900141</v>
      </c>
      <c r="DK54" s="71">
        <v>5644179853.2000151</v>
      </c>
      <c r="DL54" s="71">
        <v>-1154400557.710001</v>
      </c>
      <c r="DM54" s="71">
        <v>4489779295.4900141</v>
      </c>
      <c r="DN54" s="71">
        <v>0</v>
      </c>
      <c r="DO54" s="71">
        <v>1656091471.4200048</v>
      </c>
      <c r="DP54" s="71">
        <v>3988088381.7800021</v>
      </c>
      <c r="DQ54" s="4"/>
      <c r="DR54" s="4"/>
    </row>
    <row r="55" spans="1:122" ht="12.75" customHeight="1">
      <c r="A55" s="54" t="s">
        <v>97</v>
      </c>
      <c r="B55" s="69">
        <v>2002</v>
      </c>
      <c r="C55" s="70" t="s">
        <v>377</v>
      </c>
      <c r="D55" s="71">
        <v>1067101056.11</v>
      </c>
      <c r="E55" s="71">
        <v>698377992.88999999</v>
      </c>
      <c r="F55" s="71">
        <v>0</v>
      </c>
      <c r="G55" s="71">
        <v>0</v>
      </c>
      <c r="H55" s="71">
        <v>84460000</v>
      </c>
      <c r="I55" s="71">
        <v>0</v>
      </c>
      <c r="J55" s="71">
        <v>0</v>
      </c>
      <c r="K55" s="71">
        <v>0</v>
      </c>
      <c r="L55" s="71">
        <v>0</v>
      </c>
      <c r="M55" s="71">
        <v>613917992.88999999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364509019.73000002</v>
      </c>
      <c r="Y55" s="71">
        <v>0</v>
      </c>
      <c r="Z55" s="71">
        <v>0</v>
      </c>
      <c r="AA55" s="71">
        <v>94146276.629999995</v>
      </c>
      <c r="AB55" s="71">
        <v>0</v>
      </c>
      <c r="AC55" s="71">
        <v>0</v>
      </c>
      <c r="AD55" s="71">
        <v>307212134.71000004</v>
      </c>
      <c r="AE55" s="71">
        <v>0</v>
      </c>
      <c r="AF55" s="71">
        <v>-36849391.610000014</v>
      </c>
      <c r="AG55" s="71">
        <v>4214043.49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-45293884.770000011</v>
      </c>
      <c r="BH55" s="71">
        <v>-15941920.890000015</v>
      </c>
      <c r="BI55" s="71">
        <v>0</v>
      </c>
      <c r="BJ55" s="71">
        <v>0</v>
      </c>
      <c r="BK55" s="71">
        <v>-827043.22</v>
      </c>
      <c r="BL55" s="71">
        <v>-751733.82000000007</v>
      </c>
      <c r="BM55" s="71">
        <v>0</v>
      </c>
      <c r="BN55" s="71">
        <v>-73056.700000000012</v>
      </c>
      <c r="BO55" s="71">
        <v>-2252.7000000000007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-1311044.04</v>
      </c>
      <c r="BW55" s="71">
        <v>-27213876.619999997</v>
      </c>
      <c r="BX55" s="71">
        <v>0</v>
      </c>
      <c r="BY55" s="71">
        <v>0</v>
      </c>
      <c r="BZ55" s="71">
        <v>0</v>
      </c>
      <c r="CA55" s="71">
        <v>-6033421.4399999995</v>
      </c>
      <c r="CB55" s="71">
        <v>0</v>
      </c>
      <c r="CC55" s="71">
        <v>-113395.27</v>
      </c>
      <c r="CD55" s="71">
        <v>-6716806.25</v>
      </c>
      <c r="CE55" s="71">
        <v>-14350253.66</v>
      </c>
      <c r="CF55" s="71">
        <v>0</v>
      </c>
      <c r="CG55" s="71">
        <v>20218620.250000019</v>
      </c>
      <c r="CH55" s="71">
        <v>-68764.070000000298</v>
      </c>
      <c r="CI55" s="71">
        <v>0</v>
      </c>
      <c r="CJ55" s="71">
        <v>178694.71999999881</v>
      </c>
      <c r="CK55" s="71">
        <v>178694.71999999881</v>
      </c>
      <c r="CL55" s="71">
        <v>0</v>
      </c>
      <c r="CM55" s="71">
        <v>0</v>
      </c>
      <c r="CN55" s="71">
        <v>-247458.78999999911</v>
      </c>
      <c r="CO55" s="71">
        <v>0</v>
      </c>
      <c r="CP55" s="71">
        <v>0</v>
      </c>
      <c r="CQ55" s="71">
        <v>0</v>
      </c>
      <c r="CR55" s="71">
        <v>0</v>
      </c>
      <c r="CS55" s="71">
        <v>0</v>
      </c>
      <c r="CT55" s="71">
        <v>0</v>
      </c>
      <c r="CU55" s="71">
        <v>0</v>
      </c>
      <c r="CV55" s="71">
        <v>0</v>
      </c>
      <c r="CW55" s="71">
        <v>0</v>
      </c>
      <c r="CX55" s="71">
        <v>0</v>
      </c>
      <c r="CY55" s="71">
        <v>0</v>
      </c>
      <c r="CZ55" s="71">
        <v>-4105399.3599999845</v>
      </c>
      <c r="DA55" s="71">
        <v>-4105399.3599999845</v>
      </c>
      <c r="DB55" s="71">
        <v>0</v>
      </c>
      <c r="DC55" s="71">
        <v>0</v>
      </c>
      <c r="DD55" s="71">
        <v>92563.06</v>
      </c>
      <c r="DE55" s="71">
        <v>-160799.13999999998</v>
      </c>
      <c r="DF55" s="71">
        <v>-160799.13999999998</v>
      </c>
      <c r="DG55" s="71">
        <v>0</v>
      </c>
      <c r="DH55" s="71">
        <v>27726093.600000001</v>
      </c>
      <c r="DI55" s="71">
        <v>-3265073.84</v>
      </c>
      <c r="DJ55" s="71">
        <v>751335336.50000274</v>
      </c>
      <c r="DK55" s="71">
        <v>949874342.36000276</v>
      </c>
      <c r="DL55" s="71">
        <v>-198539005.85999998</v>
      </c>
      <c r="DM55" s="71">
        <v>751335336.50000274</v>
      </c>
      <c r="DN55" s="71">
        <v>0</v>
      </c>
      <c r="DO55" s="71">
        <v>-92151449.229998067</v>
      </c>
      <c r="DP55" s="71">
        <v>1042025791.59</v>
      </c>
      <c r="DQ55" s="4"/>
      <c r="DR55" s="4"/>
    </row>
    <row r="56" spans="1:122" ht="12.75" customHeight="1">
      <c r="A56" s="54" t="s">
        <v>99</v>
      </c>
      <c r="B56" s="69">
        <v>2005</v>
      </c>
      <c r="C56" s="70" t="s">
        <v>377</v>
      </c>
      <c r="D56" s="71">
        <v>216210184.23999998</v>
      </c>
      <c r="E56" s="71">
        <v>146412238.00999999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161434.6</v>
      </c>
      <c r="L56" s="71">
        <v>0</v>
      </c>
      <c r="M56" s="71">
        <v>146250803.41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65759226.850000001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65558363.590000004</v>
      </c>
      <c r="AE56" s="71">
        <v>0</v>
      </c>
      <c r="AF56" s="71">
        <v>200863.26</v>
      </c>
      <c r="AG56" s="71">
        <v>4038719.38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-185223221.84999999</v>
      </c>
      <c r="BH56" s="71">
        <v>-4109340</v>
      </c>
      <c r="BI56" s="71">
        <v>0</v>
      </c>
      <c r="BJ56" s="71">
        <v>0</v>
      </c>
      <c r="BK56" s="71">
        <v>-168513044.61000001</v>
      </c>
      <c r="BL56" s="71">
        <v>-114504249.77999999</v>
      </c>
      <c r="BM56" s="71">
        <v>0</v>
      </c>
      <c r="BN56" s="71">
        <v>-51634546.900000006</v>
      </c>
      <c r="BO56" s="71">
        <v>-2374247.9299999997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-996771.2</v>
      </c>
      <c r="BW56" s="71">
        <v>-11604066.039999999</v>
      </c>
      <c r="BX56" s="71">
        <v>0</v>
      </c>
      <c r="BY56" s="71">
        <v>0</v>
      </c>
      <c r="BZ56" s="71">
        <v>0</v>
      </c>
      <c r="CA56" s="71">
        <v>-1081752.45</v>
      </c>
      <c r="CB56" s="71">
        <v>0</v>
      </c>
      <c r="CC56" s="71">
        <v>-2184.4</v>
      </c>
      <c r="CD56" s="71">
        <v>-8299491</v>
      </c>
      <c r="CE56" s="71">
        <v>-2220638.19</v>
      </c>
      <c r="CF56" s="71">
        <v>0</v>
      </c>
      <c r="CG56" s="71">
        <v>-10172702.84</v>
      </c>
      <c r="CH56" s="71">
        <v>-8732438.4299999997</v>
      </c>
      <c r="CI56" s="71">
        <v>-535524.55000000005</v>
      </c>
      <c r="CJ56" s="71">
        <v>-9397216.3300000001</v>
      </c>
      <c r="CK56" s="71">
        <v>-9397216.3300000001</v>
      </c>
      <c r="CL56" s="71">
        <v>0</v>
      </c>
      <c r="CM56" s="71">
        <v>0</v>
      </c>
      <c r="CN56" s="71">
        <v>1200302.4500000002</v>
      </c>
      <c r="CO56" s="71">
        <v>0</v>
      </c>
      <c r="CP56" s="71">
        <v>6483656</v>
      </c>
      <c r="CQ56" s="71">
        <v>-6483656</v>
      </c>
      <c r="CR56" s="71">
        <v>0</v>
      </c>
      <c r="CS56" s="71">
        <v>0</v>
      </c>
      <c r="CT56" s="71">
        <v>0</v>
      </c>
      <c r="CU56" s="71">
        <v>0</v>
      </c>
      <c r="CV56" s="71">
        <v>0</v>
      </c>
      <c r="CW56" s="71">
        <v>0</v>
      </c>
      <c r="CX56" s="71">
        <v>0</v>
      </c>
      <c r="CY56" s="71">
        <v>0</v>
      </c>
      <c r="CZ56" s="71">
        <v>3822927.73</v>
      </c>
      <c r="DA56" s="71">
        <v>0</v>
      </c>
      <c r="DB56" s="71">
        <v>3822927.73</v>
      </c>
      <c r="DC56" s="71">
        <v>0</v>
      </c>
      <c r="DD56" s="71">
        <v>732105.24</v>
      </c>
      <c r="DE56" s="71">
        <v>-7981379.04</v>
      </c>
      <c r="DF56" s="71">
        <v>0</v>
      </c>
      <c r="DG56" s="71">
        <v>-7981379.04</v>
      </c>
      <c r="DH56" s="71">
        <v>2599704.94</v>
      </c>
      <c r="DI56" s="71">
        <v>-613623.28</v>
      </c>
      <c r="DJ56" s="71">
        <v>165865702.40000004</v>
      </c>
      <c r="DK56" s="71">
        <v>224786862.31000003</v>
      </c>
      <c r="DL56" s="71">
        <v>-58921159.909999996</v>
      </c>
      <c r="DM56" s="71">
        <v>165865702.40000004</v>
      </c>
      <c r="DN56" s="71">
        <v>0</v>
      </c>
      <c r="DO56" s="71">
        <v>203972602.79000056</v>
      </c>
      <c r="DP56" s="71">
        <v>20814259.549999986</v>
      </c>
      <c r="DQ56" s="4"/>
      <c r="DR56" s="4"/>
    </row>
    <row r="57" spans="1:122" ht="12.75" customHeight="1">
      <c r="A57" s="54" t="s">
        <v>101</v>
      </c>
      <c r="B57" s="69">
        <v>2006</v>
      </c>
      <c r="C57" s="70" t="s">
        <v>378</v>
      </c>
      <c r="D57" s="71">
        <v>331279977.70000005</v>
      </c>
      <c r="E57" s="71">
        <v>281412896.40000004</v>
      </c>
      <c r="F57" s="71">
        <v>0</v>
      </c>
      <c r="G57" s="71">
        <v>3749134.31</v>
      </c>
      <c r="H57" s="71">
        <v>3214461.53</v>
      </c>
      <c r="I57" s="71">
        <v>17638146.309999999</v>
      </c>
      <c r="J57" s="71">
        <v>0</v>
      </c>
      <c r="K57" s="71">
        <v>300973.99</v>
      </c>
      <c r="L57" s="71">
        <v>10451558.189999999</v>
      </c>
      <c r="M57" s="71">
        <v>193650043.53</v>
      </c>
      <c r="N57" s="71">
        <v>52408578.539999999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34322046.579999998</v>
      </c>
      <c r="Y57" s="71">
        <v>0</v>
      </c>
      <c r="Z57" s="71">
        <v>0</v>
      </c>
      <c r="AA57" s="71">
        <v>34669254.539999999</v>
      </c>
      <c r="AB57" s="71">
        <v>-1385268.58</v>
      </c>
      <c r="AC57" s="71">
        <v>0</v>
      </c>
      <c r="AD57" s="71">
        <v>0</v>
      </c>
      <c r="AE57" s="71">
        <v>0</v>
      </c>
      <c r="AF57" s="71">
        <v>1038060.62</v>
      </c>
      <c r="AG57" s="71">
        <v>15545034.720000001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-125339656.18000001</v>
      </c>
      <c r="BH57" s="71">
        <v>-17278206.809999999</v>
      </c>
      <c r="BI57" s="71">
        <v>0</v>
      </c>
      <c r="BJ57" s="71">
        <v>-23892931.34</v>
      </c>
      <c r="BK57" s="71">
        <v>-9037039.459999999</v>
      </c>
      <c r="BL57" s="71">
        <v>-9037039.459999999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-15211386.18</v>
      </c>
      <c r="BW57" s="71">
        <v>-59920092.390000001</v>
      </c>
      <c r="BX57" s="71">
        <v>0</v>
      </c>
      <c r="BY57" s="71">
        <v>0</v>
      </c>
      <c r="BZ57" s="71">
        <v>0</v>
      </c>
      <c r="CA57" s="71">
        <v>-477145.26</v>
      </c>
      <c r="CB57" s="71">
        <v>-1558062.54</v>
      </c>
      <c r="CC57" s="71">
        <v>-728496.91</v>
      </c>
      <c r="CD57" s="71">
        <v>-10966353.130000001</v>
      </c>
      <c r="CE57" s="71">
        <v>-46190034.549999997</v>
      </c>
      <c r="CF57" s="71">
        <v>0</v>
      </c>
      <c r="CG57" s="71">
        <v>-138375318.48000002</v>
      </c>
      <c r="CH57" s="71">
        <v>-19054731.760000002</v>
      </c>
      <c r="CI57" s="71">
        <v>0</v>
      </c>
      <c r="CJ57" s="71">
        <v>-19061165.240000002</v>
      </c>
      <c r="CK57" s="71">
        <v>-12926430.92</v>
      </c>
      <c r="CL57" s="71">
        <v>-6134734.3200000003</v>
      </c>
      <c r="CM57" s="71">
        <v>0</v>
      </c>
      <c r="CN57" s="71">
        <v>6433.48</v>
      </c>
      <c r="CO57" s="71">
        <v>-289107976.61000001</v>
      </c>
      <c r="CP57" s="71">
        <v>73145691.189999998</v>
      </c>
      <c r="CQ57" s="71">
        <v>-362253667.80000001</v>
      </c>
      <c r="CR57" s="71">
        <v>0</v>
      </c>
      <c r="CS57" s="71">
        <v>0</v>
      </c>
      <c r="CT57" s="71">
        <v>0</v>
      </c>
      <c r="CU57" s="71">
        <v>0</v>
      </c>
      <c r="CV57" s="71">
        <v>0</v>
      </c>
      <c r="CW57" s="71">
        <v>0</v>
      </c>
      <c r="CX57" s="71">
        <v>0</v>
      </c>
      <c r="CY57" s="71">
        <v>0</v>
      </c>
      <c r="CZ57" s="71">
        <v>204778727.87</v>
      </c>
      <c r="DA57" s="71">
        <v>204778727.87</v>
      </c>
      <c r="DB57" s="71">
        <v>0</v>
      </c>
      <c r="DC57" s="71">
        <v>1250588.82</v>
      </c>
      <c r="DD57" s="71">
        <v>664639.71</v>
      </c>
      <c r="DE57" s="71">
        <v>-31333426.460000001</v>
      </c>
      <c r="DF57" s="71">
        <v>-11124114.799999999</v>
      </c>
      <c r="DG57" s="71">
        <v>-20209311.66</v>
      </c>
      <c r="DH57" s="71">
        <v>0</v>
      </c>
      <c r="DI57" s="71">
        <v>-5573140.0499999998</v>
      </c>
      <c r="DJ57" s="71">
        <v>-310582295.18999976</v>
      </c>
      <c r="DK57" s="71">
        <v>-310582295.18999976</v>
      </c>
      <c r="DL57" s="71">
        <v>0</v>
      </c>
      <c r="DM57" s="71">
        <v>-310582295.18999976</v>
      </c>
      <c r="DN57" s="71">
        <v>0</v>
      </c>
      <c r="DO57" s="71">
        <v>-378147298.23000008</v>
      </c>
      <c r="DP57" s="71">
        <v>67565003.040000021</v>
      </c>
      <c r="DQ57" s="4"/>
      <c r="DR57" s="4"/>
    </row>
    <row r="58" spans="1:122" ht="12.75" customHeight="1">
      <c r="A58" s="54" t="s">
        <v>103</v>
      </c>
      <c r="B58" s="69">
        <v>2007</v>
      </c>
      <c r="C58" s="70" t="s">
        <v>377</v>
      </c>
      <c r="D58" s="71">
        <v>115823604.86999999</v>
      </c>
      <c r="E58" s="71">
        <v>103997194.11999999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103997194.11999999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6013744.3599999994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6013744.3599999994</v>
      </c>
      <c r="AG58" s="71">
        <v>5812666.3899999997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-23256107.649999999</v>
      </c>
      <c r="BH58" s="71">
        <v>-1336276.4100000001</v>
      </c>
      <c r="BI58" s="71">
        <v>0</v>
      </c>
      <c r="BJ58" s="71">
        <v>0</v>
      </c>
      <c r="BK58" s="71">
        <v>-887072.78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-887072.78</v>
      </c>
      <c r="BU58" s="71">
        <v>0</v>
      </c>
      <c r="BV58" s="71">
        <v>-1163940.94</v>
      </c>
      <c r="BW58" s="71">
        <v>-12195178.289999999</v>
      </c>
      <c r="BX58" s="71">
        <v>0</v>
      </c>
      <c r="BY58" s="71">
        <v>0</v>
      </c>
      <c r="BZ58" s="71">
        <v>0</v>
      </c>
      <c r="CA58" s="71">
        <v>-2467961.9300000002</v>
      </c>
      <c r="CB58" s="71">
        <v>-966666.66</v>
      </c>
      <c r="CC58" s="71">
        <v>-1666204</v>
      </c>
      <c r="CD58" s="71">
        <v>-2048255.63</v>
      </c>
      <c r="CE58" s="71">
        <v>-5046090.07</v>
      </c>
      <c r="CF58" s="71">
        <v>-7673639.2300000004</v>
      </c>
      <c r="CG58" s="71">
        <v>-30392290.91</v>
      </c>
      <c r="CH58" s="71">
        <v>-36992188.699999996</v>
      </c>
      <c r="CI58" s="71">
        <v>-36992188.699999996</v>
      </c>
      <c r="CJ58" s="71">
        <v>0</v>
      </c>
      <c r="CK58" s="71">
        <v>0</v>
      </c>
      <c r="CL58" s="71">
        <v>0</v>
      </c>
      <c r="CM58" s="71">
        <v>0</v>
      </c>
      <c r="CN58" s="71">
        <v>0</v>
      </c>
      <c r="CO58" s="71">
        <v>0</v>
      </c>
      <c r="CP58" s="71">
        <v>0</v>
      </c>
      <c r="CQ58" s="71">
        <v>0</v>
      </c>
      <c r="CR58" s="71">
        <v>0</v>
      </c>
      <c r="CS58" s="71">
        <v>0</v>
      </c>
      <c r="CT58" s="71">
        <v>0</v>
      </c>
      <c r="CU58" s="71">
        <v>0</v>
      </c>
      <c r="CV58" s="71">
        <v>0</v>
      </c>
      <c r="CW58" s="71">
        <v>0</v>
      </c>
      <c r="CX58" s="71">
        <v>0</v>
      </c>
      <c r="CY58" s="71">
        <v>0</v>
      </c>
      <c r="CZ58" s="71">
        <v>7345446.5099999998</v>
      </c>
      <c r="DA58" s="71">
        <v>7345446.5099999998</v>
      </c>
      <c r="DB58" s="71">
        <v>0</v>
      </c>
      <c r="DC58" s="71">
        <v>0</v>
      </c>
      <c r="DD58" s="71">
        <v>1.83</v>
      </c>
      <c r="DE58" s="71">
        <v>-745550.55</v>
      </c>
      <c r="DF58" s="71">
        <v>0</v>
      </c>
      <c r="DG58" s="71">
        <v>-745550.55</v>
      </c>
      <c r="DH58" s="71">
        <v>0</v>
      </c>
      <c r="DI58" s="71">
        <v>0</v>
      </c>
      <c r="DJ58" s="71">
        <v>78766757.450000003</v>
      </c>
      <c r="DK58" s="71">
        <v>119598641</v>
      </c>
      <c r="DL58" s="71">
        <v>-40831883.549999997</v>
      </c>
      <c r="DM58" s="71">
        <v>78766757.450000003</v>
      </c>
      <c r="DN58" s="71">
        <v>0</v>
      </c>
      <c r="DO58" s="71">
        <v>57423435.419999659</v>
      </c>
      <c r="DP58" s="71">
        <v>62175206.310000002</v>
      </c>
      <c r="DQ58" s="4"/>
      <c r="DR58" s="4"/>
    </row>
    <row r="59" spans="1:122" ht="12.75" customHeight="1">
      <c r="A59" s="54" t="s">
        <v>105</v>
      </c>
      <c r="B59" s="69">
        <v>2008</v>
      </c>
      <c r="C59" s="70" t="s">
        <v>377</v>
      </c>
      <c r="D59" s="71">
        <v>151453692.06999999</v>
      </c>
      <c r="E59" s="71">
        <v>151705662.53999999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151705662.53999999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-273930.15000000002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-273930.15000000002</v>
      </c>
      <c r="AG59" s="71">
        <v>21959.68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-13371882.083239</v>
      </c>
      <c r="BH59" s="71">
        <v>-4472728.66</v>
      </c>
      <c r="BI59" s="71">
        <v>0</v>
      </c>
      <c r="BJ59" s="71">
        <v>0</v>
      </c>
      <c r="BK59" s="71">
        <v>-15143.173239</v>
      </c>
      <c r="BL59" s="71">
        <v>-15170.566253999999</v>
      </c>
      <c r="BM59" s="71">
        <v>0</v>
      </c>
      <c r="BN59" s="71">
        <v>27.393015000000002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-7888.92</v>
      </c>
      <c r="BW59" s="71">
        <v>-8876121.3300000001</v>
      </c>
      <c r="BX59" s="71">
        <v>0</v>
      </c>
      <c r="BY59" s="71">
        <v>0</v>
      </c>
      <c r="BZ59" s="71">
        <v>0</v>
      </c>
      <c r="CA59" s="71">
        <v>-310905.76</v>
      </c>
      <c r="CB59" s="71">
        <v>0</v>
      </c>
      <c r="CC59" s="71">
        <v>-392806.07</v>
      </c>
      <c r="CD59" s="71">
        <v>-1795104.51</v>
      </c>
      <c r="CE59" s="71">
        <v>-6377304.9900000002</v>
      </c>
      <c r="CF59" s="71">
        <v>0</v>
      </c>
      <c r="CG59" s="71">
        <v>884381.58000000031</v>
      </c>
      <c r="CH59" s="71">
        <v>-1810162.51</v>
      </c>
      <c r="CI59" s="71">
        <v>0</v>
      </c>
      <c r="CJ59" s="71">
        <v>-963527.68000000005</v>
      </c>
      <c r="CK59" s="71">
        <v>-963527.68000000005</v>
      </c>
      <c r="CL59" s="71">
        <v>0</v>
      </c>
      <c r="CM59" s="71">
        <v>0</v>
      </c>
      <c r="CN59" s="71">
        <v>-846634.83</v>
      </c>
      <c r="CO59" s="71">
        <v>0</v>
      </c>
      <c r="CP59" s="71">
        <v>0</v>
      </c>
      <c r="CQ59" s="71">
        <v>0</v>
      </c>
      <c r="CR59" s="71">
        <v>0</v>
      </c>
      <c r="CS59" s="71">
        <v>0</v>
      </c>
      <c r="CT59" s="71">
        <v>0</v>
      </c>
      <c r="CU59" s="71">
        <v>0</v>
      </c>
      <c r="CV59" s="71">
        <v>0</v>
      </c>
      <c r="CW59" s="71">
        <v>0</v>
      </c>
      <c r="CX59" s="71">
        <v>0</v>
      </c>
      <c r="CY59" s="71">
        <v>0</v>
      </c>
      <c r="CZ59" s="71">
        <v>4215080</v>
      </c>
      <c r="DA59" s="71">
        <v>4217158</v>
      </c>
      <c r="DB59" s="71">
        <v>-2078</v>
      </c>
      <c r="DC59" s="71">
        <v>0</v>
      </c>
      <c r="DD59" s="71">
        <v>5261.7</v>
      </c>
      <c r="DE59" s="71">
        <v>-1525797.61</v>
      </c>
      <c r="DF59" s="71">
        <v>-1525797.6</v>
      </c>
      <c r="DG59" s="71">
        <v>-0.01</v>
      </c>
      <c r="DH59" s="71">
        <v>0</v>
      </c>
      <c r="DI59" s="71">
        <v>0</v>
      </c>
      <c r="DJ59" s="71">
        <v>-11178880.439999999</v>
      </c>
      <c r="DK59" s="71">
        <v>-11178880.439999999</v>
      </c>
      <c r="DL59" s="71">
        <v>0</v>
      </c>
      <c r="DM59" s="71">
        <v>-11178880.439999999</v>
      </c>
      <c r="DN59" s="71">
        <v>0</v>
      </c>
      <c r="DO59" s="71">
        <v>-150145072.00676098</v>
      </c>
      <c r="DP59" s="71">
        <v>138966191.56676102</v>
      </c>
      <c r="DQ59" s="4"/>
      <c r="DR59" s="4"/>
    </row>
    <row r="60" spans="1:122" ht="12.75" customHeight="1">
      <c r="A60" s="54" t="s">
        <v>107</v>
      </c>
      <c r="B60" s="69">
        <v>3001</v>
      </c>
      <c r="C60" s="70" t="s">
        <v>378</v>
      </c>
      <c r="D60" s="71">
        <v>434205171.89000005</v>
      </c>
      <c r="E60" s="71">
        <v>366948623.60000002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366948623.60000002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-3098356.9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-3098356.9</v>
      </c>
      <c r="AG60" s="71">
        <v>70354905.189999998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-526534894.86999995</v>
      </c>
      <c r="BH60" s="71">
        <v>-145609769.30999997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-28691455.280000001</v>
      </c>
      <c r="BW60" s="71">
        <v>-352233670.27999997</v>
      </c>
      <c r="BX60" s="71">
        <v>0</v>
      </c>
      <c r="BY60" s="71">
        <v>0</v>
      </c>
      <c r="BZ60" s="71">
        <v>0</v>
      </c>
      <c r="CA60" s="71">
        <v>-23527220.899999999</v>
      </c>
      <c r="CB60" s="71">
        <v>-4362555.38</v>
      </c>
      <c r="CC60" s="71">
        <v>-69076153.769999996</v>
      </c>
      <c r="CD60" s="71">
        <v>-255267740.22999999</v>
      </c>
      <c r="CE60" s="71">
        <v>0</v>
      </c>
      <c r="CF60" s="71">
        <v>0</v>
      </c>
      <c r="CG60" s="71">
        <v>30535007.910000004</v>
      </c>
      <c r="CH60" s="71">
        <v>-115776650.33</v>
      </c>
      <c r="CI60" s="71">
        <v>0</v>
      </c>
      <c r="CJ60" s="71">
        <v>-13162084.52</v>
      </c>
      <c r="CK60" s="71">
        <v>-13162084.52</v>
      </c>
      <c r="CL60" s="71">
        <v>0</v>
      </c>
      <c r="CM60" s="71">
        <v>0</v>
      </c>
      <c r="CN60" s="71">
        <v>-102614565.81</v>
      </c>
      <c r="CO60" s="71">
        <v>0</v>
      </c>
      <c r="CP60" s="71">
        <v>0</v>
      </c>
      <c r="CQ60" s="71">
        <v>0</v>
      </c>
      <c r="CR60" s="71">
        <v>0</v>
      </c>
      <c r="CS60" s="71">
        <v>0</v>
      </c>
      <c r="CT60" s="71">
        <v>0</v>
      </c>
      <c r="CU60" s="71">
        <v>0</v>
      </c>
      <c r="CV60" s="71">
        <v>0</v>
      </c>
      <c r="CW60" s="71">
        <v>0</v>
      </c>
      <c r="CX60" s="71">
        <v>0</v>
      </c>
      <c r="CY60" s="71">
        <v>0</v>
      </c>
      <c r="CZ60" s="71">
        <v>93607749.920000002</v>
      </c>
      <c r="DA60" s="71">
        <v>101177576.3</v>
      </c>
      <c r="DB60" s="71">
        <v>-7569826.3799999999</v>
      </c>
      <c r="DC60" s="71">
        <v>0</v>
      </c>
      <c r="DD60" s="71">
        <v>66419191</v>
      </c>
      <c r="DE60" s="71">
        <v>-13715282.68</v>
      </c>
      <c r="DF60" s="71">
        <v>-13715282.68</v>
      </c>
      <c r="DG60" s="71">
        <v>0</v>
      </c>
      <c r="DH60" s="71">
        <v>0</v>
      </c>
      <c r="DI60" s="71">
        <v>0</v>
      </c>
      <c r="DJ60" s="71">
        <v>3072536883.2199836</v>
      </c>
      <c r="DK60" s="71">
        <v>4498803745.7399836</v>
      </c>
      <c r="DL60" s="71">
        <v>-1426266862.52</v>
      </c>
      <c r="DM60" s="71">
        <v>3072536883.2199836</v>
      </c>
      <c r="DN60" s="71">
        <v>0</v>
      </c>
      <c r="DO60" s="71">
        <v>4560598460.7799883</v>
      </c>
      <c r="DP60" s="71">
        <v>-61794715.069999896</v>
      </c>
      <c r="DQ60" s="4"/>
      <c r="DR60" s="4"/>
    </row>
    <row r="61" spans="1:122" ht="12.75" customHeight="1">
      <c r="A61" s="54" t="s">
        <v>109</v>
      </c>
      <c r="B61" s="69">
        <v>3002</v>
      </c>
      <c r="C61" s="70" t="s">
        <v>378</v>
      </c>
      <c r="D61" s="71">
        <v>628748335.13999987</v>
      </c>
      <c r="E61" s="71">
        <v>441022382.52999997</v>
      </c>
      <c r="F61" s="71">
        <v>0</v>
      </c>
      <c r="G61" s="71">
        <v>0</v>
      </c>
      <c r="H61" s="71">
        <v>177366238.72</v>
      </c>
      <c r="I61" s="71">
        <v>10905061</v>
      </c>
      <c r="J61" s="71">
        <v>0</v>
      </c>
      <c r="K61" s="71">
        <v>0</v>
      </c>
      <c r="L61" s="71">
        <v>0</v>
      </c>
      <c r="M61" s="71">
        <v>252751082.81</v>
      </c>
      <c r="N61" s="71">
        <v>0</v>
      </c>
      <c r="O61" s="71">
        <v>495963.26</v>
      </c>
      <c r="P61" s="71">
        <v>0</v>
      </c>
      <c r="Q61" s="71">
        <v>0</v>
      </c>
      <c r="R61" s="71">
        <v>67314.36</v>
      </c>
      <c r="S61" s="71">
        <v>0</v>
      </c>
      <c r="T61" s="71">
        <v>0</v>
      </c>
      <c r="U61" s="71">
        <v>428648.9</v>
      </c>
      <c r="V61" s="71">
        <v>0</v>
      </c>
      <c r="W61" s="71">
        <v>0</v>
      </c>
      <c r="X61" s="71">
        <v>154036474.06</v>
      </c>
      <c r="Y61" s="71">
        <v>0</v>
      </c>
      <c r="Z61" s="71">
        <v>0</v>
      </c>
      <c r="AA61" s="71">
        <v>104507525.88</v>
      </c>
      <c r="AB61" s="71">
        <v>5462287.5899999999</v>
      </c>
      <c r="AC61" s="71">
        <v>0</v>
      </c>
      <c r="AD61" s="71">
        <v>31161221.159999996</v>
      </c>
      <c r="AE61" s="71">
        <v>0</v>
      </c>
      <c r="AF61" s="71">
        <v>12905439.43</v>
      </c>
      <c r="AG61" s="71">
        <v>33113696.990000069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79818.3</v>
      </c>
      <c r="AO61" s="71">
        <v>0</v>
      </c>
      <c r="AP61" s="71">
        <v>79818.3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-135245940.15000001</v>
      </c>
      <c r="BH61" s="71">
        <v>0</v>
      </c>
      <c r="BI61" s="71">
        <v>0</v>
      </c>
      <c r="BJ61" s="71">
        <v>-42458.090000000004</v>
      </c>
      <c r="BK61" s="71">
        <v>-476017.80000000016</v>
      </c>
      <c r="BL61" s="71">
        <v>-563565.28</v>
      </c>
      <c r="BM61" s="71">
        <v>0</v>
      </c>
      <c r="BN61" s="71">
        <v>-95003.05</v>
      </c>
      <c r="BO61" s="71">
        <v>150082.89999999994</v>
      </c>
      <c r="BP61" s="71">
        <v>0</v>
      </c>
      <c r="BQ61" s="71">
        <v>0</v>
      </c>
      <c r="BR61" s="71">
        <v>17315.78</v>
      </c>
      <c r="BS61" s="71">
        <v>0</v>
      </c>
      <c r="BT61" s="71">
        <v>15151.85</v>
      </c>
      <c r="BU61" s="71">
        <v>-20923321.120000001</v>
      </c>
      <c r="BV61" s="71">
        <v>-22405665.789999999</v>
      </c>
      <c r="BW61" s="71">
        <v>-67172778.159999996</v>
      </c>
      <c r="BX61" s="71">
        <v>0</v>
      </c>
      <c r="BY61" s="71">
        <v>0</v>
      </c>
      <c r="BZ61" s="71">
        <v>0</v>
      </c>
      <c r="CA61" s="71">
        <v>-4340948.18</v>
      </c>
      <c r="CB61" s="71">
        <v>-7609448.3200000003</v>
      </c>
      <c r="CC61" s="71">
        <v>-8999.98</v>
      </c>
      <c r="CD61" s="71">
        <v>-2676901.09</v>
      </c>
      <c r="CE61" s="71">
        <v>-52536480.590000004</v>
      </c>
      <c r="CF61" s="71">
        <v>-24225699.190000001</v>
      </c>
      <c r="CG61" s="71">
        <v>60446647.939999998</v>
      </c>
      <c r="CH61" s="71">
        <v>-21610909.710000001</v>
      </c>
      <c r="CI61" s="71">
        <v>0</v>
      </c>
      <c r="CJ61" s="71">
        <v>-9016967.8000000007</v>
      </c>
      <c r="CK61" s="71">
        <v>-4931279.24</v>
      </c>
      <c r="CL61" s="71">
        <v>-4085688.5599999996</v>
      </c>
      <c r="CM61" s="71">
        <v>0</v>
      </c>
      <c r="CN61" s="71">
        <v>-12593941.91</v>
      </c>
      <c r="CO61" s="71">
        <v>-670943.46</v>
      </c>
      <c r="CP61" s="71">
        <v>-889603.2</v>
      </c>
      <c r="CQ61" s="71">
        <v>218659.74</v>
      </c>
      <c r="CR61" s="71">
        <v>0</v>
      </c>
      <c r="CS61" s="71">
        <v>0</v>
      </c>
      <c r="CT61" s="71">
        <v>0</v>
      </c>
      <c r="CU61" s="71">
        <v>0</v>
      </c>
      <c r="CV61" s="71">
        <v>0</v>
      </c>
      <c r="CW61" s="71">
        <v>0</v>
      </c>
      <c r="CX61" s="71">
        <v>0</v>
      </c>
      <c r="CY61" s="71">
        <v>0</v>
      </c>
      <c r="CZ61" s="71">
        <v>84179138.950000003</v>
      </c>
      <c r="DA61" s="71">
        <v>84179138.950000003</v>
      </c>
      <c r="DB61" s="71">
        <v>0</v>
      </c>
      <c r="DC61" s="71">
        <v>0</v>
      </c>
      <c r="DD61" s="71">
        <v>1492595.65</v>
      </c>
      <c r="DE61" s="71">
        <v>-1295166.46</v>
      </c>
      <c r="DF61" s="71">
        <v>-1295166.46</v>
      </c>
      <c r="DG61" s="71">
        <v>0</v>
      </c>
      <c r="DH61" s="71">
        <v>468007.17</v>
      </c>
      <c r="DI61" s="71">
        <v>-2116074.1999999997</v>
      </c>
      <c r="DJ61" s="71">
        <v>302226400.47000194</v>
      </c>
      <c r="DK61" s="71">
        <v>480110733.56000197</v>
      </c>
      <c r="DL61" s="71">
        <v>-177884333.09</v>
      </c>
      <c r="DM61" s="71">
        <v>302226400.47000194</v>
      </c>
      <c r="DN61" s="71">
        <v>0</v>
      </c>
      <c r="DO61" s="71">
        <v>-73838310.054588586</v>
      </c>
      <c r="DP61" s="71">
        <v>553949042.92999983</v>
      </c>
      <c r="DQ61" s="4"/>
      <c r="DR61" s="4"/>
    </row>
    <row r="62" spans="1:122" ht="12.75" customHeight="1">
      <c r="A62" s="54" t="s">
        <v>111</v>
      </c>
      <c r="B62" s="69">
        <v>3003</v>
      </c>
      <c r="C62" s="70" t="s">
        <v>378</v>
      </c>
      <c r="D62" s="71">
        <v>5648160519.8900013</v>
      </c>
      <c r="E62" s="71">
        <v>3589129149.3900003</v>
      </c>
      <c r="F62" s="71">
        <v>0</v>
      </c>
      <c r="G62" s="71">
        <v>0</v>
      </c>
      <c r="H62" s="71">
        <v>934899232.60000002</v>
      </c>
      <c r="I62" s="71">
        <v>151877912.59</v>
      </c>
      <c r="J62" s="71">
        <v>2397647</v>
      </c>
      <c r="K62" s="71">
        <v>84343797.129999995</v>
      </c>
      <c r="L62" s="71">
        <v>0</v>
      </c>
      <c r="M62" s="71">
        <v>2367192229.75</v>
      </c>
      <c r="N62" s="71">
        <v>48418330.32</v>
      </c>
      <c r="O62" s="71">
        <v>4212020.88</v>
      </c>
      <c r="P62" s="71">
        <v>0</v>
      </c>
      <c r="Q62" s="71">
        <v>0</v>
      </c>
      <c r="R62" s="71">
        <v>201943.12</v>
      </c>
      <c r="S62" s="71">
        <v>0</v>
      </c>
      <c r="T62" s="71">
        <v>0</v>
      </c>
      <c r="U62" s="71">
        <v>4010077.76</v>
      </c>
      <c r="V62" s="71">
        <v>0</v>
      </c>
      <c r="W62" s="71">
        <v>0</v>
      </c>
      <c r="X62" s="71">
        <v>1925854558.72</v>
      </c>
      <c r="Y62" s="71">
        <v>0</v>
      </c>
      <c r="Z62" s="71">
        <v>0</v>
      </c>
      <c r="AA62" s="71">
        <v>1032321695.37</v>
      </c>
      <c r="AB62" s="71">
        <v>36204567.420000002</v>
      </c>
      <c r="AC62" s="71">
        <v>-445678.33</v>
      </c>
      <c r="AD62" s="71">
        <v>783826120.19000006</v>
      </c>
      <c r="AE62" s="71">
        <v>0</v>
      </c>
      <c r="AF62" s="71">
        <v>73947854.069999993</v>
      </c>
      <c r="AG62" s="71">
        <v>124845781.73000002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4119009.17</v>
      </c>
      <c r="AO62" s="71">
        <v>0</v>
      </c>
      <c r="AP62" s="71">
        <v>4119009.17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-579354705.43999994</v>
      </c>
      <c r="BH62" s="71">
        <v>0</v>
      </c>
      <c r="BI62" s="71">
        <v>0</v>
      </c>
      <c r="BJ62" s="71">
        <v>-467287.10000000003</v>
      </c>
      <c r="BK62" s="71">
        <v>-6825821.1799999997</v>
      </c>
      <c r="BL62" s="71">
        <v>-2894606.79</v>
      </c>
      <c r="BM62" s="71">
        <v>-162.37</v>
      </c>
      <c r="BN62" s="71">
        <v>-1679393.5</v>
      </c>
      <c r="BO62" s="71">
        <v>-1293309.3999999997</v>
      </c>
      <c r="BP62" s="71">
        <v>0</v>
      </c>
      <c r="BQ62" s="71">
        <v>0</v>
      </c>
      <c r="BR62" s="71">
        <v>-16.73</v>
      </c>
      <c r="BS62" s="71">
        <v>-958332.39</v>
      </c>
      <c r="BT62" s="71">
        <v>0</v>
      </c>
      <c r="BU62" s="71">
        <v>-150064170.75999999</v>
      </c>
      <c r="BV62" s="71">
        <v>-36431315.259999998</v>
      </c>
      <c r="BW62" s="71">
        <v>-190973620.75</v>
      </c>
      <c r="BX62" s="71">
        <v>0</v>
      </c>
      <c r="BY62" s="71">
        <v>0</v>
      </c>
      <c r="BZ62" s="71">
        <v>0</v>
      </c>
      <c r="CA62" s="71">
        <v>-42971159.830000006</v>
      </c>
      <c r="CB62" s="71">
        <v>-62388284.969999999</v>
      </c>
      <c r="CC62" s="71">
        <v>-503200.61</v>
      </c>
      <c r="CD62" s="71">
        <v>-29372438.93</v>
      </c>
      <c r="CE62" s="71">
        <v>-55738536.409999996</v>
      </c>
      <c r="CF62" s="71">
        <v>-194592490.38999996</v>
      </c>
      <c r="CG62" s="71">
        <v>265643315.67000002</v>
      </c>
      <c r="CH62" s="71">
        <v>-54674706.359999999</v>
      </c>
      <c r="CI62" s="71">
        <v>0</v>
      </c>
      <c r="CJ62" s="71">
        <v>-45058747.379999995</v>
      </c>
      <c r="CK62" s="71">
        <v>-44095888.379999995</v>
      </c>
      <c r="CL62" s="71">
        <v>-962859</v>
      </c>
      <c r="CM62" s="71">
        <v>0</v>
      </c>
      <c r="CN62" s="71">
        <v>-9615958.9800000004</v>
      </c>
      <c r="CO62" s="71">
        <v>0</v>
      </c>
      <c r="CP62" s="71">
        <v>0</v>
      </c>
      <c r="CQ62" s="71">
        <v>0</v>
      </c>
      <c r="CR62" s="71">
        <v>0</v>
      </c>
      <c r="CS62" s="71">
        <v>0</v>
      </c>
      <c r="CT62" s="71">
        <v>0</v>
      </c>
      <c r="CU62" s="71">
        <v>0</v>
      </c>
      <c r="CV62" s="71">
        <v>0</v>
      </c>
      <c r="CW62" s="71">
        <v>0</v>
      </c>
      <c r="CX62" s="71">
        <v>0</v>
      </c>
      <c r="CY62" s="71">
        <v>0</v>
      </c>
      <c r="CZ62" s="71">
        <v>312750053.80000001</v>
      </c>
      <c r="DA62" s="71">
        <v>312750053.80000001</v>
      </c>
      <c r="DB62" s="71">
        <v>0</v>
      </c>
      <c r="DC62" s="71">
        <v>0</v>
      </c>
      <c r="DD62" s="71">
        <v>11401875.040000001</v>
      </c>
      <c r="DE62" s="71">
        <v>-5614671.8200000003</v>
      </c>
      <c r="DF62" s="71">
        <v>-5614671.8100000005</v>
      </c>
      <c r="DG62" s="71">
        <v>-0.01</v>
      </c>
      <c r="DH62" s="71">
        <v>2436555.4400000004</v>
      </c>
      <c r="DI62" s="71">
        <v>-655790.43000000005</v>
      </c>
      <c r="DJ62" s="71">
        <v>5286322806.5700197</v>
      </c>
      <c r="DK62" s="71">
        <v>7763030286.4400196</v>
      </c>
      <c r="DL62" s="71">
        <v>-2476707479.8699999</v>
      </c>
      <c r="DM62" s="71">
        <v>5286322806.5700197</v>
      </c>
      <c r="DN62" s="71">
        <v>0</v>
      </c>
      <c r="DO62" s="71">
        <v>2428581156.1900034</v>
      </c>
      <c r="DP62" s="71">
        <v>5334449130.1200018</v>
      </c>
      <c r="DQ62" s="4"/>
      <c r="DR62" s="4"/>
    </row>
    <row r="63" spans="1:122" ht="12.75" customHeight="1">
      <c r="A63" s="54" t="s">
        <v>113</v>
      </c>
      <c r="B63" s="69">
        <v>3004</v>
      </c>
      <c r="C63" s="70" t="s">
        <v>378</v>
      </c>
      <c r="D63" s="71">
        <v>4205498662</v>
      </c>
      <c r="E63" s="71">
        <v>2143471982</v>
      </c>
      <c r="F63" s="71">
        <v>1090016</v>
      </c>
      <c r="G63" s="71">
        <v>0</v>
      </c>
      <c r="H63" s="71">
        <v>275860568</v>
      </c>
      <c r="I63" s="71">
        <v>787806244</v>
      </c>
      <c r="J63" s="71">
        <v>0</v>
      </c>
      <c r="K63" s="71">
        <v>155515691</v>
      </c>
      <c r="L63" s="71">
        <v>0</v>
      </c>
      <c r="M63" s="71">
        <v>920836735</v>
      </c>
      <c r="N63" s="71">
        <v>2362728</v>
      </c>
      <c r="O63" s="71">
        <v>581564534</v>
      </c>
      <c r="P63" s="71">
        <v>31697333</v>
      </c>
      <c r="Q63" s="71">
        <v>0</v>
      </c>
      <c r="R63" s="71">
        <v>12143930</v>
      </c>
      <c r="S63" s="71">
        <v>0</v>
      </c>
      <c r="T63" s="71">
        <v>0</v>
      </c>
      <c r="U63" s="71">
        <v>-55303696</v>
      </c>
      <c r="V63" s="71">
        <v>593026967</v>
      </c>
      <c r="W63" s="71">
        <v>0</v>
      </c>
      <c r="X63" s="71">
        <v>1071683556</v>
      </c>
      <c r="Y63" s="71">
        <v>-116855400</v>
      </c>
      <c r="Z63" s="71">
        <v>0</v>
      </c>
      <c r="AA63" s="71">
        <v>377341124</v>
      </c>
      <c r="AB63" s="71">
        <v>184713988</v>
      </c>
      <c r="AC63" s="71">
        <v>0</v>
      </c>
      <c r="AD63" s="71">
        <v>418973303</v>
      </c>
      <c r="AE63" s="71">
        <v>155218567</v>
      </c>
      <c r="AF63" s="71">
        <v>52291974</v>
      </c>
      <c r="AG63" s="71">
        <v>271929440</v>
      </c>
      <c r="AH63" s="71">
        <v>20000000</v>
      </c>
      <c r="AI63" s="71">
        <v>20000000</v>
      </c>
      <c r="AJ63" s="71">
        <v>0</v>
      </c>
      <c r="AK63" s="71">
        <v>0</v>
      </c>
      <c r="AL63" s="71">
        <v>0</v>
      </c>
      <c r="AM63" s="71">
        <v>0</v>
      </c>
      <c r="AN63" s="71">
        <v>71662193</v>
      </c>
      <c r="AO63" s="71">
        <v>8299693</v>
      </c>
      <c r="AP63" s="71">
        <v>0</v>
      </c>
      <c r="AQ63" s="71">
        <v>63362500</v>
      </c>
      <c r="AR63" s="71">
        <v>0</v>
      </c>
      <c r="AS63" s="71">
        <v>45186957</v>
      </c>
      <c r="AT63" s="71">
        <v>21078405</v>
      </c>
      <c r="AU63" s="71">
        <v>24108552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-372017410</v>
      </c>
      <c r="BH63" s="71">
        <v>-191994550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-49589426</v>
      </c>
      <c r="BW63" s="71">
        <v>-130433434</v>
      </c>
      <c r="BX63" s="71">
        <v>0</v>
      </c>
      <c r="BY63" s="71">
        <v>-118710</v>
      </c>
      <c r="BZ63" s="71">
        <v>-16517160</v>
      </c>
      <c r="CA63" s="71">
        <v>-612752</v>
      </c>
      <c r="CB63" s="71">
        <v>-837678</v>
      </c>
      <c r="CC63" s="71">
        <v>-8228781</v>
      </c>
      <c r="CD63" s="71">
        <v>-103411894</v>
      </c>
      <c r="CE63" s="71">
        <v>-706459</v>
      </c>
      <c r="CF63" s="71">
        <v>0</v>
      </c>
      <c r="CG63" s="71">
        <v>352596852</v>
      </c>
      <c r="CH63" s="71">
        <v>29322668</v>
      </c>
      <c r="CI63" s="71">
        <v>2859821</v>
      </c>
      <c r="CJ63" s="71">
        <v>-31735485</v>
      </c>
      <c r="CK63" s="71">
        <v>-31735485</v>
      </c>
      <c r="CL63" s="71">
        <v>0</v>
      </c>
      <c r="CM63" s="71">
        <v>0</v>
      </c>
      <c r="CN63" s="71">
        <v>58198332</v>
      </c>
      <c r="CO63" s="71">
        <v>0</v>
      </c>
      <c r="CP63" s="71">
        <v>0</v>
      </c>
      <c r="CQ63" s="71">
        <v>0</v>
      </c>
      <c r="CR63" s="71">
        <v>0</v>
      </c>
      <c r="CS63" s="71">
        <v>0</v>
      </c>
      <c r="CT63" s="71">
        <v>0</v>
      </c>
      <c r="CU63" s="71">
        <v>0</v>
      </c>
      <c r="CV63" s="71">
        <v>0</v>
      </c>
      <c r="CW63" s="71">
        <v>0</v>
      </c>
      <c r="CX63" s="71">
        <v>0</v>
      </c>
      <c r="CY63" s="71">
        <v>0</v>
      </c>
      <c r="CZ63" s="71">
        <v>310157248</v>
      </c>
      <c r="DA63" s="71">
        <v>310157248</v>
      </c>
      <c r="DB63" s="71">
        <v>0</v>
      </c>
      <c r="DC63" s="71">
        <v>0</v>
      </c>
      <c r="DD63" s="71">
        <v>10000002</v>
      </c>
      <c r="DE63" s="71">
        <v>3116934</v>
      </c>
      <c r="DF63" s="71">
        <v>3235387</v>
      </c>
      <c r="DG63" s="71">
        <v>-118453</v>
      </c>
      <c r="DH63" s="71">
        <v>0</v>
      </c>
      <c r="DI63" s="71">
        <v>0</v>
      </c>
      <c r="DJ63" s="71">
        <v>5599076846</v>
      </c>
      <c r="DK63" s="71">
        <v>7750128534</v>
      </c>
      <c r="DL63" s="71">
        <v>-2151051688</v>
      </c>
      <c r="DM63" s="71">
        <v>5599076846</v>
      </c>
      <c r="DN63" s="71">
        <v>0</v>
      </c>
      <c r="DO63" s="71">
        <v>3564050429.4465661</v>
      </c>
      <c r="DP63" s="71">
        <v>4186078104</v>
      </c>
      <c r="DQ63" s="4"/>
      <c r="DR63" s="4"/>
    </row>
    <row r="64" spans="1:122" ht="12.75" customHeight="1">
      <c r="A64" s="54" t="s">
        <v>115</v>
      </c>
      <c r="B64" s="69">
        <v>3005</v>
      </c>
      <c r="C64" s="70" t="s">
        <v>378</v>
      </c>
      <c r="D64" s="71">
        <v>318377134.31</v>
      </c>
      <c r="E64" s="71">
        <v>317032838.85000002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850093.5</v>
      </c>
      <c r="L64" s="71">
        <v>0</v>
      </c>
      <c r="M64" s="71">
        <v>316182745.35000002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1262519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1262519</v>
      </c>
      <c r="AG64" s="71">
        <v>81776.460000000006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-45070657.420000002</v>
      </c>
      <c r="BH64" s="71">
        <v>-16645620.890000001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-198579.5</v>
      </c>
      <c r="BW64" s="71">
        <v>-28226457.030000001</v>
      </c>
      <c r="BX64" s="71">
        <v>0</v>
      </c>
      <c r="BY64" s="71">
        <v>0</v>
      </c>
      <c r="BZ64" s="71">
        <v>0</v>
      </c>
      <c r="CA64" s="71">
        <v>-3356309.42</v>
      </c>
      <c r="CB64" s="71">
        <v>-20800</v>
      </c>
      <c r="CC64" s="71">
        <v>-537375.62</v>
      </c>
      <c r="CD64" s="71">
        <v>-11805799</v>
      </c>
      <c r="CE64" s="71">
        <v>-12506172.99</v>
      </c>
      <c r="CF64" s="71">
        <v>0</v>
      </c>
      <c r="CG64" s="71">
        <v>-3311222.6100000003</v>
      </c>
      <c r="CH64" s="71">
        <v>-1931358.6500000001</v>
      </c>
      <c r="CI64" s="71">
        <v>0</v>
      </c>
      <c r="CJ64" s="71">
        <v>-2573879.64</v>
      </c>
      <c r="CK64" s="71">
        <v>-2573879.64</v>
      </c>
      <c r="CL64" s="71">
        <v>0</v>
      </c>
      <c r="CM64" s="71">
        <v>0</v>
      </c>
      <c r="CN64" s="71">
        <v>642520.99</v>
      </c>
      <c r="CO64" s="71">
        <v>-6774282</v>
      </c>
      <c r="CP64" s="71">
        <v>0</v>
      </c>
      <c r="CQ64" s="71">
        <v>-6774282</v>
      </c>
      <c r="CR64" s="71">
        <v>0</v>
      </c>
      <c r="CS64" s="71">
        <v>0</v>
      </c>
      <c r="CT64" s="71">
        <v>0</v>
      </c>
      <c r="CU64" s="71">
        <v>0</v>
      </c>
      <c r="CV64" s="71">
        <v>0</v>
      </c>
      <c r="CW64" s="71">
        <v>0</v>
      </c>
      <c r="CX64" s="71">
        <v>0</v>
      </c>
      <c r="CY64" s="71">
        <v>0</v>
      </c>
      <c r="CZ64" s="71">
        <v>1260519.99</v>
      </c>
      <c r="DA64" s="71">
        <v>1260519.99</v>
      </c>
      <c r="DB64" s="71">
        <v>0</v>
      </c>
      <c r="DC64" s="71">
        <v>0</v>
      </c>
      <c r="DD64" s="71">
        <v>4909684.51</v>
      </c>
      <c r="DE64" s="71">
        <v>-775786.46</v>
      </c>
      <c r="DF64" s="71">
        <v>-38949.230000000003</v>
      </c>
      <c r="DG64" s="71">
        <v>-736837.23</v>
      </c>
      <c r="DH64" s="71">
        <v>0</v>
      </c>
      <c r="DI64" s="71">
        <v>0</v>
      </c>
      <c r="DJ64" s="71">
        <v>569476809.59049094</v>
      </c>
      <c r="DK64" s="71">
        <v>819298601.18049097</v>
      </c>
      <c r="DL64" s="71">
        <v>-249821791.59</v>
      </c>
      <c r="DM64" s="71">
        <v>569476809.59049094</v>
      </c>
      <c r="DN64" s="71">
        <v>0</v>
      </c>
      <c r="DO64" s="71">
        <v>549303346.90049124</v>
      </c>
      <c r="DP64" s="71">
        <v>269995254.27999997</v>
      </c>
      <c r="DQ64" s="4"/>
      <c r="DR64" s="4"/>
    </row>
    <row r="65" spans="1:122" ht="12.75" customHeight="1">
      <c r="A65" s="54" t="s">
        <v>116</v>
      </c>
      <c r="B65" s="69">
        <v>3006</v>
      </c>
      <c r="C65" s="70" t="s">
        <v>378</v>
      </c>
      <c r="D65" s="71">
        <v>5616976555.8500004</v>
      </c>
      <c r="E65" s="71">
        <v>4021726186.8099999</v>
      </c>
      <c r="F65" s="71">
        <v>0</v>
      </c>
      <c r="G65" s="71">
        <v>0</v>
      </c>
      <c r="H65" s="71">
        <v>65168324.359999999</v>
      </c>
      <c r="I65" s="71">
        <v>764368200.71000004</v>
      </c>
      <c r="J65" s="71">
        <v>0</v>
      </c>
      <c r="K65" s="71">
        <v>544793976.45000005</v>
      </c>
      <c r="L65" s="71">
        <v>784.75</v>
      </c>
      <c r="M65" s="71">
        <v>788842565.62</v>
      </c>
      <c r="N65" s="71">
        <v>1858552334.9200001</v>
      </c>
      <c r="O65" s="71">
        <v>60368980.099999994</v>
      </c>
      <c r="P65" s="71">
        <v>0</v>
      </c>
      <c r="Q65" s="71">
        <v>0</v>
      </c>
      <c r="R65" s="71">
        <v>42632127.869999997</v>
      </c>
      <c r="S65" s="71">
        <v>0</v>
      </c>
      <c r="T65" s="71">
        <v>0</v>
      </c>
      <c r="U65" s="71">
        <v>0</v>
      </c>
      <c r="V65" s="71">
        <v>0</v>
      </c>
      <c r="W65" s="71">
        <v>17736852.23</v>
      </c>
      <c r="X65" s="71">
        <v>894100691.10000002</v>
      </c>
      <c r="Y65" s="71">
        <v>0</v>
      </c>
      <c r="Z65" s="71">
        <v>389293.76</v>
      </c>
      <c r="AA65" s="71">
        <v>54776169.82</v>
      </c>
      <c r="AB65" s="71">
        <v>-13545077.73</v>
      </c>
      <c r="AC65" s="71">
        <v>0</v>
      </c>
      <c r="AD65" s="71">
        <v>492704603.39999998</v>
      </c>
      <c r="AE65" s="71">
        <v>0</v>
      </c>
      <c r="AF65" s="71">
        <v>359775701.85000002</v>
      </c>
      <c r="AG65" s="71">
        <v>541918279</v>
      </c>
      <c r="AH65" s="71">
        <v>10329000.66</v>
      </c>
      <c r="AI65" s="71">
        <v>10329000.66</v>
      </c>
      <c r="AJ65" s="71">
        <v>0</v>
      </c>
      <c r="AK65" s="71">
        <v>86981418.180000007</v>
      </c>
      <c r="AL65" s="71">
        <v>86981418.180000007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1552000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-598704760.13</v>
      </c>
      <c r="BH65" s="71">
        <v>-124634998.7</v>
      </c>
      <c r="BI65" s="71">
        <v>0</v>
      </c>
      <c r="BJ65" s="71">
        <v>-6473783.6600000001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-24513100</v>
      </c>
      <c r="BV65" s="71">
        <v>-52055303.590000004</v>
      </c>
      <c r="BW65" s="71">
        <v>-390429728.25</v>
      </c>
      <c r="BX65" s="71">
        <v>0</v>
      </c>
      <c r="BY65" s="71">
        <v>0</v>
      </c>
      <c r="BZ65" s="71">
        <v>-21717538.75</v>
      </c>
      <c r="CA65" s="71">
        <v>-35156433.700000003</v>
      </c>
      <c r="CB65" s="71">
        <v>-1207940.43</v>
      </c>
      <c r="CC65" s="71">
        <v>-21526560.469999999</v>
      </c>
      <c r="CD65" s="71">
        <v>-94543279.239999995</v>
      </c>
      <c r="CE65" s="71">
        <v>-216277975.66</v>
      </c>
      <c r="CF65" s="71">
        <v>-597845.93000000005</v>
      </c>
      <c r="CG65" s="71">
        <v>-173665100.56000006</v>
      </c>
      <c r="CH65" s="71">
        <v>-92119445.900000006</v>
      </c>
      <c r="CI65" s="71">
        <v>0</v>
      </c>
      <c r="CJ65" s="71">
        <v>-28298913.07</v>
      </c>
      <c r="CK65" s="71">
        <v>-28298913.07</v>
      </c>
      <c r="CL65" s="71">
        <v>0</v>
      </c>
      <c r="CM65" s="71">
        <v>0</v>
      </c>
      <c r="CN65" s="71">
        <v>-63820532.829999998</v>
      </c>
      <c r="CO65" s="71">
        <v>0</v>
      </c>
      <c r="CP65" s="71">
        <v>0</v>
      </c>
      <c r="CQ65" s="71">
        <v>0</v>
      </c>
      <c r="CR65" s="71">
        <v>0</v>
      </c>
      <c r="CS65" s="71">
        <v>0</v>
      </c>
      <c r="CT65" s="71">
        <v>0</v>
      </c>
      <c r="CU65" s="71">
        <v>0</v>
      </c>
      <c r="CV65" s="71">
        <v>0</v>
      </c>
      <c r="CW65" s="71">
        <v>0</v>
      </c>
      <c r="CX65" s="71">
        <v>0</v>
      </c>
      <c r="CY65" s="71">
        <v>0</v>
      </c>
      <c r="CZ65" s="71">
        <v>41999390.039999999</v>
      </c>
      <c r="DA65" s="71">
        <v>41999390.039999999</v>
      </c>
      <c r="DB65" s="71">
        <v>0</v>
      </c>
      <c r="DC65" s="71">
        <v>0</v>
      </c>
      <c r="DD65" s="71">
        <v>326652154.13</v>
      </c>
      <c r="DE65" s="71">
        <v>-457455753.34000003</v>
      </c>
      <c r="DF65" s="71">
        <v>-408319619.67000002</v>
      </c>
      <c r="DG65" s="71">
        <v>-49136133.670000002</v>
      </c>
      <c r="DH65" s="71">
        <v>33317499.370000001</v>
      </c>
      <c r="DI65" s="71">
        <v>-26058944.859999999</v>
      </c>
      <c r="DJ65" s="71">
        <v>5149878689.3400002</v>
      </c>
      <c r="DK65" s="71">
        <v>7243618066.0600004</v>
      </c>
      <c r="DL65" s="71">
        <v>-2093739376.72</v>
      </c>
      <c r="DM65" s="71">
        <v>5149878689.3400002</v>
      </c>
      <c r="DN65" s="71">
        <v>0</v>
      </c>
      <c r="DO65" s="71">
        <v>2399011370.9000039</v>
      </c>
      <c r="DP65" s="71">
        <v>4844606695.1599998</v>
      </c>
      <c r="DQ65" s="4"/>
      <c r="DR65" s="4"/>
    </row>
    <row r="66" spans="1:122" ht="12.75" customHeight="1">
      <c r="A66" s="54" t="s">
        <v>117</v>
      </c>
      <c r="B66" s="69">
        <v>3007</v>
      </c>
      <c r="C66" s="70" t="s">
        <v>378</v>
      </c>
      <c r="D66" s="71">
        <v>144639651.25</v>
      </c>
      <c r="E66" s="71">
        <v>75983363.650000006</v>
      </c>
      <c r="F66" s="71">
        <v>0</v>
      </c>
      <c r="G66" s="71">
        <v>0</v>
      </c>
      <c r="H66" s="71">
        <v>49795385.090000004</v>
      </c>
      <c r="I66" s="71">
        <v>0</v>
      </c>
      <c r="J66" s="71">
        <v>0</v>
      </c>
      <c r="K66" s="71">
        <v>0</v>
      </c>
      <c r="L66" s="71">
        <v>0</v>
      </c>
      <c r="M66" s="71">
        <v>26187978.559999999</v>
      </c>
      <c r="N66" s="71">
        <v>0</v>
      </c>
      <c r="O66" s="71">
        <v>1280896.48</v>
      </c>
      <c r="P66" s="71">
        <v>1280896.48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9401149.8500000015</v>
      </c>
      <c r="Y66" s="71">
        <v>0</v>
      </c>
      <c r="Z66" s="71">
        <v>0</v>
      </c>
      <c r="AA66" s="71">
        <v>8742648.6400000006</v>
      </c>
      <c r="AB66" s="71">
        <v>0</v>
      </c>
      <c r="AC66" s="71">
        <v>0</v>
      </c>
      <c r="AD66" s="71">
        <v>0</v>
      </c>
      <c r="AE66" s="71">
        <v>0</v>
      </c>
      <c r="AF66" s="71">
        <v>658501.21</v>
      </c>
      <c r="AG66" s="71">
        <v>29232466.41</v>
      </c>
      <c r="AH66" s="71">
        <v>28741364.609999999</v>
      </c>
      <c r="AI66" s="71">
        <v>28741364.609999999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410.25</v>
      </c>
      <c r="AT66" s="71">
        <v>0</v>
      </c>
      <c r="AU66" s="71">
        <v>410.25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-10964258.960000001</v>
      </c>
      <c r="BH66" s="71">
        <v>-2197782.91</v>
      </c>
      <c r="BI66" s="71">
        <v>-696630.9</v>
      </c>
      <c r="BJ66" s="71">
        <v>-142069.92000000001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-2904925.1</v>
      </c>
      <c r="BW66" s="71">
        <v>-3578079.7</v>
      </c>
      <c r="BX66" s="71">
        <v>0</v>
      </c>
      <c r="BY66" s="71">
        <v>0</v>
      </c>
      <c r="BZ66" s="71">
        <v>-273784.39</v>
      </c>
      <c r="CA66" s="71">
        <v>-7679.96</v>
      </c>
      <c r="CB66" s="71">
        <v>0</v>
      </c>
      <c r="CC66" s="71">
        <v>0</v>
      </c>
      <c r="CD66" s="71">
        <v>-1947382.63</v>
      </c>
      <c r="CE66" s="71">
        <v>-1349232.72</v>
      </c>
      <c r="CF66" s="71">
        <v>-1444770.43</v>
      </c>
      <c r="CG66" s="71">
        <v>-17436731.939999998</v>
      </c>
      <c r="CH66" s="71">
        <v>-22551599.399999999</v>
      </c>
      <c r="CI66" s="71">
        <v>0</v>
      </c>
      <c r="CJ66" s="71">
        <v>234638.45</v>
      </c>
      <c r="CK66" s="71">
        <v>234638.45</v>
      </c>
      <c r="CL66" s="71">
        <v>0</v>
      </c>
      <c r="CM66" s="71">
        <v>0</v>
      </c>
      <c r="CN66" s="71">
        <v>-22786237.849999998</v>
      </c>
      <c r="CO66" s="71">
        <v>0</v>
      </c>
      <c r="CP66" s="71">
        <v>0</v>
      </c>
      <c r="CQ66" s="71">
        <v>0</v>
      </c>
      <c r="CR66" s="71">
        <v>0</v>
      </c>
      <c r="CS66" s="71">
        <v>0</v>
      </c>
      <c r="CT66" s="71">
        <v>0</v>
      </c>
      <c r="CU66" s="71">
        <v>0</v>
      </c>
      <c r="CV66" s="71">
        <v>0</v>
      </c>
      <c r="CW66" s="71">
        <v>0</v>
      </c>
      <c r="CX66" s="71">
        <v>0</v>
      </c>
      <c r="CY66" s="71">
        <v>0</v>
      </c>
      <c r="CZ66" s="71">
        <v>8784760.6600000001</v>
      </c>
      <c r="DA66" s="71">
        <v>8784760.6600000001</v>
      </c>
      <c r="DB66" s="71">
        <v>0</v>
      </c>
      <c r="DC66" s="71">
        <v>0</v>
      </c>
      <c r="DD66" s="71">
        <v>2200813.8199999998</v>
      </c>
      <c r="DE66" s="71">
        <v>-5870707.0199999996</v>
      </c>
      <c r="DF66" s="71">
        <v>-246122.63</v>
      </c>
      <c r="DG66" s="71">
        <v>-5624584.3899999997</v>
      </c>
      <c r="DH66" s="71">
        <v>0</v>
      </c>
      <c r="DI66" s="71">
        <v>0</v>
      </c>
      <c r="DJ66" s="71">
        <v>71880269.600000024</v>
      </c>
      <c r="DK66" s="71">
        <v>93635582.200000018</v>
      </c>
      <c r="DL66" s="71">
        <v>-21755312.600000001</v>
      </c>
      <c r="DM66" s="71">
        <v>71880269.600000024</v>
      </c>
      <c r="DN66" s="71">
        <v>0</v>
      </c>
      <c r="DO66" s="71">
        <v>-22603078.210000157</v>
      </c>
      <c r="DP66" s="71">
        <v>116238660.34999999</v>
      </c>
      <c r="DQ66" s="4"/>
      <c r="DR66" s="4"/>
    </row>
    <row r="67" spans="1:122" ht="12.75" customHeight="1">
      <c r="A67" s="54" t="s">
        <v>118</v>
      </c>
      <c r="B67" s="69">
        <v>3008</v>
      </c>
      <c r="C67" s="70" t="s">
        <v>378</v>
      </c>
      <c r="D67" s="71">
        <v>1111223329.5699997</v>
      </c>
      <c r="E67" s="71">
        <v>667793158.31000006</v>
      </c>
      <c r="F67" s="71">
        <v>0</v>
      </c>
      <c r="G67" s="71">
        <v>0</v>
      </c>
      <c r="H67" s="71">
        <v>151617230.84</v>
      </c>
      <c r="I67" s="71">
        <v>0</v>
      </c>
      <c r="J67" s="71">
        <v>0</v>
      </c>
      <c r="K67" s="71">
        <v>0</v>
      </c>
      <c r="L67" s="71">
        <v>0</v>
      </c>
      <c r="M67" s="71">
        <v>516175927.47000003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374315884.14999962</v>
      </c>
      <c r="Y67" s="71">
        <v>0</v>
      </c>
      <c r="Z67" s="71">
        <v>0</v>
      </c>
      <c r="AA67" s="71">
        <v>23097479.829999983</v>
      </c>
      <c r="AB67" s="71">
        <v>0</v>
      </c>
      <c r="AC67" s="71">
        <v>0</v>
      </c>
      <c r="AD67" s="71">
        <v>336655204.43999958</v>
      </c>
      <c r="AE67" s="71">
        <v>0</v>
      </c>
      <c r="AF67" s="71">
        <v>14563199.880000025</v>
      </c>
      <c r="AG67" s="71">
        <v>69080337.050000012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33950.06</v>
      </c>
      <c r="AX67" s="71">
        <v>-204.88999999999987</v>
      </c>
      <c r="AY67" s="71">
        <v>0</v>
      </c>
      <c r="AZ67" s="71">
        <v>4883.2199999999993</v>
      </c>
      <c r="BA67" s="71">
        <v>29271.729999999996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-234678711.33000004</v>
      </c>
      <c r="BH67" s="71">
        <v>-26118724.180000067</v>
      </c>
      <c r="BI67" s="71">
        <v>-10589075.840000004</v>
      </c>
      <c r="BJ67" s="71">
        <v>0</v>
      </c>
      <c r="BK67" s="71">
        <v>-92079745.569999993</v>
      </c>
      <c r="BL67" s="71">
        <v>-92079745.569999993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2086306.0899999994</v>
      </c>
      <c r="BW67" s="71">
        <v>-107977471.82999998</v>
      </c>
      <c r="BX67" s="71">
        <v>0</v>
      </c>
      <c r="BY67" s="71">
        <v>0</v>
      </c>
      <c r="BZ67" s="71">
        <v>0</v>
      </c>
      <c r="CA67" s="71">
        <v>-8166132.1500000004</v>
      </c>
      <c r="CB67" s="71">
        <v>0</v>
      </c>
      <c r="CC67" s="71">
        <v>-449345.38</v>
      </c>
      <c r="CD67" s="71">
        <v>-18240228.460000001</v>
      </c>
      <c r="CE67" s="71">
        <v>-81121765.839999989</v>
      </c>
      <c r="CF67" s="71">
        <v>0</v>
      </c>
      <c r="CG67" s="71">
        <v>-152942963.12</v>
      </c>
      <c r="CH67" s="71">
        <v>-16445378.499999991</v>
      </c>
      <c r="CI67" s="71">
        <v>0</v>
      </c>
      <c r="CJ67" s="71">
        <v>-14286061.830000004</v>
      </c>
      <c r="CK67" s="71">
        <v>-1121265.5</v>
      </c>
      <c r="CL67" s="71">
        <v>-143046.67000000001</v>
      </c>
      <c r="CM67" s="71">
        <v>-13021749.660000004</v>
      </c>
      <c r="CN67" s="71">
        <v>-2159316.6699999869</v>
      </c>
      <c r="CO67" s="71">
        <v>0</v>
      </c>
      <c r="CP67" s="71">
        <v>0</v>
      </c>
      <c r="CQ67" s="71">
        <v>0</v>
      </c>
      <c r="CR67" s="71">
        <v>0</v>
      </c>
      <c r="CS67" s="71">
        <v>0</v>
      </c>
      <c r="CT67" s="71">
        <v>0</v>
      </c>
      <c r="CU67" s="71">
        <v>0</v>
      </c>
      <c r="CV67" s="71">
        <v>0</v>
      </c>
      <c r="CW67" s="71">
        <v>0</v>
      </c>
      <c r="CX67" s="71">
        <v>0</v>
      </c>
      <c r="CY67" s="71">
        <v>0</v>
      </c>
      <c r="CZ67" s="71">
        <v>-132576027</v>
      </c>
      <c r="DA67" s="71">
        <v>-132576027</v>
      </c>
      <c r="DB67" s="71">
        <v>0</v>
      </c>
      <c r="DC67" s="71">
        <v>0</v>
      </c>
      <c r="DD67" s="71">
        <v>1460030.82</v>
      </c>
      <c r="DE67" s="71">
        <v>-1628341.4000000001</v>
      </c>
      <c r="DF67" s="71">
        <v>-1509452.35</v>
      </c>
      <c r="DG67" s="71">
        <v>-118889.05</v>
      </c>
      <c r="DH67" s="71">
        <v>10596806.640000001</v>
      </c>
      <c r="DI67" s="71">
        <v>-14350053.68</v>
      </c>
      <c r="DJ67" s="71">
        <v>785554751.68000042</v>
      </c>
      <c r="DK67" s="71">
        <v>785554751.68000042</v>
      </c>
      <c r="DL67" s="71">
        <v>0</v>
      </c>
      <c r="DM67" s="71">
        <v>785554751.68000042</v>
      </c>
      <c r="DN67" s="71">
        <v>0</v>
      </c>
      <c r="DO67" s="71">
        <v>61953096.559999645</v>
      </c>
      <c r="DP67" s="71">
        <v>723601655.11999965</v>
      </c>
      <c r="DQ67" s="4"/>
      <c r="DR67" s="4"/>
    </row>
    <row r="68" spans="1:122" ht="12.75" customHeight="1">
      <c r="A68" s="54" t="s">
        <v>119</v>
      </c>
      <c r="B68" s="69">
        <v>3009</v>
      </c>
      <c r="C68" s="70" t="s">
        <v>378</v>
      </c>
      <c r="D68" s="71">
        <v>3743589361.5</v>
      </c>
      <c r="E68" s="71">
        <v>2402872220.6599998</v>
      </c>
      <c r="F68" s="71">
        <v>0</v>
      </c>
      <c r="G68" s="71">
        <v>0</v>
      </c>
      <c r="H68" s="71">
        <v>296204194.88</v>
      </c>
      <c r="I68" s="71">
        <v>0</v>
      </c>
      <c r="J68" s="71">
        <v>0</v>
      </c>
      <c r="K68" s="71">
        <v>0</v>
      </c>
      <c r="L68" s="71">
        <v>0</v>
      </c>
      <c r="M68" s="71">
        <v>2106668025.78</v>
      </c>
      <c r="N68" s="71">
        <v>0</v>
      </c>
      <c r="O68" s="71">
        <v>183649092.94</v>
      </c>
      <c r="P68" s="71">
        <v>0</v>
      </c>
      <c r="Q68" s="71">
        <v>0</v>
      </c>
      <c r="R68" s="71">
        <v>85439330.790000007</v>
      </c>
      <c r="S68" s="71">
        <v>0</v>
      </c>
      <c r="T68" s="71">
        <v>0</v>
      </c>
      <c r="U68" s="71">
        <v>98209762.150000006</v>
      </c>
      <c r="V68" s="71">
        <v>0</v>
      </c>
      <c r="W68" s="71">
        <v>0</v>
      </c>
      <c r="X68" s="71">
        <v>514427016.89999998</v>
      </c>
      <c r="Y68" s="71">
        <v>0</v>
      </c>
      <c r="Z68" s="71">
        <v>0</v>
      </c>
      <c r="AA68" s="71">
        <v>99495627.5</v>
      </c>
      <c r="AB68" s="71">
        <v>0</v>
      </c>
      <c r="AC68" s="71">
        <v>8293998.5999999996</v>
      </c>
      <c r="AD68" s="71">
        <v>406637390.80000001</v>
      </c>
      <c r="AE68" s="71">
        <v>0</v>
      </c>
      <c r="AF68" s="71">
        <v>0</v>
      </c>
      <c r="AG68" s="71">
        <v>642641031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-2443819884.5144653</v>
      </c>
      <c r="BH68" s="71">
        <v>-32206322</v>
      </c>
      <c r="BI68" s="71">
        <v>-45935766</v>
      </c>
      <c r="BJ68" s="71">
        <v>0</v>
      </c>
      <c r="BK68" s="71">
        <v>-2246461198.2144651</v>
      </c>
      <c r="BL68" s="71">
        <v>-1228479231.020973</v>
      </c>
      <c r="BM68" s="71">
        <v>-126665116.75404835</v>
      </c>
      <c r="BN68" s="71">
        <v>-271773819.86875641</v>
      </c>
      <c r="BO68" s="71">
        <v>-619543030.57068729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-3157034</v>
      </c>
      <c r="BW68" s="71">
        <v>-116059564.3</v>
      </c>
      <c r="BX68" s="71">
        <v>0</v>
      </c>
      <c r="BY68" s="71">
        <v>0</v>
      </c>
      <c r="BZ68" s="71">
        <v>0</v>
      </c>
      <c r="CA68" s="71">
        <v>-8269520.8499999996</v>
      </c>
      <c r="CB68" s="71">
        <v>-7635250.6900000004</v>
      </c>
      <c r="CC68" s="71">
        <v>-1105077.1299999999</v>
      </c>
      <c r="CD68" s="71">
        <v>-27125682.609999999</v>
      </c>
      <c r="CE68" s="71">
        <v>-71924033.019999996</v>
      </c>
      <c r="CF68" s="71">
        <v>0</v>
      </c>
      <c r="CG68" s="71">
        <v>-72504882.26000002</v>
      </c>
      <c r="CH68" s="71">
        <v>-68952713.590000004</v>
      </c>
      <c r="CI68" s="71">
        <v>0</v>
      </c>
      <c r="CJ68" s="71">
        <v>-11548336.810000001</v>
      </c>
      <c r="CK68" s="71">
        <v>-11549753</v>
      </c>
      <c r="CL68" s="71">
        <v>1416.19</v>
      </c>
      <c r="CM68" s="71">
        <v>0</v>
      </c>
      <c r="CN68" s="71">
        <v>-57404376.780000001</v>
      </c>
      <c r="CO68" s="71">
        <v>-8810152.4000000022</v>
      </c>
      <c r="CP68" s="71">
        <v>31099090.120000001</v>
      </c>
      <c r="CQ68" s="71">
        <v>-39909242.520000003</v>
      </c>
      <c r="CR68" s="71">
        <v>0</v>
      </c>
      <c r="CS68" s="71">
        <v>0</v>
      </c>
      <c r="CT68" s="71">
        <v>0</v>
      </c>
      <c r="CU68" s="71">
        <v>0</v>
      </c>
      <c r="CV68" s="71">
        <v>0</v>
      </c>
      <c r="CW68" s="71">
        <v>0</v>
      </c>
      <c r="CX68" s="71">
        <v>0</v>
      </c>
      <c r="CY68" s="71">
        <v>0</v>
      </c>
      <c r="CZ68" s="71">
        <v>1471757</v>
      </c>
      <c r="DA68" s="71">
        <v>1471757</v>
      </c>
      <c r="DB68" s="71">
        <v>0</v>
      </c>
      <c r="DC68" s="71">
        <v>0</v>
      </c>
      <c r="DD68" s="71">
        <v>3786226.7299999944</v>
      </c>
      <c r="DE68" s="71">
        <v>0</v>
      </c>
      <c r="DF68" s="71">
        <v>0</v>
      </c>
      <c r="DG68" s="71">
        <v>0</v>
      </c>
      <c r="DH68" s="71">
        <v>0</v>
      </c>
      <c r="DI68" s="71">
        <v>0</v>
      </c>
      <c r="DJ68" s="71">
        <v>3796964845.2604675</v>
      </c>
      <c r="DK68" s="71">
        <v>5281885448.2604675</v>
      </c>
      <c r="DL68" s="71">
        <v>-1484920603</v>
      </c>
      <c r="DM68" s="71">
        <v>3796964845.2604675</v>
      </c>
      <c r="DN68" s="71">
        <v>0</v>
      </c>
      <c r="DO68" s="71">
        <v>4054620853.5324035</v>
      </c>
      <c r="DP68" s="71">
        <v>1227264594.7255347</v>
      </c>
      <c r="DQ68" s="4"/>
      <c r="DR68" s="4"/>
    </row>
    <row r="69" spans="1:122" ht="12.75" customHeight="1">
      <c r="A69" s="54" t="s">
        <v>120</v>
      </c>
      <c r="B69" s="69">
        <v>3011</v>
      </c>
      <c r="C69" s="70" t="s">
        <v>378</v>
      </c>
      <c r="D69" s="71">
        <v>565511347.88000011</v>
      </c>
      <c r="E69" s="71">
        <v>537567782.28000009</v>
      </c>
      <c r="F69" s="71">
        <v>0</v>
      </c>
      <c r="G69" s="71">
        <v>0</v>
      </c>
      <c r="H69" s="71">
        <v>27873905.739999998</v>
      </c>
      <c r="I69" s="71">
        <v>0</v>
      </c>
      <c r="J69" s="71">
        <v>0</v>
      </c>
      <c r="K69" s="71">
        <v>33988949.460000001</v>
      </c>
      <c r="L69" s="71">
        <v>0</v>
      </c>
      <c r="M69" s="71">
        <v>475652492.87</v>
      </c>
      <c r="N69" s="71">
        <v>52434.21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26603498.650000021</v>
      </c>
      <c r="Y69" s="71">
        <v>0</v>
      </c>
      <c r="Z69" s="71">
        <v>0</v>
      </c>
      <c r="AA69" s="71">
        <v>-4122025.6700000167</v>
      </c>
      <c r="AB69" s="71">
        <v>0</v>
      </c>
      <c r="AC69" s="71">
        <v>0</v>
      </c>
      <c r="AD69" s="71">
        <v>3925320.9299999923</v>
      </c>
      <c r="AE69" s="71">
        <v>0</v>
      </c>
      <c r="AF69" s="71">
        <v>26800203.390000045</v>
      </c>
      <c r="AG69" s="71">
        <v>1340066.95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-38467981.390000001</v>
      </c>
      <c r="BH69" s="71">
        <v>-5336971.51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-2779833.77</v>
      </c>
      <c r="BW69" s="71">
        <v>-27955336.140000001</v>
      </c>
      <c r="BX69" s="71">
        <v>0</v>
      </c>
      <c r="BY69" s="71">
        <v>0</v>
      </c>
      <c r="BZ69" s="71">
        <v>0</v>
      </c>
      <c r="CA69" s="71">
        <v>-2440109.4300000002</v>
      </c>
      <c r="CB69" s="71">
        <v>-759999.96</v>
      </c>
      <c r="CC69" s="71">
        <v>-96070.03</v>
      </c>
      <c r="CD69" s="71">
        <v>0</v>
      </c>
      <c r="CE69" s="71">
        <v>-24659156.719999999</v>
      </c>
      <c r="CF69" s="71">
        <v>-2395839.9700000002</v>
      </c>
      <c r="CG69" s="71">
        <v>6849484.3599999994</v>
      </c>
      <c r="CH69" s="71">
        <v>-1056573.0500000005</v>
      </c>
      <c r="CI69" s="71">
        <v>0</v>
      </c>
      <c r="CJ69" s="71">
        <v>0</v>
      </c>
      <c r="CK69" s="71">
        <v>0</v>
      </c>
      <c r="CL69" s="71">
        <v>0</v>
      </c>
      <c r="CM69" s="71">
        <v>0</v>
      </c>
      <c r="CN69" s="71">
        <v>-1056573.0500000005</v>
      </c>
      <c r="CO69" s="71">
        <v>0</v>
      </c>
      <c r="CP69" s="71">
        <v>0</v>
      </c>
      <c r="CQ69" s="71">
        <v>0</v>
      </c>
      <c r="CR69" s="71">
        <v>0</v>
      </c>
      <c r="CS69" s="71">
        <v>0</v>
      </c>
      <c r="CT69" s="71">
        <v>0</v>
      </c>
      <c r="CU69" s="71">
        <v>0</v>
      </c>
      <c r="CV69" s="71">
        <v>0</v>
      </c>
      <c r="CW69" s="71">
        <v>0</v>
      </c>
      <c r="CX69" s="71">
        <v>0</v>
      </c>
      <c r="CY69" s="71">
        <v>0</v>
      </c>
      <c r="CZ69" s="71">
        <v>8020651</v>
      </c>
      <c r="DA69" s="71">
        <v>8020651</v>
      </c>
      <c r="DB69" s="71">
        <v>0</v>
      </c>
      <c r="DC69" s="71">
        <v>0</v>
      </c>
      <c r="DD69" s="71">
        <v>1537840.73</v>
      </c>
      <c r="DE69" s="71">
        <v>-1652434.3199999998</v>
      </c>
      <c r="DF69" s="71">
        <v>-1652434.3199999998</v>
      </c>
      <c r="DG69" s="71">
        <v>0</v>
      </c>
      <c r="DH69" s="71">
        <v>0</v>
      </c>
      <c r="DI69" s="71">
        <v>0</v>
      </c>
      <c r="DJ69" s="71">
        <v>671931800.79000044</v>
      </c>
      <c r="DK69" s="71">
        <v>934384175.38000047</v>
      </c>
      <c r="DL69" s="71">
        <v>-262452374.59</v>
      </c>
      <c r="DM69" s="71">
        <v>671931800.79000044</v>
      </c>
      <c r="DN69" s="71">
        <v>0</v>
      </c>
      <c r="DO69" s="71">
        <v>400491324.53412449</v>
      </c>
      <c r="DP69" s="71">
        <v>533892850.85000014</v>
      </c>
      <c r="DQ69" s="4"/>
      <c r="DR69" s="4"/>
    </row>
    <row r="70" spans="1:122" ht="12.75" customHeight="1">
      <c r="A70" s="54" t="s">
        <v>121</v>
      </c>
      <c r="B70" s="69">
        <v>3012</v>
      </c>
      <c r="C70" s="70" t="s">
        <v>378</v>
      </c>
      <c r="D70" s="71">
        <v>3512984421.0799999</v>
      </c>
      <c r="E70" s="71">
        <v>2626171946.5700002</v>
      </c>
      <c r="F70" s="71">
        <v>0</v>
      </c>
      <c r="G70" s="71">
        <v>0</v>
      </c>
      <c r="H70" s="71">
        <v>97054045.049999997</v>
      </c>
      <c r="I70" s="71">
        <v>117223170</v>
      </c>
      <c r="J70" s="71">
        <v>0</v>
      </c>
      <c r="K70" s="71">
        <v>80878776.870000005</v>
      </c>
      <c r="L70" s="71">
        <v>0</v>
      </c>
      <c r="M70" s="71">
        <v>2331015954.6500001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684117841.40999997</v>
      </c>
      <c r="Y70" s="71">
        <v>0</v>
      </c>
      <c r="Z70" s="71">
        <v>0</v>
      </c>
      <c r="AA70" s="71">
        <v>166444463.34</v>
      </c>
      <c r="AB70" s="71">
        <v>2951153.59</v>
      </c>
      <c r="AC70" s="71">
        <v>0</v>
      </c>
      <c r="AD70" s="71">
        <v>72869315.349999994</v>
      </c>
      <c r="AE70" s="71">
        <v>0</v>
      </c>
      <c r="AF70" s="71">
        <v>441852909.13</v>
      </c>
      <c r="AG70" s="71">
        <v>3191855.0400000066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199502778.06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-646786608.83999991</v>
      </c>
      <c r="BH70" s="71">
        <v>-218337998.13</v>
      </c>
      <c r="BI70" s="71">
        <v>0</v>
      </c>
      <c r="BJ70" s="71">
        <v>-101949315.95999999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-158581852.86000001</v>
      </c>
      <c r="BV70" s="71">
        <v>0</v>
      </c>
      <c r="BW70" s="71">
        <v>-167917441.88999999</v>
      </c>
      <c r="BX70" s="71">
        <v>0</v>
      </c>
      <c r="BY70" s="71">
        <v>0</v>
      </c>
      <c r="BZ70" s="71">
        <v>0</v>
      </c>
      <c r="CA70" s="71">
        <v>-41110.36</v>
      </c>
      <c r="CB70" s="71">
        <v>0</v>
      </c>
      <c r="CC70" s="71">
        <v>-30271.01</v>
      </c>
      <c r="CD70" s="71">
        <v>-22080166.82</v>
      </c>
      <c r="CE70" s="71">
        <v>-145765893.69999999</v>
      </c>
      <c r="CF70" s="71">
        <v>0</v>
      </c>
      <c r="CG70" s="71">
        <v>25402998.149999995</v>
      </c>
      <c r="CH70" s="71">
        <v>-44317569.170000002</v>
      </c>
      <c r="CI70" s="71">
        <v>0</v>
      </c>
      <c r="CJ70" s="71">
        <v>-27701215.079999998</v>
      </c>
      <c r="CK70" s="71">
        <v>-27701215.079999998</v>
      </c>
      <c r="CL70" s="71">
        <v>0</v>
      </c>
      <c r="CM70" s="71">
        <v>0</v>
      </c>
      <c r="CN70" s="71">
        <v>-16616354.09</v>
      </c>
      <c r="CO70" s="71">
        <v>4078029</v>
      </c>
      <c r="CP70" s="71">
        <v>15431428</v>
      </c>
      <c r="CQ70" s="71">
        <v>-11353399</v>
      </c>
      <c r="CR70" s="71">
        <v>0</v>
      </c>
      <c r="CS70" s="71">
        <v>0</v>
      </c>
      <c r="CT70" s="71">
        <v>0</v>
      </c>
      <c r="CU70" s="71">
        <v>0</v>
      </c>
      <c r="CV70" s="71">
        <v>0</v>
      </c>
      <c r="CW70" s="71">
        <v>0</v>
      </c>
      <c r="CX70" s="71">
        <v>0</v>
      </c>
      <c r="CY70" s="71">
        <v>0</v>
      </c>
      <c r="CZ70" s="71">
        <v>62558312.509999998</v>
      </c>
      <c r="DA70" s="71">
        <v>62558312.509999998</v>
      </c>
      <c r="DB70" s="71">
        <v>0</v>
      </c>
      <c r="DC70" s="71">
        <v>0</v>
      </c>
      <c r="DD70" s="71">
        <v>7640443.3399999999</v>
      </c>
      <c r="DE70" s="71">
        <v>-4556217.53</v>
      </c>
      <c r="DF70" s="71">
        <v>-4556217.53</v>
      </c>
      <c r="DG70" s="71">
        <v>0</v>
      </c>
      <c r="DH70" s="71">
        <v>0</v>
      </c>
      <c r="DI70" s="71">
        <v>0</v>
      </c>
      <c r="DJ70" s="71">
        <v>6976373979.0100012</v>
      </c>
      <c r="DK70" s="71">
        <v>10034803694.130001</v>
      </c>
      <c r="DL70" s="71">
        <v>-3058429715.1199999</v>
      </c>
      <c r="DM70" s="71">
        <v>6976373979.0100012</v>
      </c>
      <c r="DN70" s="71">
        <v>0</v>
      </c>
      <c r="DO70" s="71">
        <v>7143202883.3600149</v>
      </c>
      <c r="DP70" s="71">
        <v>2891600810.3899999</v>
      </c>
      <c r="DQ70" s="4"/>
      <c r="DR70" s="4"/>
    </row>
    <row r="71" spans="1:122" ht="12.75" customHeight="1">
      <c r="A71" s="54" t="s">
        <v>122</v>
      </c>
      <c r="B71" s="69">
        <v>3016</v>
      </c>
      <c r="C71" s="70" t="s">
        <v>378</v>
      </c>
      <c r="D71" s="71">
        <v>1276616088.9199998</v>
      </c>
      <c r="E71" s="71">
        <v>958523186.19000006</v>
      </c>
      <c r="F71" s="71">
        <v>247635421.66999999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333437024.80000001</v>
      </c>
      <c r="N71" s="71">
        <v>377450739.72000003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179047699.13999999</v>
      </c>
      <c r="Y71" s="71">
        <v>88609526.659999996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90438172.480000004</v>
      </c>
      <c r="AG71" s="71">
        <v>139045203.59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-125621164.48999999</v>
      </c>
      <c r="BH71" s="71">
        <v>-8276704.4800000004</v>
      </c>
      <c r="BI71" s="71">
        <v>0</v>
      </c>
      <c r="BJ71" s="71">
        <v>-897319.29</v>
      </c>
      <c r="BK71" s="71">
        <v>-18182063.48</v>
      </c>
      <c r="BL71" s="71">
        <v>-18182063.48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-855203.41</v>
      </c>
      <c r="BW71" s="71">
        <v>-97409873.829999998</v>
      </c>
      <c r="BX71" s="71">
        <v>0</v>
      </c>
      <c r="BY71" s="71">
        <v>0</v>
      </c>
      <c r="BZ71" s="71">
        <v>0</v>
      </c>
      <c r="CA71" s="71">
        <v>-12516996.16</v>
      </c>
      <c r="CB71" s="71">
        <v>-18848800.210000001</v>
      </c>
      <c r="CC71" s="71">
        <v>-3173129.96</v>
      </c>
      <c r="CD71" s="71">
        <v>-12386192.050000001</v>
      </c>
      <c r="CE71" s="71">
        <v>-50484755.450000003</v>
      </c>
      <c r="CF71" s="71">
        <v>0</v>
      </c>
      <c r="CG71" s="71">
        <v>-30538565.750000041</v>
      </c>
      <c r="CH71" s="71">
        <v>-10466611.330000043</v>
      </c>
      <c r="CI71" s="71">
        <v>236077077.91999999</v>
      </c>
      <c r="CJ71" s="71">
        <v>-16848953.640000001</v>
      </c>
      <c r="CK71" s="71">
        <v>-8247639.79</v>
      </c>
      <c r="CL71" s="71">
        <v>-8601313.8500000015</v>
      </c>
      <c r="CM71" s="71">
        <v>0</v>
      </c>
      <c r="CN71" s="71">
        <v>-229694735.61000001</v>
      </c>
      <c r="CO71" s="71">
        <v>0</v>
      </c>
      <c r="CP71" s="71">
        <v>0</v>
      </c>
      <c r="CQ71" s="71">
        <v>0</v>
      </c>
      <c r="CR71" s="71">
        <v>0</v>
      </c>
      <c r="CS71" s="71">
        <v>0</v>
      </c>
      <c r="CT71" s="71">
        <v>0</v>
      </c>
      <c r="CU71" s="71">
        <v>0</v>
      </c>
      <c r="CV71" s="71">
        <v>0</v>
      </c>
      <c r="CW71" s="71">
        <v>0</v>
      </c>
      <c r="CX71" s="71">
        <v>0</v>
      </c>
      <c r="CY71" s="71">
        <v>0</v>
      </c>
      <c r="CZ71" s="71">
        <v>20607382.399999999</v>
      </c>
      <c r="DA71" s="71">
        <v>62447198.589999996</v>
      </c>
      <c r="DB71" s="71">
        <v>-41839816.189999998</v>
      </c>
      <c r="DC71" s="71">
        <v>0</v>
      </c>
      <c r="DD71" s="71">
        <v>6470344.2000000002</v>
      </c>
      <c r="DE71" s="71">
        <v>-47149681.019999996</v>
      </c>
      <c r="DF71" s="71">
        <v>-10037017.26</v>
      </c>
      <c r="DG71" s="71">
        <v>-37112663.759999998</v>
      </c>
      <c r="DH71" s="71">
        <v>0</v>
      </c>
      <c r="DI71" s="71">
        <v>0</v>
      </c>
      <c r="DJ71" s="71">
        <v>813918695.67999983</v>
      </c>
      <c r="DK71" s="71">
        <v>1121487028.8799999</v>
      </c>
      <c r="DL71" s="71">
        <v>-307568333.19999999</v>
      </c>
      <c r="DM71" s="71">
        <v>813918695.67999983</v>
      </c>
      <c r="DN71" s="71">
        <v>0</v>
      </c>
      <c r="DO71" s="71">
        <v>1030670.5257732868</v>
      </c>
      <c r="DP71" s="71">
        <v>1120456358.6799998</v>
      </c>
      <c r="DQ71" s="4"/>
      <c r="DR71" s="4"/>
    </row>
    <row r="72" spans="1:122" ht="12.75" customHeight="1">
      <c r="A72" s="54" t="s">
        <v>123</v>
      </c>
      <c r="B72" s="69">
        <v>3017</v>
      </c>
      <c r="C72" s="70" t="s">
        <v>378</v>
      </c>
      <c r="D72" s="71">
        <v>2813238536.0700002</v>
      </c>
      <c r="E72" s="71">
        <v>651905133.78999996</v>
      </c>
      <c r="F72" s="71">
        <v>0</v>
      </c>
      <c r="G72" s="71">
        <v>0</v>
      </c>
      <c r="H72" s="71">
        <v>651905133.78999996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2042399832.72</v>
      </c>
      <c r="Y72" s="71">
        <v>0</v>
      </c>
      <c r="Z72" s="71">
        <v>0</v>
      </c>
      <c r="AA72" s="71">
        <v>2042399832.72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118933569.56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-1913567895.5899999</v>
      </c>
      <c r="BH72" s="71">
        <v>-57450856.869999997</v>
      </c>
      <c r="BI72" s="71">
        <v>0</v>
      </c>
      <c r="BJ72" s="71">
        <v>0</v>
      </c>
      <c r="BK72" s="71">
        <v>-1674476559.5699999</v>
      </c>
      <c r="BL72" s="71">
        <v>-1674476559.5699999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-1260169.97</v>
      </c>
      <c r="BW72" s="71">
        <v>-180380309.18000001</v>
      </c>
      <c r="BX72" s="71">
        <v>0</v>
      </c>
      <c r="BY72" s="71">
        <v>0</v>
      </c>
      <c r="BZ72" s="71">
        <v>-48748546.609999999</v>
      </c>
      <c r="CA72" s="71">
        <v>-3583797.69</v>
      </c>
      <c r="CB72" s="71">
        <v>0</v>
      </c>
      <c r="CC72" s="71">
        <v>0</v>
      </c>
      <c r="CD72" s="71">
        <v>0</v>
      </c>
      <c r="CE72" s="71">
        <v>-128047964.88</v>
      </c>
      <c r="CF72" s="71">
        <v>0</v>
      </c>
      <c r="CG72" s="71">
        <v>157987623.77000001</v>
      </c>
      <c r="CH72" s="71">
        <v>-100807982.3</v>
      </c>
      <c r="CI72" s="71">
        <v>0</v>
      </c>
      <c r="CJ72" s="71">
        <v>-100807982.3</v>
      </c>
      <c r="CK72" s="71">
        <v>-7932384.7800000003</v>
      </c>
      <c r="CL72" s="71">
        <v>-140002.01</v>
      </c>
      <c r="CM72" s="71">
        <v>-92735595.50999999</v>
      </c>
      <c r="CN72" s="71">
        <v>0</v>
      </c>
      <c r="CO72" s="71">
        <v>0</v>
      </c>
      <c r="CP72" s="71">
        <v>0</v>
      </c>
      <c r="CQ72" s="71">
        <v>0</v>
      </c>
      <c r="CR72" s="71">
        <v>0</v>
      </c>
      <c r="CS72" s="71">
        <v>0</v>
      </c>
      <c r="CT72" s="71">
        <v>0</v>
      </c>
      <c r="CU72" s="71">
        <v>0</v>
      </c>
      <c r="CV72" s="71">
        <v>0</v>
      </c>
      <c r="CW72" s="71">
        <v>0</v>
      </c>
      <c r="CX72" s="71">
        <v>0</v>
      </c>
      <c r="CY72" s="71">
        <v>0</v>
      </c>
      <c r="CZ72" s="71">
        <v>266064563.46000001</v>
      </c>
      <c r="DA72" s="71">
        <v>266064563.46000001</v>
      </c>
      <c r="DB72" s="71">
        <v>0</v>
      </c>
      <c r="DC72" s="71">
        <v>0</v>
      </c>
      <c r="DD72" s="71">
        <v>843831.78</v>
      </c>
      <c r="DE72" s="71">
        <v>-6903752.3099999996</v>
      </c>
      <c r="DF72" s="71">
        <v>0</v>
      </c>
      <c r="DG72" s="71">
        <v>-6903752.3099999996</v>
      </c>
      <c r="DH72" s="71">
        <v>0</v>
      </c>
      <c r="DI72" s="71">
        <v>-1209036.8600000001</v>
      </c>
      <c r="DJ72" s="71">
        <v>3661378428.4199963</v>
      </c>
      <c r="DK72" s="71">
        <v>5619424324.8399963</v>
      </c>
      <c r="DL72" s="71">
        <v>-1958045896.4200001</v>
      </c>
      <c r="DM72" s="71">
        <v>3661378428.4199963</v>
      </c>
      <c r="DN72" s="71">
        <v>0</v>
      </c>
      <c r="DO72" s="71">
        <v>4561766060.5899982</v>
      </c>
      <c r="DP72" s="71">
        <v>1057658264.2500002</v>
      </c>
      <c r="DQ72" s="4"/>
      <c r="DR72" s="4"/>
    </row>
    <row r="73" spans="1:122" ht="12.75" customHeight="1">
      <c r="A73" s="54" t="s">
        <v>124</v>
      </c>
      <c r="B73" s="69">
        <v>3018</v>
      </c>
      <c r="C73" s="70" t="s">
        <v>378</v>
      </c>
      <c r="D73" s="71">
        <v>15619094111.699999</v>
      </c>
      <c r="E73" s="71">
        <v>8283619615.8999987</v>
      </c>
      <c r="F73" s="71">
        <v>0</v>
      </c>
      <c r="G73" s="71">
        <v>0</v>
      </c>
      <c r="H73" s="71">
        <v>4554454109.8299999</v>
      </c>
      <c r="I73" s="71">
        <v>2540078944.2399998</v>
      </c>
      <c r="J73" s="71">
        <v>72919247.900000006</v>
      </c>
      <c r="K73" s="71">
        <v>8029910.1200000001</v>
      </c>
      <c r="L73" s="71">
        <v>121586520.95</v>
      </c>
      <c r="M73" s="71">
        <v>986550882.86000001</v>
      </c>
      <c r="N73" s="71">
        <v>0</v>
      </c>
      <c r="O73" s="71">
        <v>1065435051</v>
      </c>
      <c r="P73" s="71">
        <v>0</v>
      </c>
      <c r="Q73" s="71">
        <v>0</v>
      </c>
      <c r="R73" s="71">
        <v>11050615.119999999</v>
      </c>
      <c r="S73" s="71">
        <v>88434623.939999998</v>
      </c>
      <c r="T73" s="71">
        <v>0</v>
      </c>
      <c r="U73" s="71">
        <v>964647119.25999999</v>
      </c>
      <c r="V73" s="71">
        <v>1297343.5900000001</v>
      </c>
      <c r="W73" s="71">
        <v>5349.09</v>
      </c>
      <c r="X73" s="71">
        <v>5408156161.0200005</v>
      </c>
      <c r="Y73" s="71">
        <v>0</v>
      </c>
      <c r="Z73" s="71">
        <v>0</v>
      </c>
      <c r="AA73" s="71">
        <v>-249148645.06999999</v>
      </c>
      <c r="AB73" s="71">
        <v>-247127778.72999999</v>
      </c>
      <c r="AC73" s="71">
        <v>260479657.75999999</v>
      </c>
      <c r="AD73" s="71">
        <v>5324326505.9099998</v>
      </c>
      <c r="AE73" s="71">
        <v>398764609.05000001</v>
      </c>
      <c r="AF73" s="71">
        <v>-79138187.899999991</v>
      </c>
      <c r="AG73" s="71">
        <v>513820950.38999999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198638369.78999999</v>
      </c>
      <c r="AO73" s="71">
        <v>15118369.789999999</v>
      </c>
      <c r="AP73" s="71">
        <v>0</v>
      </c>
      <c r="AQ73" s="71">
        <v>183520000</v>
      </c>
      <c r="AR73" s="71">
        <v>0</v>
      </c>
      <c r="AS73" s="71">
        <v>3543578.35</v>
      </c>
      <c r="AT73" s="71">
        <v>3543578.35</v>
      </c>
      <c r="AU73" s="71">
        <v>0</v>
      </c>
      <c r="AV73" s="71">
        <v>0</v>
      </c>
      <c r="AW73" s="71">
        <v>145880385.25</v>
      </c>
      <c r="AX73" s="71">
        <v>145880385.25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-1348543374.27</v>
      </c>
      <c r="BH73" s="71">
        <v>-856221845.86999989</v>
      </c>
      <c r="BI73" s="71">
        <v>0</v>
      </c>
      <c r="BJ73" s="71">
        <v>0</v>
      </c>
      <c r="BK73" s="71">
        <v>-1459495.6099999999</v>
      </c>
      <c r="BL73" s="71">
        <v>0</v>
      </c>
      <c r="BM73" s="71">
        <v>0</v>
      </c>
      <c r="BN73" s="71">
        <v>-1459495.6099999999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-19911119.530000001</v>
      </c>
      <c r="BW73" s="71">
        <v>-213063937.03999999</v>
      </c>
      <c r="BX73" s="71">
        <v>0</v>
      </c>
      <c r="BY73" s="71">
        <v>-257881.76</v>
      </c>
      <c r="BZ73" s="71">
        <v>-2607.42</v>
      </c>
      <c r="CA73" s="71">
        <v>-34179150.640000001</v>
      </c>
      <c r="CB73" s="71">
        <v>-340783.42</v>
      </c>
      <c r="CC73" s="71">
        <v>-8320618.1500000004</v>
      </c>
      <c r="CD73" s="71">
        <v>-71917790.569999993</v>
      </c>
      <c r="CE73" s="71">
        <v>-98045105.079999998</v>
      </c>
      <c r="CF73" s="71">
        <v>-257886976.22</v>
      </c>
      <c r="CG73" s="71">
        <v>-1191973235.4000001</v>
      </c>
      <c r="CH73" s="71">
        <v>-1846018875.8</v>
      </c>
      <c r="CI73" s="71">
        <v>-1604562960</v>
      </c>
      <c r="CJ73" s="71">
        <v>-101251449.96000001</v>
      </c>
      <c r="CK73" s="71">
        <v>-57174405.689999998</v>
      </c>
      <c r="CL73" s="71">
        <v>-44077044.270000003</v>
      </c>
      <c r="CM73" s="71">
        <v>0</v>
      </c>
      <c r="CN73" s="71">
        <v>-140204465.84</v>
      </c>
      <c r="CO73" s="71">
        <v>0</v>
      </c>
      <c r="CP73" s="71">
        <v>0</v>
      </c>
      <c r="CQ73" s="71">
        <v>0</v>
      </c>
      <c r="CR73" s="71">
        <v>0</v>
      </c>
      <c r="CS73" s="71">
        <v>0</v>
      </c>
      <c r="CT73" s="71">
        <v>0</v>
      </c>
      <c r="CU73" s="71">
        <v>0</v>
      </c>
      <c r="CV73" s="71">
        <v>0</v>
      </c>
      <c r="CW73" s="71">
        <v>0</v>
      </c>
      <c r="CX73" s="71">
        <v>0</v>
      </c>
      <c r="CY73" s="71">
        <v>0</v>
      </c>
      <c r="CZ73" s="71">
        <v>711991730.04999995</v>
      </c>
      <c r="DA73" s="71">
        <v>711991730.04999995</v>
      </c>
      <c r="DB73" s="71">
        <v>0</v>
      </c>
      <c r="DC73" s="71">
        <v>0</v>
      </c>
      <c r="DD73" s="71">
        <v>663243.09</v>
      </c>
      <c r="DE73" s="71">
        <v>-58609332.739999995</v>
      </c>
      <c r="DF73" s="71">
        <v>-58609332.739999995</v>
      </c>
      <c r="DG73" s="71">
        <v>0</v>
      </c>
      <c r="DH73" s="71">
        <v>0</v>
      </c>
      <c r="DI73" s="71">
        <v>0</v>
      </c>
      <c r="DJ73" s="71">
        <v>15471081691.200001</v>
      </c>
      <c r="DK73" s="71">
        <v>21327005256.540001</v>
      </c>
      <c r="DL73" s="71">
        <v>-5855923565.3400002</v>
      </c>
      <c r="DM73" s="71">
        <v>15471081691.200001</v>
      </c>
      <c r="DN73" s="71">
        <v>0</v>
      </c>
      <c r="DO73" s="71">
        <v>8248427754.5500002</v>
      </c>
      <c r="DP73" s="71">
        <v>13078577502.029999</v>
      </c>
      <c r="DQ73" s="4"/>
      <c r="DR73" s="4"/>
    </row>
    <row r="74" spans="1:122" ht="12.75" customHeight="1">
      <c r="A74" s="54" t="s">
        <v>125</v>
      </c>
      <c r="B74" s="69">
        <v>4002</v>
      </c>
      <c r="C74" s="70" t="s">
        <v>379</v>
      </c>
      <c r="D74" s="71">
        <v>13770220210.602192</v>
      </c>
      <c r="E74" s="71">
        <v>2351774846.9452639</v>
      </c>
      <c r="F74" s="71">
        <v>2100000</v>
      </c>
      <c r="G74" s="71">
        <v>0</v>
      </c>
      <c r="H74" s="71">
        <v>117373539.77940799</v>
      </c>
      <c r="I74" s="71">
        <v>382351602.70585597</v>
      </c>
      <c r="J74" s="71">
        <v>0</v>
      </c>
      <c r="K74" s="71">
        <v>0</v>
      </c>
      <c r="L74" s="71">
        <v>0</v>
      </c>
      <c r="M74" s="71">
        <v>1849949704.46</v>
      </c>
      <c r="N74" s="71">
        <v>0</v>
      </c>
      <c r="O74" s="71">
        <v>677553921.31599998</v>
      </c>
      <c r="P74" s="71">
        <v>41208079.880000003</v>
      </c>
      <c r="Q74" s="71">
        <v>0</v>
      </c>
      <c r="R74" s="71">
        <v>67492997.129999995</v>
      </c>
      <c r="S74" s="71">
        <v>8449862.756000001</v>
      </c>
      <c r="T74" s="71">
        <v>0</v>
      </c>
      <c r="U74" s="71">
        <v>555792155.66999996</v>
      </c>
      <c r="V74" s="71">
        <v>4610825.88</v>
      </c>
      <c r="W74" s="71">
        <v>0</v>
      </c>
      <c r="X74" s="71">
        <v>219112157.35092798</v>
      </c>
      <c r="Y74" s="71">
        <v>-83200.899999999994</v>
      </c>
      <c r="Z74" s="71">
        <v>0</v>
      </c>
      <c r="AA74" s="71">
        <v>27529004.545871999</v>
      </c>
      <c r="AB74" s="71">
        <v>256782235.52745599</v>
      </c>
      <c r="AC74" s="71">
        <v>-61027413.422399998</v>
      </c>
      <c r="AD74" s="71">
        <v>-4088468.4</v>
      </c>
      <c r="AE74" s="71">
        <v>0</v>
      </c>
      <c r="AF74" s="71">
        <v>0</v>
      </c>
      <c r="AG74" s="71">
        <v>874431251</v>
      </c>
      <c r="AH74" s="71">
        <v>746878965</v>
      </c>
      <c r="AI74" s="71">
        <v>746878965</v>
      </c>
      <c r="AJ74" s="71">
        <v>0</v>
      </c>
      <c r="AK74" s="71">
        <v>8881792288</v>
      </c>
      <c r="AL74" s="71">
        <v>8881792288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16176781</v>
      </c>
      <c r="AS74" s="71">
        <v>2499999.9900000002</v>
      </c>
      <c r="AT74" s="71">
        <v>0</v>
      </c>
      <c r="AU74" s="71">
        <v>2499999.9900000002</v>
      </c>
      <c r="AV74" s="71">
        <v>0</v>
      </c>
      <c r="AW74" s="71">
        <v>0</v>
      </c>
      <c r="AX74" s="71">
        <v>0</v>
      </c>
      <c r="AY74" s="71">
        <v>0</v>
      </c>
      <c r="AZ74" s="71">
        <v>0</v>
      </c>
      <c r="BA74" s="71">
        <v>0</v>
      </c>
      <c r="BB74" s="71">
        <v>0</v>
      </c>
      <c r="BC74" s="71">
        <v>0</v>
      </c>
      <c r="BD74" s="71">
        <v>0</v>
      </c>
      <c r="BE74" s="71">
        <v>0</v>
      </c>
      <c r="BF74" s="71">
        <v>0</v>
      </c>
      <c r="BG74" s="71">
        <v>-4366932061.1149921</v>
      </c>
      <c r="BH74" s="71">
        <v>-12964454</v>
      </c>
      <c r="BI74" s="71">
        <v>0</v>
      </c>
      <c r="BJ74" s="71">
        <v>-22486152</v>
      </c>
      <c r="BK74" s="71">
        <v>-4039858324.6700001</v>
      </c>
      <c r="BL74" s="71">
        <v>-2348107562.8699999</v>
      </c>
      <c r="BM74" s="71">
        <v>-636345841.57999992</v>
      </c>
      <c r="BN74" s="71">
        <v>-220762641.69</v>
      </c>
      <c r="BO74" s="71">
        <v>-818465497.24000001</v>
      </c>
      <c r="BP74" s="71">
        <v>0</v>
      </c>
      <c r="BQ74" s="71">
        <v>0</v>
      </c>
      <c r="BR74" s="71">
        <v>0</v>
      </c>
      <c r="BS74" s="71">
        <v>-16176781.289999999</v>
      </c>
      <c r="BT74" s="71">
        <v>0</v>
      </c>
      <c r="BU74" s="71">
        <v>0</v>
      </c>
      <c r="BV74" s="71">
        <v>-21909749</v>
      </c>
      <c r="BW74" s="71">
        <v>-62295819.444991998</v>
      </c>
      <c r="BX74" s="71">
        <v>0</v>
      </c>
      <c r="BY74" s="71">
        <v>0</v>
      </c>
      <c r="BZ74" s="71">
        <v>0</v>
      </c>
      <c r="CA74" s="71">
        <v>-10525725.289999999</v>
      </c>
      <c r="CB74" s="71">
        <v>-2866767.4683520002</v>
      </c>
      <c r="CC74" s="71">
        <v>-10969673.379584</v>
      </c>
      <c r="CD74" s="71">
        <v>-32651089.841536</v>
      </c>
      <c r="CE74" s="71">
        <v>-5282563.4655200001</v>
      </c>
      <c r="CF74" s="71">
        <v>-207417562</v>
      </c>
      <c r="CG74" s="71">
        <v>69529372.229999959</v>
      </c>
      <c r="CH74" s="71">
        <v>-382158934.55000001</v>
      </c>
      <c r="CI74" s="71">
        <v>0</v>
      </c>
      <c r="CJ74" s="71">
        <v>-57163005.989999995</v>
      </c>
      <c r="CK74" s="71">
        <v>-10107734.48</v>
      </c>
      <c r="CL74" s="71">
        <v>-47055271.509999998</v>
      </c>
      <c r="CM74" s="71">
        <v>0</v>
      </c>
      <c r="CN74" s="71">
        <v>-324995928.56</v>
      </c>
      <c r="CO74" s="71">
        <v>8622414.7799999993</v>
      </c>
      <c r="CP74" s="71">
        <v>1398806.81</v>
      </c>
      <c r="CQ74" s="71">
        <v>7223607.9699999997</v>
      </c>
      <c r="CR74" s="71">
        <v>0</v>
      </c>
      <c r="CS74" s="71">
        <v>0</v>
      </c>
      <c r="CT74" s="71">
        <v>0</v>
      </c>
      <c r="CU74" s="71">
        <v>0</v>
      </c>
      <c r="CV74" s="71">
        <v>0</v>
      </c>
      <c r="CW74" s="71">
        <v>0</v>
      </c>
      <c r="CX74" s="71">
        <v>0</v>
      </c>
      <c r="CY74" s="71">
        <v>0</v>
      </c>
      <c r="CZ74" s="71">
        <v>410797064</v>
      </c>
      <c r="DA74" s="71">
        <v>410797064</v>
      </c>
      <c r="DB74" s="71">
        <v>0</v>
      </c>
      <c r="DC74" s="71">
        <v>0</v>
      </c>
      <c r="DD74" s="71">
        <v>32586530</v>
      </c>
      <c r="DE74" s="71">
        <v>-317702</v>
      </c>
      <c r="DF74" s="71">
        <v>0</v>
      </c>
      <c r="DG74" s="71">
        <v>-317702</v>
      </c>
      <c r="DH74" s="71">
        <v>0</v>
      </c>
      <c r="DI74" s="71">
        <v>0</v>
      </c>
      <c r="DJ74" s="71">
        <v>9776419204.8999996</v>
      </c>
      <c r="DK74" s="71">
        <v>9776419204.8999996</v>
      </c>
      <c r="DL74" s="71">
        <v>0</v>
      </c>
      <c r="DM74" s="71">
        <v>9776419204.8999996</v>
      </c>
      <c r="DN74" s="71">
        <v>0</v>
      </c>
      <c r="DO74" s="71">
        <v>303601683.02999085</v>
      </c>
      <c r="DP74" s="71">
        <v>9472817521.7171993</v>
      </c>
      <c r="DQ74" s="4"/>
      <c r="DR74" s="4"/>
    </row>
    <row r="75" spans="1:122" ht="12.75" customHeight="1">
      <c r="A75" s="55" t="s">
        <v>126</v>
      </c>
      <c r="B75" s="72">
        <v>4003</v>
      </c>
      <c r="C75" s="70" t="s">
        <v>379</v>
      </c>
      <c r="D75" s="71">
        <v>328780482</v>
      </c>
      <c r="E75" s="71">
        <v>56482595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56482595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272297887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-352043938.16000003</v>
      </c>
      <c r="BH75" s="71">
        <v>-7646059.1600000001</v>
      </c>
      <c r="BI75" s="71">
        <v>0</v>
      </c>
      <c r="BJ75" s="71">
        <v>0</v>
      </c>
      <c r="BK75" s="71">
        <v>-328780482</v>
      </c>
      <c r="BL75" s="71">
        <v>-56482595</v>
      </c>
      <c r="BM75" s="71">
        <v>0</v>
      </c>
      <c r="BN75" s="71">
        <v>0</v>
      </c>
      <c r="BO75" s="71">
        <v>-272297887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-15617397</v>
      </c>
      <c r="BX75" s="71">
        <v>0</v>
      </c>
      <c r="BY75" s="71">
        <v>0</v>
      </c>
      <c r="BZ75" s="71">
        <v>0</v>
      </c>
      <c r="CA75" s="71">
        <v>-1158865</v>
      </c>
      <c r="CB75" s="71">
        <v>0</v>
      </c>
      <c r="CC75" s="71">
        <v>-804274</v>
      </c>
      <c r="CD75" s="71">
        <v>-13159656</v>
      </c>
      <c r="CE75" s="71">
        <v>-494602</v>
      </c>
      <c r="CF75" s="71">
        <v>0</v>
      </c>
      <c r="CG75" s="71">
        <v>20376080</v>
      </c>
      <c r="CH75" s="71">
        <v>-4218192</v>
      </c>
      <c r="CI75" s="71">
        <v>0</v>
      </c>
      <c r="CJ75" s="71">
        <v>-1235743</v>
      </c>
      <c r="CK75" s="71">
        <v>-1235743</v>
      </c>
      <c r="CL75" s="71">
        <v>0</v>
      </c>
      <c r="CM75" s="71">
        <v>0</v>
      </c>
      <c r="CN75" s="71">
        <v>-2982449</v>
      </c>
      <c r="CO75" s="71">
        <v>0</v>
      </c>
      <c r="CP75" s="71">
        <v>0</v>
      </c>
      <c r="CQ75" s="71">
        <v>0</v>
      </c>
      <c r="CR75" s="71">
        <v>0</v>
      </c>
      <c r="CS75" s="71">
        <v>0</v>
      </c>
      <c r="CT75" s="71">
        <v>0</v>
      </c>
      <c r="CU75" s="71">
        <v>0</v>
      </c>
      <c r="CV75" s="71">
        <v>0</v>
      </c>
      <c r="CW75" s="71">
        <v>0</v>
      </c>
      <c r="CX75" s="71">
        <v>0</v>
      </c>
      <c r="CY75" s="71">
        <v>0</v>
      </c>
      <c r="CZ75" s="71">
        <v>-7651440</v>
      </c>
      <c r="DA75" s="71">
        <v>-7651440</v>
      </c>
      <c r="DB75" s="71">
        <v>0</v>
      </c>
      <c r="DC75" s="71">
        <v>0</v>
      </c>
      <c r="DD75" s="71">
        <v>40971666</v>
      </c>
      <c r="DE75" s="71">
        <v>-3281505</v>
      </c>
      <c r="DF75" s="71">
        <v>-3281505</v>
      </c>
      <c r="DG75" s="71">
        <v>0</v>
      </c>
      <c r="DH75" s="71">
        <v>0</v>
      </c>
      <c r="DI75" s="71">
        <v>-5444449</v>
      </c>
      <c r="DJ75" s="71">
        <v>258512369.90000001</v>
      </c>
      <c r="DK75" s="71">
        <v>355805100</v>
      </c>
      <c r="DL75" s="71">
        <v>-97292730.099999994</v>
      </c>
      <c r="DM75" s="71">
        <v>258512369.90000001</v>
      </c>
      <c r="DN75" s="71">
        <v>0</v>
      </c>
      <c r="DO75" s="71">
        <v>358692475.88747168</v>
      </c>
      <c r="DP75" s="71">
        <v>-2887376.1600000262</v>
      </c>
      <c r="DQ75" s="4"/>
      <c r="DR75" s="4"/>
    </row>
    <row r="76" spans="1:122" ht="12.75" customHeight="1">
      <c r="A76" s="55" t="s">
        <v>127</v>
      </c>
      <c r="B76" s="72">
        <v>4004</v>
      </c>
      <c r="C76" s="70" t="s">
        <v>379</v>
      </c>
      <c r="D76" s="71">
        <v>6147747366.1899996</v>
      </c>
      <c r="E76" s="71">
        <v>3273691724.5899997</v>
      </c>
      <c r="F76" s="71">
        <v>28247798.359999999</v>
      </c>
      <c r="G76" s="71">
        <v>24685647.390000001</v>
      </c>
      <c r="H76" s="71">
        <v>535270343.75999999</v>
      </c>
      <c r="I76" s="71">
        <v>196079071.06999999</v>
      </c>
      <c r="J76" s="71">
        <v>0</v>
      </c>
      <c r="K76" s="71">
        <v>0</v>
      </c>
      <c r="L76" s="71">
        <v>1214.33</v>
      </c>
      <c r="M76" s="71">
        <v>2489407649.6799998</v>
      </c>
      <c r="N76" s="71">
        <v>0</v>
      </c>
      <c r="O76" s="71">
        <v>1166547854.4100001</v>
      </c>
      <c r="P76" s="71">
        <v>405063468.67000002</v>
      </c>
      <c r="Q76" s="71">
        <v>0</v>
      </c>
      <c r="R76" s="71">
        <v>0</v>
      </c>
      <c r="S76" s="71">
        <v>0</v>
      </c>
      <c r="T76" s="71">
        <v>0</v>
      </c>
      <c r="U76" s="71">
        <v>761484385.74000001</v>
      </c>
      <c r="V76" s="71">
        <v>0</v>
      </c>
      <c r="W76" s="71">
        <v>0</v>
      </c>
      <c r="X76" s="71">
        <v>298962242.97999996</v>
      </c>
      <c r="Y76" s="71">
        <v>0</v>
      </c>
      <c r="Z76" s="71">
        <v>81438641.420000002</v>
      </c>
      <c r="AA76" s="71">
        <v>253679224.59999999</v>
      </c>
      <c r="AB76" s="71">
        <v>35017112.549999997</v>
      </c>
      <c r="AC76" s="71">
        <v>0</v>
      </c>
      <c r="AD76" s="71">
        <v>-56245653.610000014</v>
      </c>
      <c r="AE76" s="71">
        <v>0</v>
      </c>
      <c r="AF76" s="71">
        <v>-14927081.979999999</v>
      </c>
      <c r="AG76" s="71">
        <v>1015495062.2099999</v>
      </c>
      <c r="AH76" s="71">
        <v>0</v>
      </c>
      <c r="AI76" s="71">
        <v>0</v>
      </c>
      <c r="AJ76" s="71">
        <v>0</v>
      </c>
      <c r="AK76" s="71">
        <v>393050482</v>
      </c>
      <c r="AL76" s="71">
        <v>0</v>
      </c>
      <c r="AM76" s="71">
        <v>393050482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-5857716517.2600002</v>
      </c>
      <c r="BH76" s="71">
        <v>-52248530.18</v>
      </c>
      <c r="BI76" s="71">
        <v>-422320255.73000002</v>
      </c>
      <c r="BJ76" s="71">
        <v>-250980503.44</v>
      </c>
      <c r="BK76" s="71">
        <v>-4487974008.9700003</v>
      </c>
      <c r="BL76" s="71">
        <v>-3273691724.52</v>
      </c>
      <c r="BM76" s="71">
        <v>-915567351.01999998</v>
      </c>
      <c r="BN76" s="71">
        <v>123358012.74999999</v>
      </c>
      <c r="BO76" s="71">
        <v>-422072946.18000001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-593422116.02999997</v>
      </c>
      <c r="BW76" s="71">
        <v>-50771102.910000004</v>
      </c>
      <c r="BX76" s="71">
        <v>0</v>
      </c>
      <c r="BY76" s="71">
        <v>0</v>
      </c>
      <c r="BZ76" s="71">
        <v>-5455184.6500000004</v>
      </c>
      <c r="CA76" s="71">
        <v>-5978529.2300000004</v>
      </c>
      <c r="CB76" s="71">
        <v>-8255542.3600000003</v>
      </c>
      <c r="CC76" s="71">
        <v>-2624469.0299999998</v>
      </c>
      <c r="CD76" s="71">
        <v>-23111143.02</v>
      </c>
      <c r="CE76" s="71">
        <v>-5346234.62</v>
      </c>
      <c r="CF76" s="71">
        <v>0</v>
      </c>
      <c r="CG76" s="71">
        <v>249371649.46000001</v>
      </c>
      <c r="CH76" s="71">
        <v>-21447332.52</v>
      </c>
      <c r="CI76" s="71">
        <v>0</v>
      </c>
      <c r="CJ76" s="71">
        <v>-10484456.58</v>
      </c>
      <c r="CK76" s="71">
        <v>-10484456.58</v>
      </c>
      <c r="CL76" s="71">
        <v>0</v>
      </c>
      <c r="CM76" s="71">
        <v>0</v>
      </c>
      <c r="CN76" s="71">
        <v>-10962875.939999999</v>
      </c>
      <c r="CO76" s="71">
        <v>0</v>
      </c>
      <c r="CP76" s="71">
        <v>0</v>
      </c>
      <c r="CQ76" s="71">
        <v>0</v>
      </c>
      <c r="CR76" s="71">
        <v>0</v>
      </c>
      <c r="CS76" s="71">
        <v>0</v>
      </c>
      <c r="CT76" s="71">
        <v>0</v>
      </c>
      <c r="CU76" s="71">
        <v>0</v>
      </c>
      <c r="CV76" s="71">
        <v>0</v>
      </c>
      <c r="CW76" s="71">
        <v>0</v>
      </c>
      <c r="CX76" s="71">
        <v>0</v>
      </c>
      <c r="CY76" s="71">
        <v>0</v>
      </c>
      <c r="CZ76" s="71">
        <v>0</v>
      </c>
      <c r="DA76" s="71">
        <v>0</v>
      </c>
      <c r="DB76" s="71">
        <v>0</v>
      </c>
      <c r="DC76" s="71">
        <v>-213544975.72999999</v>
      </c>
      <c r="DD76" s="71">
        <v>468768216.81</v>
      </c>
      <c r="DE76" s="71">
        <v>-8474669.0600000005</v>
      </c>
      <c r="DF76" s="71">
        <v>-8358991.7400000002</v>
      </c>
      <c r="DG76" s="71">
        <v>-115677.32</v>
      </c>
      <c r="DH76" s="71">
        <v>32707778.879999999</v>
      </c>
      <c r="DI76" s="71">
        <v>-8637368.9199999999</v>
      </c>
      <c r="DJ76" s="71">
        <v>3625552451.3699903</v>
      </c>
      <c r="DK76" s="71">
        <v>4820552451.3699903</v>
      </c>
      <c r="DL76" s="71">
        <v>-1195000000</v>
      </c>
      <c r="DM76" s="71">
        <v>3625552451.3699903</v>
      </c>
      <c r="DN76" s="71">
        <v>0</v>
      </c>
      <c r="DO76" s="71">
        <v>4281149952.9799995</v>
      </c>
      <c r="DP76" s="71">
        <v>539402498.38999939</v>
      </c>
      <c r="DQ76" s="4"/>
      <c r="DR76" s="4"/>
    </row>
    <row r="77" spans="1:122" ht="12.75" customHeight="1">
      <c r="A77" s="55" t="s">
        <v>128</v>
      </c>
      <c r="B77" s="72">
        <v>4005</v>
      </c>
      <c r="C77" s="70" t="s">
        <v>379</v>
      </c>
      <c r="D77" s="71">
        <v>760545311.85000002</v>
      </c>
      <c r="E77" s="71">
        <v>388037312.24000001</v>
      </c>
      <c r="F77" s="71">
        <v>0</v>
      </c>
      <c r="G77" s="71">
        <v>0</v>
      </c>
      <c r="H77" s="71">
        <v>82500054.400000006</v>
      </c>
      <c r="I77" s="71">
        <v>8416715</v>
      </c>
      <c r="J77" s="71">
        <v>0</v>
      </c>
      <c r="K77" s="71">
        <v>0</v>
      </c>
      <c r="L77" s="71">
        <v>0</v>
      </c>
      <c r="M77" s="71">
        <v>297120542.84000003</v>
      </c>
      <c r="N77" s="71">
        <v>0</v>
      </c>
      <c r="O77" s="71">
        <v>74180284.890000001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74180284.890000001</v>
      </c>
      <c r="V77" s="71">
        <v>0</v>
      </c>
      <c r="W77" s="71">
        <v>0</v>
      </c>
      <c r="X77" s="71">
        <v>66018305.799999997</v>
      </c>
      <c r="Y77" s="71">
        <v>0</v>
      </c>
      <c r="Z77" s="71">
        <v>0</v>
      </c>
      <c r="AA77" s="71">
        <v>53147842.310000002</v>
      </c>
      <c r="AB77" s="71">
        <v>0</v>
      </c>
      <c r="AC77" s="71">
        <v>0</v>
      </c>
      <c r="AD77" s="71">
        <v>-27553341.260000002</v>
      </c>
      <c r="AE77" s="71">
        <v>0</v>
      </c>
      <c r="AF77" s="71">
        <v>40423804.75</v>
      </c>
      <c r="AG77" s="71">
        <v>232309408.92000002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-761036226.03999996</v>
      </c>
      <c r="BH77" s="71">
        <v>-346966.92</v>
      </c>
      <c r="BI77" s="71">
        <v>0</v>
      </c>
      <c r="BJ77" s="71">
        <v>0</v>
      </c>
      <c r="BK77" s="71">
        <v>-584540350.59000003</v>
      </c>
      <c r="BL77" s="71">
        <v>-388037312.20000005</v>
      </c>
      <c r="BM77" s="71">
        <v>-74180284.909999996</v>
      </c>
      <c r="BN77" s="71">
        <v>-66018305.790000007</v>
      </c>
      <c r="BO77" s="71">
        <v>-56304447.689999998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-176004961.22</v>
      </c>
      <c r="BW77" s="71">
        <v>-143947.31000000003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-139030.64000000001</v>
      </c>
      <c r="CE77" s="71">
        <v>-4916.67</v>
      </c>
      <c r="CF77" s="71">
        <v>0</v>
      </c>
      <c r="CG77" s="71">
        <v>-87414832.680000007</v>
      </c>
      <c r="CH77" s="71">
        <v>-174521.02000000002</v>
      </c>
      <c r="CI77" s="71">
        <v>0</v>
      </c>
      <c r="CJ77" s="71">
        <v>-73123.06</v>
      </c>
      <c r="CK77" s="71">
        <v>-73123.06</v>
      </c>
      <c r="CL77" s="71">
        <v>0</v>
      </c>
      <c r="CM77" s="71">
        <v>0</v>
      </c>
      <c r="CN77" s="71">
        <v>-101397.96</v>
      </c>
      <c r="CO77" s="71">
        <v>0</v>
      </c>
      <c r="CP77" s="71">
        <v>0</v>
      </c>
      <c r="CQ77" s="71">
        <v>0</v>
      </c>
      <c r="CR77" s="71">
        <v>0</v>
      </c>
      <c r="CS77" s="71">
        <v>0</v>
      </c>
      <c r="CT77" s="71">
        <v>0</v>
      </c>
      <c r="CU77" s="71">
        <v>0</v>
      </c>
      <c r="CV77" s="71">
        <v>0</v>
      </c>
      <c r="CW77" s="71">
        <v>0</v>
      </c>
      <c r="CX77" s="71">
        <v>0</v>
      </c>
      <c r="CY77" s="71">
        <v>0</v>
      </c>
      <c r="CZ77" s="71">
        <v>0</v>
      </c>
      <c r="DA77" s="71">
        <v>0</v>
      </c>
      <c r="DB77" s="71">
        <v>0</v>
      </c>
      <c r="DC77" s="71">
        <v>-87180389.930000007</v>
      </c>
      <c r="DD77" s="71">
        <v>101523.17</v>
      </c>
      <c r="DE77" s="71">
        <v>-241956.75</v>
      </c>
      <c r="DF77" s="71">
        <v>-241956.75</v>
      </c>
      <c r="DG77" s="71">
        <v>0</v>
      </c>
      <c r="DH77" s="71">
        <v>88917.72</v>
      </c>
      <c r="DI77" s="71">
        <v>-8405.8700000000008</v>
      </c>
      <c r="DJ77" s="71">
        <v>395522898.59999973</v>
      </c>
      <c r="DK77" s="71">
        <v>478022898.59999973</v>
      </c>
      <c r="DL77" s="71">
        <v>-82500000</v>
      </c>
      <c r="DM77" s="71">
        <v>395522898.59999973</v>
      </c>
      <c r="DN77" s="71">
        <v>0</v>
      </c>
      <c r="DO77" s="71">
        <v>565928645.47000027</v>
      </c>
      <c r="DP77" s="71">
        <v>-87905746.869999945</v>
      </c>
      <c r="DQ77" s="4"/>
      <c r="DR77" s="4"/>
    </row>
    <row r="78" spans="1:122" ht="12.75" customHeight="1">
      <c r="A78" s="56" t="s">
        <v>129</v>
      </c>
      <c r="B78" s="73">
        <v>9000</v>
      </c>
      <c r="C78" s="70" t="s">
        <v>380</v>
      </c>
      <c r="D78" s="74">
        <v>279832433352.04718</v>
      </c>
      <c r="E78" s="74">
        <v>159204817784.49777</v>
      </c>
      <c r="F78" s="74">
        <v>802780678.33747017</v>
      </c>
      <c r="G78" s="74">
        <v>79611083.310000002</v>
      </c>
      <c r="H78" s="74">
        <v>24223728656.400005</v>
      </c>
      <c r="I78" s="74">
        <v>4328357659.6000004</v>
      </c>
      <c r="J78" s="74">
        <v>4699443535.7700005</v>
      </c>
      <c r="K78" s="74">
        <v>7031504515.1400003</v>
      </c>
      <c r="L78" s="74">
        <v>656008230.38999999</v>
      </c>
      <c r="M78" s="74">
        <v>112925767936.93031</v>
      </c>
      <c r="N78" s="74">
        <v>4457615488.6199999</v>
      </c>
      <c r="O78" s="74">
        <v>10008854251.620001</v>
      </c>
      <c r="P78" s="74">
        <v>2755359315.8500004</v>
      </c>
      <c r="Q78" s="74">
        <v>90387449.460000008</v>
      </c>
      <c r="R78" s="74">
        <v>2007164921.8499999</v>
      </c>
      <c r="S78" s="74">
        <v>1149869768.4100001</v>
      </c>
      <c r="T78" s="74">
        <v>6585428.5300000003</v>
      </c>
      <c r="U78" s="74">
        <v>3564562462.5700002</v>
      </c>
      <c r="V78" s="74">
        <v>157282073.85999998</v>
      </c>
      <c r="W78" s="74">
        <v>277642831.09000003</v>
      </c>
      <c r="X78" s="74">
        <v>52823911899.227936</v>
      </c>
      <c r="Y78" s="74">
        <v>1878034165.48</v>
      </c>
      <c r="Z78" s="74">
        <v>474817748.88</v>
      </c>
      <c r="AA78" s="74">
        <v>13809000679.33</v>
      </c>
      <c r="AB78" s="74">
        <v>1639443795.73</v>
      </c>
      <c r="AC78" s="74">
        <v>217288701.93000001</v>
      </c>
      <c r="AD78" s="74">
        <v>30264332485.100002</v>
      </c>
      <c r="AE78" s="74">
        <v>-315509941.63</v>
      </c>
      <c r="AF78" s="74">
        <v>4856504264.4079447</v>
      </c>
      <c r="AG78" s="74">
        <v>50849653822.864273</v>
      </c>
      <c r="AH78" s="74">
        <v>720779004.11000001</v>
      </c>
      <c r="AI78" s="74">
        <v>701080927.95000005</v>
      </c>
      <c r="AJ78" s="74">
        <v>19698076.16</v>
      </c>
      <c r="AK78" s="74">
        <v>1693424371.7071414</v>
      </c>
      <c r="AL78" s="74">
        <v>1311766904.1071413</v>
      </c>
      <c r="AM78" s="74">
        <v>381657467.59999996</v>
      </c>
      <c r="AN78" s="74">
        <v>1365341358.0899997</v>
      </c>
      <c r="AO78" s="74">
        <v>157734041.37000003</v>
      </c>
      <c r="AP78" s="74">
        <v>59779789.579999998</v>
      </c>
      <c r="AQ78" s="74">
        <v>1147827527.1400001</v>
      </c>
      <c r="AR78" s="74">
        <v>3135080264.9899998</v>
      </c>
      <c r="AS78" s="74">
        <v>30570594.939999998</v>
      </c>
      <c r="AT78" s="74">
        <v>0</v>
      </c>
      <c r="AU78" s="74">
        <v>30570594.939999998</v>
      </c>
      <c r="AV78" s="74">
        <v>0</v>
      </c>
      <c r="AW78" s="74">
        <v>0</v>
      </c>
      <c r="AX78" s="74">
        <v>0</v>
      </c>
      <c r="AY78" s="74">
        <v>0</v>
      </c>
      <c r="AZ78" s="74">
        <v>0</v>
      </c>
      <c r="BA78" s="74">
        <v>0</v>
      </c>
      <c r="BB78" s="74">
        <v>0</v>
      </c>
      <c r="BC78" s="74">
        <v>0</v>
      </c>
      <c r="BD78" s="74">
        <v>0</v>
      </c>
      <c r="BE78" s="74">
        <v>0</v>
      </c>
      <c r="BF78" s="74">
        <v>0</v>
      </c>
      <c r="BG78" s="74">
        <v>-249872070928.51776</v>
      </c>
      <c r="BH78" s="74">
        <v>-9478240447.5600033</v>
      </c>
      <c r="BI78" s="74">
        <v>-2134381871.2899997</v>
      </c>
      <c r="BJ78" s="74">
        <v>-944040667.04999995</v>
      </c>
      <c r="BK78" s="74">
        <v>-203001565563.09778</v>
      </c>
      <c r="BL78" s="74">
        <v>-130119133244.6638</v>
      </c>
      <c r="BM78" s="74">
        <v>-8029975153.7925396</v>
      </c>
      <c r="BN78" s="74">
        <v>-46829088865.606369</v>
      </c>
      <c r="BO78" s="74">
        <v>-14525801322.526739</v>
      </c>
      <c r="BP78" s="74">
        <v>-624328460.44528759</v>
      </c>
      <c r="BQ78" s="74">
        <v>-1100416154.2975001</v>
      </c>
      <c r="BR78" s="74">
        <v>-1067970653.1421095</v>
      </c>
      <c r="BS78" s="74">
        <v>-706739956.46000028</v>
      </c>
      <c r="BT78" s="74">
        <v>1888247.8365606405</v>
      </c>
      <c r="BU78" s="74">
        <v>-976648177.69999993</v>
      </c>
      <c r="BV78" s="74">
        <v>-27547665355.329987</v>
      </c>
      <c r="BW78" s="74">
        <v>-3637035104.7800007</v>
      </c>
      <c r="BX78" s="74">
        <v>-12747039.809999999</v>
      </c>
      <c r="BY78" s="74">
        <v>-149408365.39000002</v>
      </c>
      <c r="BZ78" s="74">
        <v>-236533382.80000001</v>
      </c>
      <c r="CA78" s="74">
        <v>-356225271.2700001</v>
      </c>
      <c r="CB78" s="74">
        <v>-406257749.93000001</v>
      </c>
      <c r="CC78" s="74">
        <v>-177523499.91999996</v>
      </c>
      <c r="CD78" s="74">
        <v>-725488075.80000007</v>
      </c>
      <c r="CE78" s="74">
        <v>-1572851719.8599992</v>
      </c>
      <c r="CF78" s="74">
        <v>-2152493741.71</v>
      </c>
      <c r="CG78" s="74">
        <v>-10400870479.579994</v>
      </c>
      <c r="CH78" s="74">
        <v>-12559000071.500002</v>
      </c>
      <c r="CI78" s="74">
        <v>570701091.9000001</v>
      </c>
      <c r="CJ78" s="74">
        <v>-9459732303.0600052</v>
      </c>
      <c r="CK78" s="74">
        <v>-484188164.53000009</v>
      </c>
      <c r="CL78" s="74">
        <v>-8851441609.6300011</v>
      </c>
      <c r="CM78" s="74">
        <v>-124102528.89999999</v>
      </c>
      <c r="CN78" s="74">
        <v>-3669968860.3400002</v>
      </c>
      <c r="CO78" s="74">
        <v>-2147890300.3899999</v>
      </c>
      <c r="CP78" s="74">
        <v>1950499564.3500001</v>
      </c>
      <c r="CQ78" s="74">
        <v>-4098389864.7400002</v>
      </c>
      <c r="CR78" s="74">
        <v>10884997.92999999</v>
      </c>
      <c r="CS78" s="74">
        <v>4407211.55</v>
      </c>
      <c r="CT78" s="74">
        <v>-3891825.21</v>
      </c>
      <c r="CU78" s="74">
        <v>37442554.359999992</v>
      </c>
      <c r="CV78" s="74">
        <v>-27072942.770000003</v>
      </c>
      <c r="CW78" s="74">
        <v>0</v>
      </c>
      <c r="CX78" s="74">
        <v>0</v>
      </c>
      <c r="CY78" s="74">
        <v>0</v>
      </c>
      <c r="CZ78" s="74">
        <v>5032710343.8099985</v>
      </c>
      <c r="DA78" s="74">
        <v>5221155500.0200005</v>
      </c>
      <c r="DB78" s="74">
        <v>-188445156.20999998</v>
      </c>
      <c r="DC78" s="74">
        <v>-266216205.22999972</v>
      </c>
      <c r="DD78" s="74">
        <v>737490023.05000091</v>
      </c>
      <c r="DE78" s="74">
        <v>-1261515160.8799999</v>
      </c>
      <c r="DF78" s="74">
        <v>-804724724.19999981</v>
      </c>
      <c r="DG78" s="74">
        <v>-456790436.68000001</v>
      </c>
      <c r="DH78" s="74">
        <v>84908065.140000001</v>
      </c>
      <c r="DI78" s="74">
        <v>-32242171.509999998</v>
      </c>
      <c r="DJ78" s="74">
        <v>115232856622.9447</v>
      </c>
      <c r="DK78" s="74">
        <v>158963746104.39703</v>
      </c>
      <c r="DL78" s="74">
        <v>-43730889481.45237</v>
      </c>
      <c r="DM78" s="74">
        <v>115232856622.9447</v>
      </c>
      <c r="DN78" s="74">
        <v>0</v>
      </c>
      <c r="DO78" s="74">
        <v>139404254160.46118</v>
      </c>
      <c r="DP78" s="74">
        <v>19559491943.949371</v>
      </c>
      <c r="DQ78" s="4"/>
      <c r="DR78" s="4"/>
    </row>
    <row r="79" spans="1:122" ht="12.75" customHeight="1">
      <c r="A79" s="56" t="s">
        <v>130</v>
      </c>
      <c r="B79" s="73">
        <v>9001</v>
      </c>
      <c r="C79" s="70" t="s">
        <v>381</v>
      </c>
      <c r="D79" s="74">
        <v>47520731742.039993</v>
      </c>
      <c r="E79" s="74">
        <v>28465673554.489998</v>
      </c>
      <c r="F79" s="74">
        <v>248725437.66999999</v>
      </c>
      <c r="G79" s="74">
        <v>3749134.31</v>
      </c>
      <c r="H79" s="74">
        <v>7369872830.4299994</v>
      </c>
      <c r="I79" s="74">
        <v>4389897678.8500004</v>
      </c>
      <c r="J79" s="74">
        <v>75316894.900000006</v>
      </c>
      <c r="K79" s="74">
        <v>908863603.12000012</v>
      </c>
      <c r="L79" s="74">
        <v>132038863.89</v>
      </c>
      <c r="M79" s="74">
        <v>12893966771.49</v>
      </c>
      <c r="N79" s="74">
        <v>2443242339.8299999</v>
      </c>
      <c r="O79" s="74">
        <v>1897006538.6600001</v>
      </c>
      <c r="P79" s="74">
        <v>32978229.48</v>
      </c>
      <c r="Q79" s="74">
        <v>0</v>
      </c>
      <c r="R79" s="74">
        <v>151535261.25999999</v>
      </c>
      <c r="S79" s="74">
        <v>88434623.939999998</v>
      </c>
      <c r="T79" s="74">
        <v>0</v>
      </c>
      <c r="U79" s="74">
        <v>1011991912.0699999</v>
      </c>
      <c r="V79" s="74">
        <v>594324310.59000003</v>
      </c>
      <c r="W79" s="74">
        <v>17742201.32</v>
      </c>
      <c r="X79" s="74">
        <v>13752638633.190001</v>
      </c>
      <c r="Y79" s="74">
        <v>-28245873.340000004</v>
      </c>
      <c r="Z79" s="74">
        <v>389293.76</v>
      </c>
      <c r="AA79" s="74">
        <v>3784671427.5299997</v>
      </c>
      <c r="AB79" s="74">
        <v>-32726128.439999968</v>
      </c>
      <c r="AC79" s="74">
        <v>268327978.03</v>
      </c>
      <c r="AD79" s="74">
        <v>8243849483.4799995</v>
      </c>
      <c r="AE79" s="74">
        <v>553983176.04999995</v>
      </c>
      <c r="AF79" s="74">
        <v>962389276.12000024</v>
      </c>
      <c r="AG79" s="74">
        <v>2589161783.02</v>
      </c>
      <c r="AH79" s="74">
        <v>59070365.269999996</v>
      </c>
      <c r="AI79" s="74">
        <v>59070365.269999996</v>
      </c>
      <c r="AJ79" s="74">
        <v>0</v>
      </c>
      <c r="AK79" s="74">
        <v>86981418.180000007</v>
      </c>
      <c r="AL79" s="74">
        <v>86981418.180000007</v>
      </c>
      <c r="AM79" s="74">
        <v>0</v>
      </c>
      <c r="AN79" s="74">
        <v>274499390.25999999</v>
      </c>
      <c r="AO79" s="74">
        <v>23418062.789999999</v>
      </c>
      <c r="AP79" s="74">
        <v>4198827.47</v>
      </c>
      <c r="AQ79" s="74">
        <v>246882500</v>
      </c>
      <c r="AR79" s="74">
        <v>201054778.06</v>
      </c>
      <c r="AS79" s="74">
        <v>48730945.600000001</v>
      </c>
      <c r="AT79" s="74">
        <v>24621983.350000001</v>
      </c>
      <c r="AU79" s="74">
        <v>24108962.25</v>
      </c>
      <c r="AV79" s="74">
        <v>0</v>
      </c>
      <c r="AW79" s="74">
        <v>145914335.31</v>
      </c>
      <c r="AX79" s="74">
        <v>145880180.36000001</v>
      </c>
      <c r="AY79" s="74">
        <v>0</v>
      </c>
      <c r="AZ79" s="74">
        <v>4883.2199999999993</v>
      </c>
      <c r="BA79" s="74">
        <v>29271.729999999996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-9411862999.9277039</v>
      </c>
      <c r="BH79" s="74">
        <v>-1728170617.6199999</v>
      </c>
      <c r="BI79" s="74">
        <v>-57221472.740000002</v>
      </c>
      <c r="BJ79" s="74">
        <v>-133865165.36</v>
      </c>
      <c r="BK79" s="74">
        <v>-4219240244.6677046</v>
      </c>
      <c r="BL79" s="74">
        <v>-3140983965.3372269</v>
      </c>
      <c r="BM79" s="74">
        <v>-126665279.12404835</v>
      </c>
      <c r="BN79" s="74">
        <v>-326715288.23574144</v>
      </c>
      <c r="BO79" s="74">
        <v>-623062757.70068729</v>
      </c>
      <c r="BP79" s="74">
        <v>0</v>
      </c>
      <c r="BQ79" s="74">
        <v>0</v>
      </c>
      <c r="BR79" s="74">
        <v>17299.05</v>
      </c>
      <c r="BS79" s="74">
        <v>-958332.39</v>
      </c>
      <c r="BT79" s="74">
        <v>-871920.93</v>
      </c>
      <c r="BU79" s="74">
        <v>-354082444.74000001</v>
      </c>
      <c r="BV79" s="74">
        <v>-236844756.38999999</v>
      </c>
      <c r="BW79" s="74">
        <v>-2193621037.0499997</v>
      </c>
      <c r="BX79" s="74">
        <v>0</v>
      </c>
      <c r="BY79" s="74">
        <v>-376591.76</v>
      </c>
      <c r="BZ79" s="74">
        <v>-87259637.170000002</v>
      </c>
      <c r="CA79" s="74">
        <v>-189540508.11000004</v>
      </c>
      <c r="CB79" s="74">
        <v>-106536270.58</v>
      </c>
      <c r="CC79" s="74">
        <v>-115958669.75999999</v>
      </c>
      <c r="CD79" s="74">
        <v>-680601506.14999998</v>
      </c>
      <c r="CE79" s="74">
        <v>-1013347853.5200001</v>
      </c>
      <c r="CF79" s="74">
        <v>-488817261.36000001</v>
      </c>
      <c r="CG79" s="74">
        <v>-900748082.24000025</v>
      </c>
      <c r="CH79" s="74">
        <v>-2434065991.5599999</v>
      </c>
      <c r="CI79" s="74">
        <v>-1403153774.3299999</v>
      </c>
      <c r="CJ79" s="74">
        <v>-431298653.11000007</v>
      </c>
      <c r="CK79" s="74">
        <v>-261398035.45000002</v>
      </c>
      <c r="CL79" s="74">
        <v>-64143272.49000001</v>
      </c>
      <c r="CM79" s="74">
        <v>-105757345.16999999</v>
      </c>
      <c r="CN79" s="74">
        <v>-599613564.12</v>
      </c>
      <c r="CO79" s="74">
        <v>-301285325.46999997</v>
      </c>
      <c r="CP79" s="74">
        <v>125270262.11</v>
      </c>
      <c r="CQ79" s="74">
        <v>-426555587.57999998</v>
      </c>
      <c r="CR79" s="74">
        <v>0</v>
      </c>
      <c r="CS79" s="74">
        <v>0</v>
      </c>
      <c r="CT79" s="74">
        <v>0</v>
      </c>
      <c r="CU79" s="74">
        <v>0</v>
      </c>
      <c r="CV79" s="74">
        <v>0</v>
      </c>
      <c r="CW79" s="74">
        <v>0</v>
      </c>
      <c r="CX79" s="74">
        <v>0</v>
      </c>
      <c r="CY79" s="74">
        <v>0</v>
      </c>
      <c r="CZ79" s="74">
        <v>2006934013.53</v>
      </c>
      <c r="DA79" s="74">
        <v>2052522806.3700001</v>
      </c>
      <c r="DB79" s="74">
        <v>-45588792.840000004</v>
      </c>
      <c r="DC79" s="74">
        <v>1250588.82</v>
      </c>
      <c r="DD79" s="74">
        <v>446972848.37999994</v>
      </c>
      <c r="DE79" s="74">
        <v>-643857145.89999998</v>
      </c>
      <c r="DF79" s="74">
        <v>-515169591.22000003</v>
      </c>
      <c r="DG79" s="74">
        <v>-128687554.68000001</v>
      </c>
      <c r="DH79" s="74">
        <v>77144667.160000011</v>
      </c>
      <c r="DI79" s="74">
        <v>-53841737.199999996</v>
      </c>
      <c r="DJ79" s="74">
        <v>52902809517.550964</v>
      </c>
      <c r="DK79" s="74">
        <v>74725668898.930954</v>
      </c>
      <c r="DL79" s="74">
        <v>-21822859381.379997</v>
      </c>
      <c r="DM79" s="74">
        <v>52902809517.550964</v>
      </c>
      <c r="DN79" s="74">
        <v>0</v>
      </c>
      <c r="DO79" s="74">
        <v>37517548238.348022</v>
      </c>
      <c r="DP79" s="74">
        <v>37208120659.872292</v>
      </c>
      <c r="DQ79" s="4"/>
      <c r="DR79" s="4"/>
    </row>
    <row r="80" spans="1:122" ht="12.75" customHeight="1">
      <c r="A80" s="56" t="s">
        <v>132</v>
      </c>
      <c r="B80" s="73">
        <v>9002</v>
      </c>
      <c r="C80" s="70" t="s">
        <v>382</v>
      </c>
      <c r="D80" s="74">
        <v>21007293370.642189</v>
      </c>
      <c r="E80" s="74">
        <v>6069986478.7752628</v>
      </c>
      <c r="F80" s="74">
        <v>30347798.359999999</v>
      </c>
      <c r="G80" s="74">
        <v>24685647.390000001</v>
      </c>
      <c r="H80" s="74">
        <v>735143937.93940794</v>
      </c>
      <c r="I80" s="74">
        <v>586847388.77585602</v>
      </c>
      <c r="J80" s="74">
        <v>0</v>
      </c>
      <c r="K80" s="74">
        <v>0</v>
      </c>
      <c r="L80" s="74">
        <v>1214.33</v>
      </c>
      <c r="M80" s="74">
        <v>4692960491.9799995</v>
      </c>
      <c r="N80" s="74">
        <v>0</v>
      </c>
      <c r="O80" s="74">
        <v>1918282060.6160002</v>
      </c>
      <c r="P80" s="74">
        <v>446271548.55000001</v>
      </c>
      <c r="Q80" s="74">
        <v>0</v>
      </c>
      <c r="R80" s="74">
        <v>67492997.129999995</v>
      </c>
      <c r="S80" s="74">
        <v>8449862.756000001</v>
      </c>
      <c r="T80" s="74">
        <v>0</v>
      </c>
      <c r="U80" s="74">
        <v>1391456826.3</v>
      </c>
      <c r="V80" s="74">
        <v>4610825.88</v>
      </c>
      <c r="W80" s="74">
        <v>0</v>
      </c>
      <c r="X80" s="74">
        <v>584092706.13092792</v>
      </c>
      <c r="Y80" s="74">
        <v>-83200.899999999994</v>
      </c>
      <c r="Z80" s="74">
        <v>81438641.420000002</v>
      </c>
      <c r="AA80" s="74">
        <v>334356071.455872</v>
      </c>
      <c r="AB80" s="74">
        <v>291799348.077456</v>
      </c>
      <c r="AC80" s="74">
        <v>-61027413.422399998</v>
      </c>
      <c r="AD80" s="74">
        <v>-87887463.270000011</v>
      </c>
      <c r="AE80" s="74">
        <v>0</v>
      </c>
      <c r="AF80" s="74">
        <v>25496722.770000003</v>
      </c>
      <c r="AG80" s="74">
        <v>2394533609.1300001</v>
      </c>
      <c r="AH80" s="74">
        <v>746878965</v>
      </c>
      <c r="AI80" s="74">
        <v>746878965</v>
      </c>
      <c r="AJ80" s="74">
        <v>0</v>
      </c>
      <c r="AK80" s="74">
        <v>9274842770</v>
      </c>
      <c r="AL80" s="74">
        <v>8881792288</v>
      </c>
      <c r="AM80" s="74">
        <v>393050482</v>
      </c>
      <c r="AN80" s="74">
        <v>0</v>
      </c>
      <c r="AO80" s="74">
        <v>0</v>
      </c>
      <c r="AP80" s="74">
        <v>0</v>
      </c>
      <c r="AQ80" s="74">
        <v>0</v>
      </c>
      <c r="AR80" s="74">
        <v>16176781</v>
      </c>
      <c r="AS80" s="74">
        <v>2499999.9900000002</v>
      </c>
      <c r="AT80" s="74">
        <v>0</v>
      </c>
      <c r="AU80" s="74">
        <v>2499999.9900000002</v>
      </c>
      <c r="AV80" s="74">
        <v>0</v>
      </c>
      <c r="AW80" s="74">
        <v>0</v>
      </c>
      <c r="AX80" s="74">
        <v>0</v>
      </c>
      <c r="AY80" s="74">
        <v>0</v>
      </c>
      <c r="AZ80" s="74">
        <v>0</v>
      </c>
      <c r="BA80" s="74">
        <v>0</v>
      </c>
      <c r="BB80" s="74">
        <v>0</v>
      </c>
      <c r="BC80" s="74">
        <v>0</v>
      </c>
      <c r="BD80" s="74">
        <v>0</v>
      </c>
      <c r="BE80" s="74">
        <v>0</v>
      </c>
      <c r="BF80" s="74">
        <v>0</v>
      </c>
      <c r="BG80" s="74">
        <v>-11337728742.574993</v>
      </c>
      <c r="BH80" s="74">
        <v>-73206010.260000005</v>
      </c>
      <c r="BI80" s="74">
        <v>-422320255.73000002</v>
      </c>
      <c r="BJ80" s="74">
        <v>-273466655.44</v>
      </c>
      <c r="BK80" s="74">
        <v>-9441153166.2299995</v>
      </c>
      <c r="BL80" s="74">
        <v>-6066319194.5899992</v>
      </c>
      <c r="BM80" s="74">
        <v>-1626093477.51</v>
      </c>
      <c r="BN80" s="74">
        <v>-163422934.73000002</v>
      </c>
      <c r="BO80" s="74">
        <v>-1569140778.1100001</v>
      </c>
      <c r="BP80" s="74">
        <v>0</v>
      </c>
      <c r="BQ80" s="74">
        <v>0</v>
      </c>
      <c r="BR80" s="74">
        <v>0</v>
      </c>
      <c r="BS80" s="74">
        <v>-16176781.289999999</v>
      </c>
      <c r="BT80" s="74">
        <v>0</v>
      </c>
      <c r="BU80" s="74">
        <v>0</v>
      </c>
      <c r="BV80" s="74">
        <v>-791336826.25</v>
      </c>
      <c r="BW80" s="74">
        <v>-128828266.664992</v>
      </c>
      <c r="BX80" s="74">
        <v>0</v>
      </c>
      <c r="BY80" s="74">
        <v>0</v>
      </c>
      <c r="BZ80" s="74">
        <v>-5455184.6500000004</v>
      </c>
      <c r="CA80" s="74">
        <v>-17663119.52</v>
      </c>
      <c r="CB80" s="74">
        <v>-11122309.828352001</v>
      </c>
      <c r="CC80" s="74">
        <v>-14398416.409583999</v>
      </c>
      <c r="CD80" s="74">
        <v>-69060919.501535997</v>
      </c>
      <c r="CE80" s="74">
        <v>-11128316.755519999</v>
      </c>
      <c r="CF80" s="74">
        <v>-207417562</v>
      </c>
      <c r="CG80" s="74">
        <v>251862269.00999993</v>
      </c>
      <c r="CH80" s="74">
        <v>-407998980.08999997</v>
      </c>
      <c r="CI80" s="74">
        <v>0</v>
      </c>
      <c r="CJ80" s="74">
        <v>-68956328.629999995</v>
      </c>
      <c r="CK80" s="74">
        <v>-21901057.120000001</v>
      </c>
      <c r="CL80" s="74">
        <v>-47055271.509999998</v>
      </c>
      <c r="CM80" s="74">
        <v>0</v>
      </c>
      <c r="CN80" s="74">
        <v>-339042651.45999998</v>
      </c>
      <c r="CO80" s="74">
        <v>8622414.7799999993</v>
      </c>
      <c r="CP80" s="74">
        <v>1398806.81</v>
      </c>
      <c r="CQ80" s="74">
        <v>7223607.9699999997</v>
      </c>
      <c r="CR80" s="74">
        <v>0</v>
      </c>
      <c r="CS80" s="74">
        <v>0</v>
      </c>
      <c r="CT80" s="74">
        <v>0</v>
      </c>
      <c r="CU80" s="74">
        <v>0</v>
      </c>
      <c r="CV80" s="74">
        <v>0</v>
      </c>
      <c r="CW80" s="74">
        <v>0</v>
      </c>
      <c r="CX80" s="74">
        <v>0</v>
      </c>
      <c r="CY80" s="74">
        <v>0</v>
      </c>
      <c r="CZ80" s="74">
        <v>403145624</v>
      </c>
      <c r="DA80" s="74">
        <v>403145624</v>
      </c>
      <c r="DB80" s="74">
        <v>0</v>
      </c>
      <c r="DC80" s="74">
        <v>-300725365.65999997</v>
      </c>
      <c r="DD80" s="74">
        <v>542427935.9799999</v>
      </c>
      <c r="DE80" s="74">
        <v>-12315832.810000001</v>
      </c>
      <c r="DF80" s="74">
        <v>-11882453.49</v>
      </c>
      <c r="DG80" s="74">
        <v>-433379.32</v>
      </c>
      <c r="DH80" s="74">
        <v>32796696.599999998</v>
      </c>
      <c r="DI80" s="74">
        <v>-14090223.789999999</v>
      </c>
      <c r="DJ80" s="74">
        <v>14056006924.769991</v>
      </c>
      <c r="DK80" s="74">
        <v>15430799654.869989</v>
      </c>
      <c r="DL80" s="74">
        <v>-1374792730.0999999</v>
      </c>
      <c r="DM80" s="74">
        <v>14056006924.769991</v>
      </c>
      <c r="DN80" s="74">
        <v>0</v>
      </c>
      <c r="DO80" s="74">
        <v>5509372757.3674622</v>
      </c>
      <c r="DP80" s="74">
        <v>9921426897.077198</v>
      </c>
      <c r="DQ80" s="4"/>
      <c r="DR80" s="4"/>
    </row>
    <row r="81" spans="1:122" ht="12.75" customHeight="1">
      <c r="A81" s="56" t="s">
        <v>134</v>
      </c>
      <c r="B81" s="73">
        <v>9003</v>
      </c>
      <c r="C81" s="70" t="s">
        <v>383</v>
      </c>
      <c r="D81" s="74">
        <v>327353165094.08716</v>
      </c>
      <c r="E81" s="74">
        <v>187670491338.98776</v>
      </c>
      <c r="F81" s="74">
        <v>1051506116.0074701</v>
      </c>
      <c r="G81" s="74">
        <v>83360217.620000005</v>
      </c>
      <c r="H81" s="74">
        <v>31593601486.830006</v>
      </c>
      <c r="I81" s="74">
        <v>8718255338.4500008</v>
      </c>
      <c r="J81" s="74">
        <v>4774760430.6700001</v>
      </c>
      <c r="K81" s="74">
        <v>7940368118.2600002</v>
      </c>
      <c r="L81" s="74">
        <v>788047094.27999997</v>
      </c>
      <c r="M81" s="74">
        <v>125819734708.42032</v>
      </c>
      <c r="N81" s="74">
        <v>6900857828.4499998</v>
      </c>
      <c r="O81" s="74">
        <v>11905860790.280001</v>
      </c>
      <c r="P81" s="74">
        <v>2788337545.3300004</v>
      </c>
      <c r="Q81" s="74">
        <v>90387449.460000008</v>
      </c>
      <c r="R81" s="74">
        <v>2158700183.1099997</v>
      </c>
      <c r="S81" s="74">
        <v>1238304392.3500001</v>
      </c>
      <c r="T81" s="74">
        <v>6585428.5300000003</v>
      </c>
      <c r="U81" s="74">
        <v>4576554374.6400003</v>
      </c>
      <c r="V81" s="74">
        <v>751606384.45000005</v>
      </c>
      <c r="W81" s="74">
        <v>295385032.41000003</v>
      </c>
      <c r="X81" s="74">
        <v>66576550532.417938</v>
      </c>
      <c r="Y81" s="74">
        <v>1849788292.1400001</v>
      </c>
      <c r="Z81" s="74">
        <v>475207042.63999999</v>
      </c>
      <c r="AA81" s="74">
        <v>17593672106.860001</v>
      </c>
      <c r="AB81" s="74">
        <v>1606717667.29</v>
      </c>
      <c r="AC81" s="74">
        <v>485616679.96000004</v>
      </c>
      <c r="AD81" s="74">
        <v>38508181968.580002</v>
      </c>
      <c r="AE81" s="74">
        <v>238473234.41999996</v>
      </c>
      <c r="AF81" s="74">
        <v>5818893540.5279446</v>
      </c>
      <c r="AG81" s="74">
        <v>53438815605.88427</v>
      </c>
      <c r="AH81" s="74">
        <v>779849369.38</v>
      </c>
      <c r="AI81" s="74">
        <v>760151293.22000003</v>
      </c>
      <c r="AJ81" s="74">
        <v>19698076.16</v>
      </c>
      <c r="AK81" s="74">
        <v>1780405789.8871415</v>
      </c>
      <c r="AL81" s="74">
        <v>1398748322.2871413</v>
      </c>
      <c r="AM81" s="74">
        <v>381657467.59999996</v>
      </c>
      <c r="AN81" s="74">
        <v>1639840748.3499997</v>
      </c>
      <c r="AO81" s="74">
        <v>181152104.16000003</v>
      </c>
      <c r="AP81" s="74">
        <v>63978617.049999997</v>
      </c>
      <c r="AQ81" s="74">
        <v>1394710027.1400001</v>
      </c>
      <c r="AR81" s="74">
        <v>3336135043.0499997</v>
      </c>
      <c r="AS81" s="74">
        <v>79301540.539999992</v>
      </c>
      <c r="AT81" s="74">
        <v>24621983.350000001</v>
      </c>
      <c r="AU81" s="74">
        <v>54679557.189999998</v>
      </c>
      <c r="AV81" s="74">
        <v>0</v>
      </c>
      <c r="AW81" s="74">
        <v>145914335.31</v>
      </c>
      <c r="AX81" s="74">
        <v>145880180.36000001</v>
      </c>
      <c r="AY81" s="74">
        <v>0</v>
      </c>
      <c r="AZ81" s="74">
        <v>4883.2199999999993</v>
      </c>
      <c r="BA81" s="74">
        <v>29271.729999999996</v>
      </c>
      <c r="BB81" s="74">
        <v>0</v>
      </c>
      <c r="BC81" s="74">
        <v>0</v>
      </c>
      <c r="BD81" s="74">
        <v>0</v>
      </c>
      <c r="BE81" s="74">
        <v>0</v>
      </c>
      <c r="BF81" s="74">
        <v>0</v>
      </c>
      <c r="BG81" s="74">
        <v>-259283933928.44547</v>
      </c>
      <c r="BH81" s="74">
        <v>-11206411065.180004</v>
      </c>
      <c r="BI81" s="74">
        <v>-2191603344.0299997</v>
      </c>
      <c r="BJ81" s="74">
        <v>-1077905832.4099998</v>
      </c>
      <c r="BK81" s="74">
        <v>-207220805807.76547</v>
      </c>
      <c r="BL81" s="74">
        <v>-133260117210.00104</v>
      </c>
      <c r="BM81" s="74">
        <v>-8156640432.9165878</v>
      </c>
      <c r="BN81" s="74">
        <v>-47155804153.84211</v>
      </c>
      <c r="BO81" s="74">
        <v>-15148864080.227427</v>
      </c>
      <c r="BP81" s="74">
        <v>-624328460.44528759</v>
      </c>
      <c r="BQ81" s="74">
        <v>-1100416154.2975001</v>
      </c>
      <c r="BR81" s="74">
        <v>-1067953354.0921096</v>
      </c>
      <c r="BS81" s="74">
        <v>-707698288.85000026</v>
      </c>
      <c r="BT81" s="74">
        <v>1016326.9065606404</v>
      </c>
      <c r="BU81" s="74">
        <v>-1330730622.4400001</v>
      </c>
      <c r="BV81" s="74">
        <v>-27784510111.719986</v>
      </c>
      <c r="BW81" s="74">
        <v>-5830656141.8299999</v>
      </c>
      <c r="BX81" s="74">
        <v>-12747039.809999999</v>
      </c>
      <c r="BY81" s="74">
        <v>-149784957.15000001</v>
      </c>
      <c r="BZ81" s="74">
        <v>-323793019.97000003</v>
      </c>
      <c r="CA81" s="74">
        <v>-545765779.38000011</v>
      </c>
      <c r="CB81" s="74">
        <v>-512794020.50999999</v>
      </c>
      <c r="CC81" s="74">
        <v>-293482169.67999995</v>
      </c>
      <c r="CD81" s="74">
        <v>-1406089581.95</v>
      </c>
      <c r="CE81" s="74">
        <v>-2586199573.3799992</v>
      </c>
      <c r="CF81" s="74">
        <v>-2641311003.0700002</v>
      </c>
      <c r="CG81" s="74">
        <v>-11301618561.819994</v>
      </c>
      <c r="CH81" s="74">
        <v>-14993066063.060001</v>
      </c>
      <c r="CI81" s="74">
        <v>-832452682.42999983</v>
      </c>
      <c r="CJ81" s="74">
        <v>-9891030956.1700058</v>
      </c>
      <c r="CK81" s="74">
        <v>-745586199.98000014</v>
      </c>
      <c r="CL81" s="74">
        <v>-8915584882.1200008</v>
      </c>
      <c r="CM81" s="74">
        <v>-229859874.06999999</v>
      </c>
      <c r="CN81" s="74">
        <v>-4269582424.46</v>
      </c>
      <c r="CO81" s="74">
        <v>-2449175625.8599997</v>
      </c>
      <c r="CP81" s="74">
        <v>2075769826.46</v>
      </c>
      <c r="CQ81" s="74">
        <v>-4524945452.3200006</v>
      </c>
      <c r="CR81" s="74">
        <v>10884997.92999999</v>
      </c>
      <c r="CS81" s="74">
        <v>4407211.55</v>
      </c>
      <c r="CT81" s="74">
        <v>-3891825.21</v>
      </c>
      <c r="CU81" s="74">
        <v>37442554.359999992</v>
      </c>
      <c r="CV81" s="74">
        <v>-27072942.770000003</v>
      </c>
      <c r="CW81" s="74">
        <v>0</v>
      </c>
      <c r="CX81" s="74">
        <v>0</v>
      </c>
      <c r="CY81" s="74">
        <v>0</v>
      </c>
      <c r="CZ81" s="74">
        <v>7039644357.3399982</v>
      </c>
      <c r="DA81" s="74">
        <v>7273678306.3900003</v>
      </c>
      <c r="DB81" s="74">
        <v>-234033949.04999998</v>
      </c>
      <c r="DC81" s="74">
        <v>-264965616.40999973</v>
      </c>
      <c r="DD81" s="74">
        <v>1184462871.4300008</v>
      </c>
      <c r="DE81" s="74">
        <v>-1905372306.7799997</v>
      </c>
      <c r="DF81" s="74">
        <v>-1319894315.4199998</v>
      </c>
      <c r="DG81" s="74">
        <v>-585477991.36000001</v>
      </c>
      <c r="DH81" s="74">
        <v>162052732.30000001</v>
      </c>
      <c r="DI81" s="74">
        <v>-86083908.709999993</v>
      </c>
      <c r="DJ81" s="74">
        <v>168135666140.49567</v>
      </c>
      <c r="DK81" s="74">
        <v>233689415003.328</v>
      </c>
      <c r="DL81" s="74">
        <v>-65553748862.832367</v>
      </c>
      <c r="DM81" s="74">
        <v>168135666140.49567</v>
      </c>
      <c r="DN81" s="74">
        <v>0</v>
      </c>
      <c r="DO81" s="74">
        <v>176921802398.8092</v>
      </c>
      <c r="DP81" s="74">
        <v>56767612603.821663</v>
      </c>
      <c r="DQ81" s="4"/>
      <c r="DR81" s="4"/>
    </row>
    <row r="82" spans="1:122" ht="12.75" customHeight="1">
      <c r="A82" s="57" t="s">
        <v>136</v>
      </c>
      <c r="B82" s="75"/>
      <c r="C82" s="70" t="s">
        <v>384</v>
      </c>
      <c r="D82" s="74">
        <v>348360458464.72937</v>
      </c>
      <c r="E82" s="74">
        <v>193740477817.76303</v>
      </c>
      <c r="F82" s="74">
        <v>1081853914.36747</v>
      </c>
      <c r="G82" s="74">
        <v>108045865.01000001</v>
      </c>
      <c r="H82" s="74">
        <v>32328745424.769413</v>
      </c>
      <c r="I82" s="74">
        <v>9305102727.2258568</v>
      </c>
      <c r="J82" s="74">
        <v>4774760430.6700001</v>
      </c>
      <c r="K82" s="74">
        <v>7940368118.2600002</v>
      </c>
      <c r="L82" s="74">
        <v>788048308.61000001</v>
      </c>
      <c r="M82" s="74">
        <v>130512695200.40031</v>
      </c>
      <c r="N82" s="74">
        <v>6900857828.4499998</v>
      </c>
      <c r="O82" s="74">
        <v>13824142850.896</v>
      </c>
      <c r="P82" s="74">
        <v>3234609093.8800006</v>
      </c>
      <c r="Q82" s="74">
        <v>90387449.460000008</v>
      </c>
      <c r="R82" s="74">
        <v>2226193180.2399998</v>
      </c>
      <c r="S82" s="74">
        <v>1246754255.1060002</v>
      </c>
      <c r="T82" s="74">
        <v>6585428.5300000003</v>
      </c>
      <c r="U82" s="74">
        <v>5968011200.9400005</v>
      </c>
      <c r="V82" s="74">
        <v>756217210.33000004</v>
      </c>
      <c r="W82" s="74">
        <v>295385032.41000003</v>
      </c>
      <c r="X82" s="74">
        <v>67160643238.548866</v>
      </c>
      <c r="Y82" s="74">
        <v>1849705091.24</v>
      </c>
      <c r="Z82" s="74">
        <v>556645684.05999994</v>
      </c>
      <c r="AA82" s="74">
        <v>17928028178.315872</v>
      </c>
      <c r="AB82" s="74">
        <v>1898517015.367456</v>
      </c>
      <c r="AC82" s="74">
        <v>424589266.53760004</v>
      </c>
      <c r="AD82" s="74">
        <v>38420294505.310005</v>
      </c>
      <c r="AE82" s="74">
        <v>238473234.41999996</v>
      </c>
      <c r="AF82" s="74">
        <v>5844390263.297945</v>
      </c>
      <c r="AG82" s="74">
        <v>55833349215.014267</v>
      </c>
      <c r="AH82" s="74">
        <v>1526728334.3800001</v>
      </c>
      <c r="AI82" s="74">
        <v>1507030258.22</v>
      </c>
      <c r="AJ82" s="74">
        <v>19698076.16</v>
      </c>
      <c r="AK82" s="74">
        <v>11055248559.887142</v>
      </c>
      <c r="AL82" s="74">
        <v>10280540610.287142</v>
      </c>
      <c r="AM82" s="74">
        <v>774707949.5999999</v>
      </c>
      <c r="AN82" s="74">
        <v>1639840748.3499997</v>
      </c>
      <c r="AO82" s="74">
        <v>181152104.16000003</v>
      </c>
      <c r="AP82" s="74">
        <v>63978617.049999997</v>
      </c>
      <c r="AQ82" s="74">
        <v>1394710027.1400001</v>
      </c>
      <c r="AR82" s="74">
        <v>3352311824.0499997</v>
      </c>
      <c r="AS82" s="74">
        <v>81801540.529999986</v>
      </c>
      <c r="AT82" s="74">
        <v>24621983.350000001</v>
      </c>
      <c r="AU82" s="74">
        <v>57179557.18</v>
      </c>
      <c r="AV82" s="74">
        <v>0</v>
      </c>
      <c r="AW82" s="74">
        <v>145914335.31</v>
      </c>
      <c r="AX82" s="74">
        <v>145880180.36000001</v>
      </c>
      <c r="AY82" s="74">
        <v>0</v>
      </c>
      <c r="AZ82" s="74">
        <v>4883.2199999999993</v>
      </c>
      <c r="BA82" s="74">
        <v>29271.729999999996</v>
      </c>
      <c r="BB82" s="74">
        <v>0</v>
      </c>
      <c r="BC82" s="74">
        <v>0</v>
      </c>
      <c r="BD82" s="74">
        <v>0</v>
      </c>
      <c r="BE82" s="74">
        <v>0</v>
      </c>
      <c r="BF82" s="74">
        <v>0</v>
      </c>
      <c r="BG82" s="74">
        <v>-270621662671.02045</v>
      </c>
      <c r="BH82" s="74">
        <v>-11279617075.440004</v>
      </c>
      <c r="BI82" s="74">
        <v>-2613923599.7599998</v>
      </c>
      <c r="BJ82" s="74">
        <v>-1351372487.8499999</v>
      </c>
      <c r="BK82" s="74">
        <v>-216661958973.99548</v>
      </c>
      <c r="BL82" s="74">
        <v>-139326436404.59103</v>
      </c>
      <c r="BM82" s="74">
        <v>-9782733910.4265881</v>
      </c>
      <c r="BN82" s="74">
        <v>-47319227088.572113</v>
      </c>
      <c r="BO82" s="74">
        <v>-16718004858.337427</v>
      </c>
      <c r="BP82" s="74">
        <v>-624328460.44528759</v>
      </c>
      <c r="BQ82" s="74">
        <v>-1100416154.2975001</v>
      </c>
      <c r="BR82" s="74">
        <v>-1067953354.0921096</v>
      </c>
      <c r="BS82" s="74">
        <v>-723875070.14000022</v>
      </c>
      <c r="BT82" s="74">
        <v>1016326.9065606404</v>
      </c>
      <c r="BU82" s="74">
        <v>-1330730622.4400001</v>
      </c>
      <c r="BV82" s="74">
        <v>-28575846937.969986</v>
      </c>
      <c r="BW82" s="74">
        <v>-5959484408.4949923</v>
      </c>
      <c r="BX82" s="74">
        <v>-12747039.809999999</v>
      </c>
      <c r="BY82" s="74">
        <v>-149784957.15000001</v>
      </c>
      <c r="BZ82" s="74">
        <v>-329248204.62</v>
      </c>
      <c r="CA82" s="74">
        <v>-563428898.9000001</v>
      </c>
      <c r="CB82" s="74">
        <v>-523916330.33835196</v>
      </c>
      <c r="CC82" s="74">
        <v>-307880586.08958393</v>
      </c>
      <c r="CD82" s="74">
        <v>-1475150501.4515359</v>
      </c>
      <c r="CE82" s="74">
        <v>-2597327890.135519</v>
      </c>
      <c r="CF82" s="74">
        <v>-2848728565.0700002</v>
      </c>
      <c r="CG82" s="74">
        <v>-11049756292.809994</v>
      </c>
      <c r="CH82" s="74">
        <v>-15401065043.150002</v>
      </c>
      <c r="CI82" s="74">
        <v>-832452682.42999983</v>
      </c>
      <c r="CJ82" s="74">
        <v>-9959987284.800005</v>
      </c>
      <c r="CK82" s="74">
        <v>-767487257.10000014</v>
      </c>
      <c r="CL82" s="74">
        <v>-8962640153.6300011</v>
      </c>
      <c r="CM82" s="74">
        <v>-229859874.06999999</v>
      </c>
      <c r="CN82" s="74">
        <v>-4608625075.9200001</v>
      </c>
      <c r="CO82" s="74">
        <v>-2440553211.0799994</v>
      </c>
      <c r="CP82" s="74">
        <v>2077168633.27</v>
      </c>
      <c r="CQ82" s="74">
        <v>-4517721844.3500004</v>
      </c>
      <c r="CR82" s="74">
        <v>10884997.92999999</v>
      </c>
      <c r="CS82" s="74">
        <v>4407211.55</v>
      </c>
      <c r="CT82" s="74">
        <v>-3891825.21</v>
      </c>
      <c r="CU82" s="74">
        <v>37442554.359999992</v>
      </c>
      <c r="CV82" s="74">
        <v>-27072942.770000003</v>
      </c>
      <c r="CW82" s="74">
        <v>0</v>
      </c>
      <c r="CX82" s="74">
        <v>0</v>
      </c>
      <c r="CY82" s="74">
        <v>0</v>
      </c>
      <c r="CZ82" s="74">
        <v>7442789981.3399982</v>
      </c>
      <c r="DA82" s="74">
        <v>7676823930.3900003</v>
      </c>
      <c r="DB82" s="74">
        <v>-234033949.04999998</v>
      </c>
      <c r="DC82" s="74">
        <v>-565690982.06999969</v>
      </c>
      <c r="DD82" s="74">
        <v>1726890807.4100008</v>
      </c>
      <c r="DE82" s="74">
        <v>-1917688139.5899997</v>
      </c>
      <c r="DF82" s="74">
        <v>-1331776768.9099998</v>
      </c>
      <c r="DG82" s="74">
        <v>-585911370.68000007</v>
      </c>
      <c r="DH82" s="74">
        <v>194849428.90000001</v>
      </c>
      <c r="DI82" s="74">
        <v>-100174132.5</v>
      </c>
      <c r="DJ82" s="74">
        <v>182191673065.26566</v>
      </c>
      <c r="DK82" s="74">
        <v>249120214658.198</v>
      </c>
      <c r="DL82" s="74">
        <v>-66928541592.932365</v>
      </c>
      <c r="DM82" s="74">
        <v>182191673065.26566</v>
      </c>
      <c r="DN82" s="74">
        <v>0</v>
      </c>
      <c r="DO82" s="74">
        <v>182431175156.17667</v>
      </c>
      <c r="DP82" s="74">
        <v>66689039500.898865</v>
      </c>
      <c r="DQ82" s="4"/>
      <c r="DR82" s="4"/>
    </row>
    <row r="83" spans="1:122" ht="12.75" customHeight="1">
      <c r="DQ83" s="4"/>
      <c r="DR83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6B614-DBA1-4EFD-8A61-F429733FA16A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221</v>
      </c>
      <c r="B2" s="86">
        <v>704</v>
      </c>
      <c r="C2" s="86">
        <v>718</v>
      </c>
      <c r="D2" s="86">
        <v>729</v>
      </c>
      <c r="E2" s="86">
        <v>750</v>
      </c>
      <c r="F2" s="86">
        <v>751</v>
      </c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128851016.27551675</v>
      </c>
      <c r="E7" s="71">
        <v>86834607.310000017</v>
      </c>
      <c r="F7" s="71">
        <v>116022921.41000001</v>
      </c>
      <c r="G7" s="71">
        <v>-29188314.099999998</v>
      </c>
      <c r="H7" s="71">
        <v>0</v>
      </c>
      <c r="I7" s="71">
        <v>-1162014.7099999972</v>
      </c>
      <c r="J7" s="71">
        <v>-8270238.0099999979</v>
      </c>
      <c r="K7" s="71">
        <v>-45953908.700000003</v>
      </c>
      <c r="L7" s="71">
        <v>37683670.690000005</v>
      </c>
      <c r="M7" s="71">
        <v>7108223.3000000007</v>
      </c>
      <c r="N7" s="71">
        <v>11956328.060000001</v>
      </c>
      <c r="O7" s="71">
        <v>-4848104.76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43178423.675516732</v>
      </c>
      <c r="AA7" s="71">
        <v>0</v>
      </c>
      <c r="AB7" s="71">
        <v>0</v>
      </c>
      <c r="AC7" s="71">
        <v>0</v>
      </c>
      <c r="AD7" s="71">
        <v>45699508.432635881</v>
      </c>
      <c r="AE7" s="71">
        <v>0</v>
      </c>
      <c r="AF7" s="71">
        <v>0</v>
      </c>
      <c r="AG7" s="71">
        <v>0</v>
      </c>
      <c r="AH7" s="71">
        <v>0</v>
      </c>
      <c r="AI7" s="71">
        <v>-2521084.7571191513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-154983108.92940703</v>
      </c>
      <c r="AT7" s="71">
        <v>-17720763.370000001</v>
      </c>
      <c r="AU7" s="71">
        <v>-18525578.350000001</v>
      </c>
      <c r="AV7" s="71">
        <v>804814.98</v>
      </c>
      <c r="AW7" s="71">
        <v>-6047848.429999996</v>
      </c>
      <c r="AX7" s="71">
        <v>-6036801.929999996</v>
      </c>
      <c r="AY7" s="71">
        <v>-33699249.989999995</v>
      </c>
      <c r="AZ7" s="71">
        <v>-20479444.039999999</v>
      </c>
      <c r="BA7" s="71">
        <v>-13219805.949999999</v>
      </c>
      <c r="BB7" s="71">
        <v>0</v>
      </c>
      <c r="BC7" s="71">
        <v>0</v>
      </c>
      <c r="BD7" s="71">
        <v>27662448.059999999</v>
      </c>
      <c r="BE7" s="71">
        <v>-11046.5</v>
      </c>
      <c r="BF7" s="71">
        <v>15849.34</v>
      </c>
      <c r="BG7" s="71">
        <v>9560</v>
      </c>
      <c r="BH7" s="71">
        <v>6289.34</v>
      </c>
      <c r="BI7" s="71">
        <v>0</v>
      </c>
      <c r="BJ7" s="71">
        <v>0</v>
      </c>
      <c r="BK7" s="71">
        <v>-26895.84</v>
      </c>
      <c r="BL7" s="71">
        <v>0</v>
      </c>
      <c r="BM7" s="71">
        <v>0</v>
      </c>
      <c r="BN7" s="71">
        <v>0</v>
      </c>
      <c r="BO7" s="71">
        <v>-1310077.1900000002</v>
      </c>
      <c r="BP7" s="71">
        <v>-1310077.1900000002</v>
      </c>
      <c r="BQ7" s="71">
        <v>0</v>
      </c>
      <c r="BR7" s="71">
        <v>0</v>
      </c>
      <c r="BS7" s="71">
        <v>-129671919.93940702</v>
      </c>
      <c r="BT7" s="71">
        <v>-23949715.220000003</v>
      </c>
      <c r="BU7" s="71">
        <v>-55798664.684250817</v>
      </c>
      <c r="BV7" s="71">
        <v>-14674129.640570907</v>
      </c>
      <c r="BW7" s="71">
        <v>0</v>
      </c>
      <c r="BX7" s="71">
        <v>-976409.30057233013</v>
      </c>
      <c r="BY7" s="71">
        <v>-37102467.034012958</v>
      </c>
      <c r="BZ7" s="71">
        <v>2829465.9400000004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-232500</v>
      </c>
      <c r="CJ7" s="71">
        <v>-232500</v>
      </c>
      <c r="CK7" s="71">
        <v>0</v>
      </c>
      <c r="CL7" s="71">
        <v>-26132092.653890282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686013355.44000006</v>
      </c>
      <c r="E8" s="71">
        <v>484422230.34000003</v>
      </c>
      <c r="F8" s="71">
        <v>527590893.09000003</v>
      </c>
      <c r="G8" s="71">
        <v>-43082997.63000001</v>
      </c>
      <c r="H8" s="71">
        <v>-85665.12</v>
      </c>
      <c r="I8" s="71">
        <v>-71326357.930000052</v>
      </c>
      <c r="J8" s="71">
        <v>2345693.0599999428</v>
      </c>
      <c r="K8" s="71">
        <v>-296310596.45000005</v>
      </c>
      <c r="L8" s="71">
        <v>298656289.50999999</v>
      </c>
      <c r="M8" s="71">
        <v>-73672050.989999995</v>
      </c>
      <c r="N8" s="71">
        <v>25409746.98</v>
      </c>
      <c r="O8" s="71">
        <v>-99081797.969999999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272917483.03000003</v>
      </c>
      <c r="AA8" s="71">
        <v>99083381.13000001</v>
      </c>
      <c r="AB8" s="71">
        <v>5888295.120000001</v>
      </c>
      <c r="AC8" s="71">
        <v>136336544.49000001</v>
      </c>
      <c r="AD8" s="71">
        <v>31609262.289999999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-1.8189894035458565E-12</v>
      </c>
      <c r="AN8" s="71">
        <v>-13901.2</v>
      </c>
      <c r="AO8" s="71">
        <v>12511.08</v>
      </c>
      <c r="AP8" s="71">
        <v>0</v>
      </c>
      <c r="AQ8" s="71">
        <v>0</v>
      </c>
      <c r="AR8" s="71">
        <v>1390.119999999999</v>
      </c>
      <c r="AS8" s="71">
        <v>-135879523.74000004</v>
      </c>
      <c r="AT8" s="71">
        <v>-10373671.550000003</v>
      </c>
      <c r="AU8" s="71">
        <v>-22780425.720000003</v>
      </c>
      <c r="AV8" s="71">
        <v>12406754.17</v>
      </c>
      <c r="AW8" s="71">
        <v>1486013.4799999977</v>
      </c>
      <c r="AX8" s="71">
        <v>4877852.7199999988</v>
      </c>
      <c r="AY8" s="71">
        <v>-11209889.470000001</v>
      </c>
      <c r="AZ8" s="71">
        <v>-20087044.490000002</v>
      </c>
      <c r="BA8" s="71">
        <v>-510243.89999999997</v>
      </c>
      <c r="BB8" s="71">
        <v>0</v>
      </c>
      <c r="BC8" s="71">
        <v>9387398.9199999999</v>
      </c>
      <c r="BD8" s="71">
        <v>16087742.189999999</v>
      </c>
      <c r="BE8" s="71">
        <v>-3391839.2400000012</v>
      </c>
      <c r="BF8" s="71">
        <v>6587281.3799999999</v>
      </c>
      <c r="BG8" s="71">
        <v>9496903.75</v>
      </c>
      <c r="BH8" s="71">
        <v>1974256.58</v>
      </c>
      <c r="BI8" s="71">
        <v>0</v>
      </c>
      <c r="BJ8" s="71">
        <v>-4883878.95</v>
      </c>
      <c r="BK8" s="71">
        <v>-9979120.620000001</v>
      </c>
      <c r="BL8" s="71">
        <v>0</v>
      </c>
      <c r="BM8" s="71">
        <v>0</v>
      </c>
      <c r="BN8" s="71">
        <v>0</v>
      </c>
      <c r="BO8" s="71">
        <v>-267624.25999999989</v>
      </c>
      <c r="BP8" s="71">
        <v>-267624.25999999989</v>
      </c>
      <c r="BQ8" s="71">
        <v>0</v>
      </c>
      <c r="BR8" s="71">
        <v>0</v>
      </c>
      <c r="BS8" s="71">
        <v>-126724241.41000003</v>
      </c>
      <c r="BT8" s="71">
        <v>-80090906.300000012</v>
      </c>
      <c r="BU8" s="71">
        <v>-32414126.809999999</v>
      </c>
      <c r="BV8" s="71">
        <v>-12111716.280000001</v>
      </c>
      <c r="BW8" s="71">
        <v>0</v>
      </c>
      <c r="BX8" s="71">
        <v>0</v>
      </c>
      <c r="BY8" s="71">
        <v>0</v>
      </c>
      <c r="BZ8" s="71">
        <v>13557500.189999999</v>
      </c>
      <c r="CA8" s="71">
        <v>-15664992.210000001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550133831.70000005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925947270.50999999</v>
      </c>
      <c r="E9" s="71">
        <v>664872532.92999995</v>
      </c>
      <c r="F9" s="71">
        <v>724869996.38999999</v>
      </c>
      <c r="G9" s="71">
        <v>-57787989.609999999</v>
      </c>
      <c r="H9" s="71">
        <v>-2209473.85</v>
      </c>
      <c r="I9" s="71">
        <v>-36371237.610000007</v>
      </c>
      <c r="J9" s="71">
        <v>-32117020.680000007</v>
      </c>
      <c r="K9" s="71">
        <v>-382597829.98000002</v>
      </c>
      <c r="L9" s="71">
        <v>350480809.30000001</v>
      </c>
      <c r="M9" s="71">
        <v>-4886892.2799999993</v>
      </c>
      <c r="N9" s="71">
        <v>16072941.770000001</v>
      </c>
      <c r="O9" s="71">
        <v>-20959834.050000001</v>
      </c>
      <c r="P9" s="71">
        <v>632675.35</v>
      </c>
      <c r="Q9" s="71">
        <v>1183104.93</v>
      </c>
      <c r="R9" s="71">
        <v>-550429.57999999996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297536590.63000005</v>
      </c>
      <c r="AA9" s="71">
        <v>195141636.05000004</v>
      </c>
      <c r="AB9" s="71">
        <v>-23614.52</v>
      </c>
      <c r="AC9" s="71">
        <v>60369040.579999998</v>
      </c>
      <c r="AD9" s="71">
        <v>27575538.239999998</v>
      </c>
      <c r="AE9" s="71">
        <v>8846.1</v>
      </c>
      <c r="AF9" s="71">
        <v>12132260.470000001</v>
      </c>
      <c r="AG9" s="71">
        <v>2332883.7100000004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-90615.44</v>
      </c>
      <c r="AN9" s="71">
        <v>-93916.53</v>
      </c>
      <c r="AO9" s="71">
        <v>3301.09</v>
      </c>
      <c r="AP9" s="71">
        <v>0</v>
      </c>
      <c r="AQ9" s="71">
        <v>0</v>
      </c>
      <c r="AR9" s="71">
        <v>0</v>
      </c>
      <c r="AS9" s="71">
        <v>-324829378.39000005</v>
      </c>
      <c r="AT9" s="71">
        <v>-17001045.799999997</v>
      </c>
      <c r="AU9" s="71">
        <v>-59735125.799999997</v>
      </c>
      <c r="AV9" s="71">
        <v>42734080</v>
      </c>
      <c r="AW9" s="71">
        <v>-13143721.929999996</v>
      </c>
      <c r="AX9" s="71">
        <v>-4132678.3299999982</v>
      </c>
      <c r="AY9" s="71">
        <v>-72663509.310000002</v>
      </c>
      <c r="AZ9" s="71">
        <v>-44561231.579999998</v>
      </c>
      <c r="BA9" s="71">
        <v>-28102277.73</v>
      </c>
      <c r="BB9" s="71">
        <v>0</v>
      </c>
      <c r="BC9" s="71">
        <v>0</v>
      </c>
      <c r="BD9" s="71">
        <v>68530830.980000004</v>
      </c>
      <c r="BE9" s="71">
        <v>-9011043.5999999978</v>
      </c>
      <c r="BF9" s="71">
        <v>24854215.16</v>
      </c>
      <c r="BG9" s="71">
        <v>15593664.74</v>
      </c>
      <c r="BH9" s="71">
        <v>9260550.4199999999</v>
      </c>
      <c r="BI9" s="71">
        <v>0</v>
      </c>
      <c r="BJ9" s="71">
        <v>0</v>
      </c>
      <c r="BK9" s="71">
        <v>-33865258.759999998</v>
      </c>
      <c r="BL9" s="71">
        <v>0</v>
      </c>
      <c r="BM9" s="71">
        <v>0</v>
      </c>
      <c r="BN9" s="71">
        <v>0</v>
      </c>
      <c r="BO9" s="71">
        <v>1467658.8499999999</v>
      </c>
      <c r="BP9" s="71">
        <v>1467658.8499999999</v>
      </c>
      <c r="BQ9" s="71">
        <v>0</v>
      </c>
      <c r="BR9" s="71">
        <v>0</v>
      </c>
      <c r="BS9" s="71">
        <v>-293790630.79000002</v>
      </c>
      <c r="BT9" s="71">
        <v>-205690430.96000004</v>
      </c>
      <c r="BU9" s="71">
        <v>-54560644.059999995</v>
      </c>
      <c r="BV9" s="71">
        <v>-23590995.600000001</v>
      </c>
      <c r="BW9" s="71">
        <v>0</v>
      </c>
      <c r="BX9" s="71">
        <v>-10472684.58</v>
      </c>
      <c r="BY9" s="71">
        <v>-4451150.21</v>
      </c>
      <c r="BZ9" s="71">
        <v>8629364.8100000005</v>
      </c>
      <c r="CA9" s="71">
        <v>-3654090.1900000004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-2361638.7200000002</v>
      </c>
      <c r="CJ9" s="71">
        <v>-2361638.7200000002</v>
      </c>
      <c r="CK9" s="71">
        <v>0</v>
      </c>
      <c r="CL9" s="71">
        <v>601117892.11999989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2833997063.5999999</v>
      </c>
      <c r="E10" s="71">
        <v>1974106267.4300001</v>
      </c>
      <c r="F10" s="71">
        <v>2076447091.1500001</v>
      </c>
      <c r="G10" s="71">
        <v>-87395059.479999989</v>
      </c>
      <c r="H10" s="71">
        <v>-14945764.24</v>
      </c>
      <c r="I10" s="71">
        <v>-356036609.51000011</v>
      </c>
      <c r="J10" s="71">
        <v>-359514356.63000011</v>
      </c>
      <c r="K10" s="71">
        <v>-1109544816.3600001</v>
      </c>
      <c r="L10" s="71">
        <v>750030459.73000002</v>
      </c>
      <c r="M10" s="71">
        <v>1068547.8599999994</v>
      </c>
      <c r="N10" s="71">
        <v>10005003.18</v>
      </c>
      <c r="O10" s="71">
        <v>-8936455.3200000003</v>
      </c>
      <c r="P10" s="71">
        <v>2409199.2600000007</v>
      </c>
      <c r="Q10" s="71">
        <v>8034718.3600000003</v>
      </c>
      <c r="R10" s="71">
        <v>-5625519.0999999996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1214455469.8899999</v>
      </c>
      <c r="AA10" s="71">
        <v>500207489.63999999</v>
      </c>
      <c r="AB10" s="71">
        <v>134485602.18000001</v>
      </c>
      <c r="AC10" s="71">
        <v>444020395.08999997</v>
      </c>
      <c r="AD10" s="71">
        <v>106300152.87</v>
      </c>
      <c r="AE10" s="71">
        <v>25001641.73</v>
      </c>
      <c r="AF10" s="71">
        <v>0</v>
      </c>
      <c r="AG10" s="71">
        <v>0</v>
      </c>
      <c r="AH10" s="71">
        <v>4440188.38</v>
      </c>
      <c r="AI10" s="71">
        <v>0</v>
      </c>
      <c r="AJ10" s="71">
        <v>0</v>
      </c>
      <c r="AK10" s="71">
        <v>0</v>
      </c>
      <c r="AL10" s="71">
        <v>0</v>
      </c>
      <c r="AM10" s="71">
        <v>1471935.79</v>
      </c>
      <c r="AN10" s="71">
        <v>654588.25</v>
      </c>
      <c r="AO10" s="71">
        <v>754847.54</v>
      </c>
      <c r="AP10" s="71">
        <v>0</v>
      </c>
      <c r="AQ10" s="71">
        <v>0</v>
      </c>
      <c r="AR10" s="71">
        <v>62500</v>
      </c>
      <c r="AS10" s="71">
        <v>-1025371553.5700001</v>
      </c>
      <c r="AT10" s="71">
        <v>-77802997.899999991</v>
      </c>
      <c r="AU10" s="71">
        <v>-82775306.669999987</v>
      </c>
      <c r="AV10" s="71">
        <v>4972308.7700000005</v>
      </c>
      <c r="AW10" s="71">
        <v>-102978404.45999995</v>
      </c>
      <c r="AX10" s="71">
        <v>-91885261.299999952</v>
      </c>
      <c r="AY10" s="71">
        <v>-254932356.43999994</v>
      </c>
      <c r="AZ10" s="71">
        <v>-163518500.47999999</v>
      </c>
      <c r="BA10" s="71">
        <v>-208551776.07999998</v>
      </c>
      <c r="BB10" s="71">
        <v>0</v>
      </c>
      <c r="BC10" s="71">
        <v>117137920.12</v>
      </c>
      <c r="BD10" s="71">
        <v>163047095.13999999</v>
      </c>
      <c r="BE10" s="71">
        <v>-11093143.159999996</v>
      </c>
      <c r="BF10" s="71">
        <v>11415371.960000001</v>
      </c>
      <c r="BG10" s="71">
        <v>12156882.99</v>
      </c>
      <c r="BH10" s="71">
        <v>4503695.7699999996</v>
      </c>
      <c r="BI10" s="71">
        <v>0</v>
      </c>
      <c r="BJ10" s="71">
        <v>-5245206.8</v>
      </c>
      <c r="BK10" s="71">
        <v>-22508515.119999997</v>
      </c>
      <c r="BL10" s="71">
        <v>0</v>
      </c>
      <c r="BM10" s="71">
        <v>0</v>
      </c>
      <c r="BN10" s="71">
        <v>0</v>
      </c>
      <c r="BO10" s="71">
        <v>-5690022.1500000004</v>
      </c>
      <c r="BP10" s="71">
        <v>-5690022.1500000004</v>
      </c>
      <c r="BQ10" s="71">
        <v>0</v>
      </c>
      <c r="BR10" s="71">
        <v>0</v>
      </c>
      <c r="BS10" s="71">
        <v>-819441394.93000007</v>
      </c>
      <c r="BT10" s="71">
        <v>-435053454.19999999</v>
      </c>
      <c r="BU10" s="71">
        <v>-224135177.41000003</v>
      </c>
      <c r="BV10" s="71">
        <v>-104137598.96000001</v>
      </c>
      <c r="BW10" s="71">
        <v>0</v>
      </c>
      <c r="BX10" s="71">
        <v>-24127376.669999998</v>
      </c>
      <c r="BY10" s="71">
        <v>-18482484.440000001</v>
      </c>
      <c r="BZ10" s="71">
        <v>-13505303.25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-19458734.130000003</v>
      </c>
      <c r="CJ10" s="71">
        <v>-19458734.130000003</v>
      </c>
      <c r="CK10" s="71">
        <v>0</v>
      </c>
      <c r="CL10" s="71">
        <v>1808625510.0299997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94594454.289999992</v>
      </c>
      <c r="E11" s="71">
        <v>86982577.510000005</v>
      </c>
      <c r="F11" s="71">
        <v>86983077.760000005</v>
      </c>
      <c r="G11" s="71">
        <v>0</v>
      </c>
      <c r="H11" s="71">
        <v>-500.25</v>
      </c>
      <c r="I11" s="71">
        <v>-31497936.510000002</v>
      </c>
      <c r="J11" s="71">
        <v>-31497514.030000001</v>
      </c>
      <c r="K11" s="71">
        <v>-64972894.920000002</v>
      </c>
      <c r="L11" s="71">
        <v>33475380.890000001</v>
      </c>
      <c r="M11" s="71">
        <v>-478.21000000000004</v>
      </c>
      <c r="N11" s="71">
        <v>3.02</v>
      </c>
      <c r="O11" s="71">
        <v>-481.23</v>
      </c>
      <c r="P11" s="71">
        <v>55.730000000000018</v>
      </c>
      <c r="Q11" s="71">
        <v>391.29</v>
      </c>
      <c r="R11" s="71">
        <v>-335.56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38883214.569999993</v>
      </c>
      <c r="AA11" s="71">
        <v>25747138.210000001</v>
      </c>
      <c r="AB11" s="71">
        <v>0</v>
      </c>
      <c r="AC11" s="71">
        <v>3355412.4800000004</v>
      </c>
      <c r="AD11" s="71">
        <v>8495047.3000000007</v>
      </c>
      <c r="AE11" s="71">
        <v>24496.73</v>
      </c>
      <c r="AF11" s="71">
        <v>0</v>
      </c>
      <c r="AG11" s="71">
        <v>23177.05</v>
      </c>
      <c r="AH11" s="71">
        <v>1237942.7999999998</v>
      </c>
      <c r="AI11" s="71">
        <v>0</v>
      </c>
      <c r="AJ11" s="71">
        <v>0</v>
      </c>
      <c r="AK11" s="71">
        <v>0</v>
      </c>
      <c r="AL11" s="71">
        <v>0</v>
      </c>
      <c r="AM11" s="71">
        <v>226598.71999999997</v>
      </c>
      <c r="AN11" s="71">
        <v>363125.47</v>
      </c>
      <c r="AO11" s="71">
        <v>0</v>
      </c>
      <c r="AP11" s="71">
        <v>0</v>
      </c>
      <c r="AQ11" s="71">
        <v>0</v>
      </c>
      <c r="AR11" s="71">
        <v>-136526.75</v>
      </c>
      <c r="AS11" s="71">
        <v>-42338050.979999989</v>
      </c>
      <c r="AT11" s="71">
        <v>-1025899.5699999998</v>
      </c>
      <c r="AU11" s="71">
        <v>-1034659.5699999998</v>
      </c>
      <c r="AV11" s="71">
        <v>8760</v>
      </c>
      <c r="AW11" s="71">
        <v>343575.89000000036</v>
      </c>
      <c r="AX11" s="71">
        <v>448623.44000000029</v>
      </c>
      <c r="AY11" s="71">
        <v>-1021589.1499999998</v>
      </c>
      <c r="AZ11" s="71">
        <v>-1297190.3399999999</v>
      </c>
      <c r="BA11" s="71">
        <v>-32172.93</v>
      </c>
      <c r="BB11" s="71">
        <v>0</v>
      </c>
      <c r="BC11" s="71">
        <v>307774.12</v>
      </c>
      <c r="BD11" s="71">
        <v>1470212.59</v>
      </c>
      <c r="BE11" s="71">
        <v>-105047.54999999996</v>
      </c>
      <c r="BF11" s="71">
        <v>226732.1</v>
      </c>
      <c r="BG11" s="71">
        <v>225085.72</v>
      </c>
      <c r="BH11" s="71">
        <v>1646.38</v>
      </c>
      <c r="BI11" s="71">
        <v>0</v>
      </c>
      <c r="BJ11" s="71">
        <v>0</v>
      </c>
      <c r="BK11" s="71">
        <v>-331779.64999999997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-37150295.139999993</v>
      </c>
      <c r="BT11" s="71">
        <v>-20861438.900000002</v>
      </c>
      <c r="BU11" s="71">
        <v>-8651333.9900000002</v>
      </c>
      <c r="BV11" s="71">
        <v>-6386153.7199999997</v>
      </c>
      <c r="BW11" s="71">
        <v>-26429.64</v>
      </c>
      <c r="BX11" s="71">
        <v>-372727.73000000004</v>
      </c>
      <c r="BY11" s="71">
        <v>-852222.44</v>
      </c>
      <c r="BZ11" s="71">
        <v>11.28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-4505432.16</v>
      </c>
      <c r="CJ11" s="71">
        <v>-4505432.16</v>
      </c>
      <c r="CK11" s="71">
        <v>0</v>
      </c>
      <c r="CL11" s="71">
        <v>52256403.310000002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152981538.86729777</v>
      </c>
      <c r="E13" s="71">
        <v>98939996.219999999</v>
      </c>
      <c r="F13" s="71">
        <v>130438466.73</v>
      </c>
      <c r="G13" s="71">
        <v>-31498470.510000002</v>
      </c>
      <c r="H13" s="71">
        <v>0</v>
      </c>
      <c r="I13" s="71">
        <v>-17931601.639999993</v>
      </c>
      <c r="J13" s="71">
        <v>-15309142.379999995</v>
      </c>
      <c r="K13" s="71">
        <v>-68602390.189999998</v>
      </c>
      <c r="L13" s="71">
        <v>53293247.810000002</v>
      </c>
      <c r="M13" s="71">
        <v>-2622459.2599999998</v>
      </c>
      <c r="N13" s="71">
        <v>147871.37</v>
      </c>
      <c r="O13" s="71">
        <v>-2770330.63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71973144.287297741</v>
      </c>
      <c r="AA13" s="71">
        <v>54693072.351090841</v>
      </c>
      <c r="AB13" s="71">
        <v>7613925.9449185077</v>
      </c>
      <c r="AC13" s="71">
        <v>6180009.4311061576</v>
      </c>
      <c r="AD13" s="71">
        <v>349482.30687284342</v>
      </c>
      <c r="AE13" s="71">
        <v>0</v>
      </c>
      <c r="AF13" s="71">
        <v>45212.986912052365</v>
      </c>
      <c r="AG13" s="71">
        <v>4211129.7739502136</v>
      </c>
      <c r="AH13" s="71">
        <v>-1119688.5075528855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-164733727.3889817</v>
      </c>
      <c r="AT13" s="71">
        <v>-17129794.450000003</v>
      </c>
      <c r="AU13" s="71">
        <v>-17223075.860000003</v>
      </c>
      <c r="AV13" s="71">
        <v>93281.41</v>
      </c>
      <c r="AW13" s="71">
        <v>10867097.669999998</v>
      </c>
      <c r="AX13" s="71">
        <v>10924096.999999998</v>
      </c>
      <c r="AY13" s="71">
        <v>-7238689.3800000008</v>
      </c>
      <c r="AZ13" s="71">
        <v>-10745269.380000001</v>
      </c>
      <c r="BA13" s="71">
        <v>-2189875</v>
      </c>
      <c r="BB13" s="71">
        <v>0</v>
      </c>
      <c r="BC13" s="71">
        <v>5696455</v>
      </c>
      <c r="BD13" s="71">
        <v>18162786.379999999</v>
      </c>
      <c r="BE13" s="71">
        <v>-56999.330000000075</v>
      </c>
      <c r="BF13" s="71">
        <v>996205.73</v>
      </c>
      <c r="BG13" s="71">
        <v>1114145.73</v>
      </c>
      <c r="BH13" s="71">
        <v>91144</v>
      </c>
      <c r="BI13" s="71">
        <v>0</v>
      </c>
      <c r="BJ13" s="71">
        <v>-209084</v>
      </c>
      <c r="BK13" s="71">
        <v>-1053205.06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-155682904.15898168</v>
      </c>
      <c r="BT13" s="71">
        <v>-45572949.889999993</v>
      </c>
      <c r="BU13" s="71">
        <v>-44856877.408236116</v>
      </c>
      <c r="BV13" s="71">
        <v>-20711140.330996215</v>
      </c>
      <c r="BW13" s="71">
        <v>0</v>
      </c>
      <c r="BX13" s="71">
        <v>-3426508.7688058745</v>
      </c>
      <c r="BY13" s="71">
        <v>-10649230.100212038</v>
      </c>
      <c r="BZ13" s="71">
        <v>1104958.8500000001</v>
      </c>
      <c r="CA13" s="71">
        <v>-31571156.510731455</v>
      </c>
      <c r="CB13" s="71">
        <v>-179373.62000000005</v>
      </c>
      <c r="CC13" s="71">
        <v>-139049.92000000004</v>
      </c>
      <c r="CD13" s="71">
        <v>-501977.78</v>
      </c>
      <c r="CE13" s="71">
        <v>362927.86</v>
      </c>
      <c r="CF13" s="71">
        <v>-40323.700000000012</v>
      </c>
      <c r="CG13" s="71">
        <v>203797.44</v>
      </c>
      <c r="CH13" s="71">
        <v>-244121.14</v>
      </c>
      <c r="CI13" s="71">
        <v>-2608752.83</v>
      </c>
      <c r="CJ13" s="71">
        <v>-2608752.83</v>
      </c>
      <c r="CK13" s="71">
        <v>0</v>
      </c>
      <c r="CL13" s="71">
        <v>-11752188.521683931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1142218949.6717269</v>
      </c>
      <c r="E14" s="71">
        <v>723113134.24999988</v>
      </c>
      <c r="F14" s="71">
        <v>1110470527.8199999</v>
      </c>
      <c r="G14" s="71">
        <v>-387314909.63</v>
      </c>
      <c r="H14" s="71">
        <v>-42483.94</v>
      </c>
      <c r="I14" s="71">
        <v>128810139.10999995</v>
      </c>
      <c r="J14" s="71">
        <v>42277036.569999933</v>
      </c>
      <c r="K14" s="71">
        <v>-643501995.23000002</v>
      </c>
      <c r="L14" s="71">
        <v>685779031.79999995</v>
      </c>
      <c r="M14" s="71">
        <v>86532259.160000026</v>
      </c>
      <c r="N14" s="71">
        <v>221855761.12</v>
      </c>
      <c r="O14" s="71">
        <v>-135323501.95999998</v>
      </c>
      <c r="P14" s="71">
        <v>843.38000000000011</v>
      </c>
      <c r="Q14" s="71">
        <v>3530.08</v>
      </c>
      <c r="R14" s="71">
        <v>-2686.7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290273566.14172697</v>
      </c>
      <c r="AA14" s="71">
        <v>154166197.05883899</v>
      </c>
      <c r="AB14" s="71">
        <v>-188646.53037999896</v>
      </c>
      <c r="AC14" s="71">
        <v>75449503.725924999</v>
      </c>
      <c r="AD14" s="71">
        <v>59140384.919189006</v>
      </c>
      <c r="AE14" s="71">
        <v>8767.5523670000002</v>
      </c>
      <c r="AF14" s="71">
        <v>63865.8825</v>
      </c>
      <c r="AG14" s="71">
        <v>1597941.6855570001</v>
      </c>
      <c r="AH14" s="71">
        <v>0</v>
      </c>
      <c r="AI14" s="71">
        <v>35551.847729999994</v>
      </c>
      <c r="AJ14" s="71">
        <v>0</v>
      </c>
      <c r="AK14" s="71">
        <v>0</v>
      </c>
      <c r="AL14" s="71">
        <v>0</v>
      </c>
      <c r="AM14" s="71">
        <v>22110.17</v>
      </c>
      <c r="AN14" s="71">
        <v>7549.3600000000006</v>
      </c>
      <c r="AO14" s="71">
        <v>14560.81</v>
      </c>
      <c r="AP14" s="71">
        <v>0</v>
      </c>
      <c r="AQ14" s="71">
        <v>0</v>
      </c>
      <c r="AR14" s="71">
        <v>0</v>
      </c>
      <c r="AS14" s="71">
        <v>-491067426.29999989</v>
      </c>
      <c r="AT14" s="71">
        <v>-135568085.06999996</v>
      </c>
      <c r="AU14" s="71">
        <v>-135270491.71999997</v>
      </c>
      <c r="AV14" s="71">
        <v>-297593.35000000003</v>
      </c>
      <c r="AW14" s="71">
        <v>-83149177.399999976</v>
      </c>
      <c r="AX14" s="71">
        <v>-75455959.619999975</v>
      </c>
      <c r="AY14" s="71">
        <v>-182033867.45999998</v>
      </c>
      <c r="AZ14" s="71">
        <v>-40124346.890000001</v>
      </c>
      <c r="BA14" s="71">
        <v>-141909520.56999999</v>
      </c>
      <c r="BB14" s="71">
        <v>0</v>
      </c>
      <c r="BC14" s="71">
        <v>0</v>
      </c>
      <c r="BD14" s="71">
        <v>106577907.84</v>
      </c>
      <c r="BE14" s="71">
        <v>-7693217.7799999993</v>
      </c>
      <c r="BF14" s="71">
        <v>4258055.59</v>
      </c>
      <c r="BG14" s="71">
        <v>3277920.84</v>
      </c>
      <c r="BH14" s="71">
        <v>980134.75</v>
      </c>
      <c r="BI14" s="71">
        <v>0</v>
      </c>
      <c r="BJ14" s="71">
        <v>0</v>
      </c>
      <c r="BK14" s="71">
        <v>-11951273.369999999</v>
      </c>
      <c r="BL14" s="71">
        <v>0</v>
      </c>
      <c r="BM14" s="71">
        <v>0</v>
      </c>
      <c r="BN14" s="71">
        <v>0</v>
      </c>
      <c r="BO14" s="71">
        <v>-2307625.29</v>
      </c>
      <c r="BP14" s="71">
        <v>-2307625.29</v>
      </c>
      <c r="BQ14" s="71">
        <v>0</v>
      </c>
      <c r="BR14" s="71">
        <v>0</v>
      </c>
      <c r="BS14" s="71">
        <v>-266139665.76999998</v>
      </c>
      <c r="BT14" s="71">
        <v>-356889064.06999999</v>
      </c>
      <c r="BU14" s="71">
        <v>-120681543.23</v>
      </c>
      <c r="BV14" s="71">
        <v>-40733220.090000004</v>
      </c>
      <c r="BW14" s="71">
        <v>0</v>
      </c>
      <c r="BX14" s="71">
        <v>-16630037.33</v>
      </c>
      <c r="BY14" s="71">
        <v>-36522.480000000003</v>
      </c>
      <c r="BZ14" s="71">
        <v>275007235.54000002</v>
      </c>
      <c r="CA14" s="71">
        <v>-6176514.1100000003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-3902872.7700000005</v>
      </c>
      <c r="CJ14" s="71">
        <v>-3902872.7700000005</v>
      </c>
      <c r="CK14" s="71">
        <v>0</v>
      </c>
      <c r="CL14" s="71">
        <v>651151523.37172699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126570912.65999997</v>
      </c>
      <c r="E15" s="71">
        <v>120232153.98999998</v>
      </c>
      <c r="F15" s="71">
        <v>127675400.85999998</v>
      </c>
      <c r="G15" s="71">
        <v>-7443246.8700000048</v>
      </c>
      <c r="H15" s="71">
        <v>0</v>
      </c>
      <c r="I15" s="71">
        <v>-23522971.649999999</v>
      </c>
      <c r="J15" s="71">
        <v>-23522971.649999999</v>
      </c>
      <c r="K15" s="71">
        <v>-33931106.030000001</v>
      </c>
      <c r="L15" s="71">
        <v>10408134.380000001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29861730.32</v>
      </c>
      <c r="AA15" s="71">
        <v>8396266.4100000001</v>
      </c>
      <c r="AB15" s="71">
        <v>4141094.0599999996</v>
      </c>
      <c r="AC15" s="71">
        <v>15909348.280000001</v>
      </c>
      <c r="AD15" s="71">
        <v>1415021.5699999998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-133974022.22602539</v>
      </c>
      <c r="AT15" s="71">
        <v>-12747349.489999998</v>
      </c>
      <c r="AU15" s="71">
        <v>-12747349.489999998</v>
      </c>
      <c r="AV15" s="71">
        <v>0</v>
      </c>
      <c r="AW15" s="71">
        <v>-4589140.6342132166</v>
      </c>
      <c r="AX15" s="71">
        <v>-15589140.634213217</v>
      </c>
      <c r="AY15" s="71">
        <v>-19817507.954213217</v>
      </c>
      <c r="AZ15" s="71">
        <v>-19264465.060000002</v>
      </c>
      <c r="BA15" s="71">
        <v>-553042.89421321603</v>
      </c>
      <c r="BB15" s="71">
        <v>0</v>
      </c>
      <c r="BC15" s="71">
        <v>0</v>
      </c>
      <c r="BD15" s="71">
        <v>4228367.32</v>
      </c>
      <c r="BE15" s="71">
        <v>11000000</v>
      </c>
      <c r="BF15" s="71">
        <v>11000000</v>
      </c>
      <c r="BG15" s="71">
        <v>11000000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-202611.03000000224</v>
      </c>
      <c r="BP15" s="71">
        <v>-202611.03000000224</v>
      </c>
      <c r="BQ15" s="71">
        <v>0</v>
      </c>
      <c r="BR15" s="71">
        <v>0</v>
      </c>
      <c r="BS15" s="71">
        <v>-122261340.46181217</v>
      </c>
      <c r="BT15" s="71">
        <v>-101179663.87181216</v>
      </c>
      <c r="BU15" s="71">
        <v>-11738384.859999999</v>
      </c>
      <c r="BV15" s="71">
        <v>-2892253.58</v>
      </c>
      <c r="BW15" s="71">
        <v>0</v>
      </c>
      <c r="BX15" s="71">
        <v>-600610.93000000017</v>
      </c>
      <c r="BY15" s="71">
        <v>-5850427.2199999997</v>
      </c>
      <c r="BZ15" s="71">
        <v>0</v>
      </c>
      <c r="CA15" s="71">
        <v>0</v>
      </c>
      <c r="CB15" s="71">
        <v>5826419.3899999987</v>
      </c>
      <c r="CC15" s="71">
        <v>5826419.3899999987</v>
      </c>
      <c r="CD15" s="71">
        <v>-10309987.780000001</v>
      </c>
      <c r="CE15" s="71">
        <v>16136407.17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-7403109.566025421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69084733.502471998</v>
      </c>
      <c r="E17" s="71">
        <v>37434516.32</v>
      </c>
      <c r="F17" s="71">
        <v>38720290.780000001</v>
      </c>
      <c r="G17" s="71">
        <v>-1282674.51</v>
      </c>
      <c r="H17" s="71">
        <v>-3099.95</v>
      </c>
      <c r="I17" s="71">
        <v>-994138.28000000096</v>
      </c>
      <c r="J17" s="71">
        <v>-921349.54000000097</v>
      </c>
      <c r="K17" s="71">
        <v>-16582636.91</v>
      </c>
      <c r="L17" s="71">
        <v>15661287.369999999</v>
      </c>
      <c r="M17" s="71">
        <v>-74023.23000000001</v>
      </c>
      <c r="N17" s="71">
        <v>24858.62</v>
      </c>
      <c r="O17" s="71">
        <v>-98881.85</v>
      </c>
      <c r="P17" s="71">
        <v>1234.49</v>
      </c>
      <c r="Q17" s="71">
        <v>1234.49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32644355.462471999</v>
      </c>
      <c r="AA17" s="71">
        <v>21945523.695576001</v>
      </c>
      <c r="AB17" s="71">
        <v>2164.0288799999998</v>
      </c>
      <c r="AC17" s="71">
        <v>10696667.738016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-26587489.036624007</v>
      </c>
      <c r="AT17" s="71">
        <v>-7673025.3100000005</v>
      </c>
      <c r="AU17" s="71">
        <v>-15259767.15</v>
      </c>
      <c r="AV17" s="71">
        <v>7586741.8399999999</v>
      </c>
      <c r="AW17" s="71">
        <v>-6082452.4600000046</v>
      </c>
      <c r="AX17" s="71">
        <v>-343627.55000000447</v>
      </c>
      <c r="AY17" s="71">
        <v>-18640089.600000001</v>
      </c>
      <c r="AZ17" s="71">
        <v>-13248432.550000001</v>
      </c>
      <c r="BA17" s="71">
        <v>-6659566.5700000003</v>
      </c>
      <c r="BB17" s="71">
        <v>0</v>
      </c>
      <c r="BC17" s="71">
        <v>1267909.52</v>
      </c>
      <c r="BD17" s="71">
        <v>18296462.049999997</v>
      </c>
      <c r="BE17" s="71">
        <v>-5738824.9100000001</v>
      </c>
      <c r="BF17" s="71">
        <v>3066161.9099999997</v>
      </c>
      <c r="BG17" s="71">
        <v>2808832.8699999996</v>
      </c>
      <c r="BH17" s="71">
        <v>317842.89</v>
      </c>
      <c r="BI17" s="71">
        <v>0</v>
      </c>
      <c r="BJ17" s="71">
        <v>-60513.85</v>
      </c>
      <c r="BK17" s="71">
        <v>-8804986.8200000003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-12832011.266624</v>
      </c>
      <c r="BT17" s="71">
        <v>-9495112.5</v>
      </c>
      <c r="BU17" s="71">
        <v>-1343668.0420319997</v>
      </c>
      <c r="BV17" s="71">
        <v>-1299263.8463999999</v>
      </c>
      <c r="BW17" s="71">
        <v>0</v>
      </c>
      <c r="BX17" s="71">
        <v>-28624.844639999996</v>
      </c>
      <c r="BY17" s="71">
        <v>-634714.59355200001</v>
      </c>
      <c r="BZ17" s="71">
        <v>27555.329999999998</v>
      </c>
      <c r="CA17" s="71">
        <v>-58182.770000000004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42497244.465847991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14014278.149999999</v>
      </c>
      <c r="E18" s="71">
        <v>16772306.25</v>
      </c>
      <c r="F18" s="71">
        <v>65147774.640000001</v>
      </c>
      <c r="G18" s="71">
        <v>-48375468.390000001</v>
      </c>
      <c r="H18" s="71">
        <v>0</v>
      </c>
      <c r="I18" s="71">
        <v>-2758028.1000000015</v>
      </c>
      <c r="J18" s="71">
        <v>-11519162.039999999</v>
      </c>
      <c r="K18" s="71">
        <v>-37491193.109999999</v>
      </c>
      <c r="L18" s="71">
        <v>25972031.07</v>
      </c>
      <c r="M18" s="71">
        <v>8761133.9399999976</v>
      </c>
      <c r="N18" s="71">
        <v>27618590.289999999</v>
      </c>
      <c r="O18" s="71">
        <v>-18857456.350000001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-65290183.589999989</v>
      </c>
      <c r="AT18" s="71">
        <v>-3310747.2199999997</v>
      </c>
      <c r="AU18" s="71">
        <v>-11276427.5</v>
      </c>
      <c r="AV18" s="71">
        <v>7965680.2800000003</v>
      </c>
      <c r="AW18" s="71">
        <v>-7354226.4499999993</v>
      </c>
      <c r="AX18" s="71">
        <v>-17810283.460000001</v>
      </c>
      <c r="AY18" s="71">
        <v>-25408747.030000001</v>
      </c>
      <c r="AZ18" s="71">
        <v>-19011740.18</v>
      </c>
      <c r="BA18" s="71">
        <v>-11200411.449999999</v>
      </c>
      <c r="BB18" s="71">
        <v>0</v>
      </c>
      <c r="BC18" s="71">
        <v>4803404.5999999996</v>
      </c>
      <c r="BD18" s="71">
        <v>7598463.5700000003</v>
      </c>
      <c r="BE18" s="71">
        <v>10456057.010000002</v>
      </c>
      <c r="BF18" s="71">
        <v>12709692.630000001</v>
      </c>
      <c r="BG18" s="71">
        <v>10739668.720000001</v>
      </c>
      <c r="BH18" s="71">
        <v>4372731.74</v>
      </c>
      <c r="BI18" s="71">
        <v>0</v>
      </c>
      <c r="BJ18" s="71">
        <v>-2402707.83</v>
      </c>
      <c r="BK18" s="71">
        <v>-2253635.62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-54625209.919999987</v>
      </c>
      <c r="BT18" s="71">
        <v>-13622837.34</v>
      </c>
      <c r="BU18" s="71">
        <v>-36457049.599999994</v>
      </c>
      <c r="BV18" s="71">
        <v>-6917370.9699999997</v>
      </c>
      <c r="BW18" s="71">
        <v>0</v>
      </c>
      <c r="BX18" s="71">
        <v>-1739361.85</v>
      </c>
      <c r="BY18" s="71">
        <v>-9442028.0299999993</v>
      </c>
      <c r="BZ18" s="71">
        <v>13609199.350000001</v>
      </c>
      <c r="CA18" s="71">
        <v>-55761.48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-51275905.43999999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1122627555.3499999</v>
      </c>
      <c r="E20" s="71">
        <v>828179236.14999998</v>
      </c>
      <c r="F20" s="71">
        <v>837835771.56999993</v>
      </c>
      <c r="G20" s="71">
        <v>-9596314.8599999994</v>
      </c>
      <c r="H20" s="71">
        <v>-60220.56</v>
      </c>
      <c r="I20" s="71">
        <v>-86743488.220000029</v>
      </c>
      <c r="J20" s="71">
        <v>-80709298.160000026</v>
      </c>
      <c r="K20" s="71">
        <v>-449685421.15000004</v>
      </c>
      <c r="L20" s="71">
        <v>368976122.99000001</v>
      </c>
      <c r="M20" s="71">
        <v>-6054422.2199999997</v>
      </c>
      <c r="N20" s="71">
        <v>1908526.82</v>
      </c>
      <c r="O20" s="71">
        <v>-7962949.04</v>
      </c>
      <c r="P20" s="71">
        <v>20232.160000000003</v>
      </c>
      <c r="Q20" s="71">
        <v>35685.4</v>
      </c>
      <c r="R20" s="71">
        <v>-15453.24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381236706.41999996</v>
      </c>
      <c r="AA20" s="71">
        <v>364374096.81999999</v>
      </c>
      <c r="AB20" s="71">
        <v>0</v>
      </c>
      <c r="AC20" s="71">
        <v>5157307.1999999993</v>
      </c>
      <c r="AD20" s="71">
        <v>11705302.4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-44899</v>
      </c>
      <c r="AN20" s="71">
        <v>-130461</v>
      </c>
      <c r="AO20" s="71">
        <v>85562</v>
      </c>
      <c r="AP20" s="71">
        <v>0</v>
      </c>
      <c r="AQ20" s="71">
        <v>0</v>
      </c>
      <c r="AR20" s="71">
        <v>0</v>
      </c>
      <c r="AS20" s="71">
        <v>-577625883.77999997</v>
      </c>
      <c r="AT20" s="71">
        <v>-8021509.4100000039</v>
      </c>
      <c r="AU20" s="71">
        <v>-32909388.630000003</v>
      </c>
      <c r="AV20" s="71">
        <v>24887879.219999999</v>
      </c>
      <c r="AW20" s="71">
        <v>-10404293.369999986</v>
      </c>
      <c r="AX20" s="71">
        <v>-23027334.999999985</v>
      </c>
      <c r="AY20" s="71">
        <v>-87307338.699999988</v>
      </c>
      <c r="AZ20" s="71">
        <v>-65583258.799999997</v>
      </c>
      <c r="BA20" s="71">
        <v>-21724079.899999999</v>
      </c>
      <c r="BB20" s="71">
        <v>0</v>
      </c>
      <c r="BC20" s="71">
        <v>0</v>
      </c>
      <c r="BD20" s="71">
        <v>64280003.700000003</v>
      </c>
      <c r="BE20" s="71">
        <v>12623041.629999999</v>
      </c>
      <c r="BF20" s="71">
        <v>41861915</v>
      </c>
      <c r="BG20" s="71">
        <v>33410739.630000003</v>
      </c>
      <c r="BH20" s="71">
        <v>8451175.3699999992</v>
      </c>
      <c r="BI20" s="71">
        <v>0</v>
      </c>
      <c r="BJ20" s="71">
        <v>0</v>
      </c>
      <c r="BK20" s="71">
        <v>-29238873.370000001</v>
      </c>
      <c r="BL20" s="71">
        <v>0</v>
      </c>
      <c r="BM20" s="71">
        <v>0</v>
      </c>
      <c r="BN20" s="71">
        <v>0</v>
      </c>
      <c r="BO20" s="71">
        <v>-260523.22999999998</v>
      </c>
      <c r="BP20" s="71">
        <v>-260523.22999999998</v>
      </c>
      <c r="BQ20" s="71">
        <v>0</v>
      </c>
      <c r="BR20" s="71">
        <v>0</v>
      </c>
      <c r="BS20" s="71">
        <v>-553827658.10000002</v>
      </c>
      <c r="BT20" s="71">
        <v>-317370523.84000003</v>
      </c>
      <c r="BU20" s="71">
        <v>-157421429.97</v>
      </c>
      <c r="BV20" s="71">
        <v>-30301691.32</v>
      </c>
      <c r="BW20" s="71">
        <v>-251472.74</v>
      </c>
      <c r="BX20" s="71">
        <v>-13417972.32</v>
      </c>
      <c r="BY20" s="71">
        <v>-37940869.369999997</v>
      </c>
      <c r="BZ20" s="71">
        <v>2912384.47</v>
      </c>
      <c r="CA20" s="71">
        <v>-36083.01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-5111899.67</v>
      </c>
      <c r="CJ20" s="71">
        <v>-5111899.67</v>
      </c>
      <c r="CK20" s="71">
        <v>0</v>
      </c>
      <c r="CL20" s="71">
        <v>545001671.56999993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34166825.930000007</v>
      </c>
      <c r="E21" s="71">
        <v>54619597.660000004</v>
      </c>
      <c r="F21" s="71">
        <v>55403696.880000003</v>
      </c>
      <c r="G21" s="71">
        <v>-784099.22</v>
      </c>
      <c r="H21" s="71">
        <v>0</v>
      </c>
      <c r="I21" s="71">
        <v>-30143443.039999999</v>
      </c>
      <c r="J21" s="71">
        <v>-28789394.739999998</v>
      </c>
      <c r="K21" s="71">
        <v>-33422327.739999998</v>
      </c>
      <c r="L21" s="71">
        <v>4632933</v>
      </c>
      <c r="M21" s="71">
        <v>-1354048.3</v>
      </c>
      <c r="N21" s="71">
        <v>39996.699999999997</v>
      </c>
      <c r="O21" s="71">
        <v>-1394045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6861970.9300000006</v>
      </c>
      <c r="AA21" s="71">
        <v>4360807.1500000004</v>
      </c>
      <c r="AB21" s="71">
        <v>0</v>
      </c>
      <c r="AC21" s="71">
        <v>1544661.7000000002</v>
      </c>
      <c r="AD21" s="71">
        <v>900026.01</v>
      </c>
      <c r="AE21" s="71">
        <v>0</v>
      </c>
      <c r="AF21" s="71">
        <v>31133.66</v>
      </c>
      <c r="AG21" s="71">
        <v>25342.41</v>
      </c>
      <c r="AH21" s="71">
        <v>0</v>
      </c>
      <c r="AI21" s="71">
        <v>0</v>
      </c>
      <c r="AJ21" s="71">
        <v>2828700.38</v>
      </c>
      <c r="AK21" s="71">
        <v>2828700.38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-28866011.059999995</v>
      </c>
      <c r="AT21" s="71">
        <v>-2712593.92</v>
      </c>
      <c r="AU21" s="71">
        <v>-2808392</v>
      </c>
      <c r="AV21" s="71">
        <v>95798.079999999987</v>
      </c>
      <c r="AW21" s="71">
        <v>2213813.2399999998</v>
      </c>
      <c r="AX21" s="71">
        <v>3570459.13</v>
      </c>
      <c r="AY21" s="71">
        <v>924221.08000000007</v>
      </c>
      <c r="AZ21" s="71">
        <v>-1808520.79</v>
      </c>
      <c r="BA21" s="71">
        <v>2795607.91</v>
      </c>
      <c r="BB21" s="71">
        <v>0</v>
      </c>
      <c r="BC21" s="71">
        <v>-62866.04</v>
      </c>
      <c r="BD21" s="71">
        <v>2646238.0499999998</v>
      </c>
      <c r="BE21" s="71">
        <v>-1356645.8900000001</v>
      </c>
      <c r="BF21" s="71">
        <v>-296115.12</v>
      </c>
      <c r="BG21" s="71">
        <v>0</v>
      </c>
      <c r="BH21" s="71">
        <v>-302927.18</v>
      </c>
      <c r="BI21" s="71">
        <v>0</v>
      </c>
      <c r="BJ21" s="71">
        <v>6812.06</v>
      </c>
      <c r="BK21" s="71">
        <v>-1060530.77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-28053524.589999996</v>
      </c>
      <c r="BT21" s="71">
        <v>-4378442.08</v>
      </c>
      <c r="BU21" s="71">
        <v>-16677479.6</v>
      </c>
      <c r="BV21" s="71">
        <v>-5451807.5900000008</v>
      </c>
      <c r="BW21" s="71">
        <v>0</v>
      </c>
      <c r="BX21" s="71">
        <v>-946178.30999999994</v>
      </c>
      <c r="BY21" s="71">
        <v>-1161351.99</v>
      </c>
      <c r="BZ21" s="71">
        <v>561734.98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-313705.78999999998</v>
      </c>
      <c r="CJ21" s="71">
        <v>-313705.78999999998</v>
      </c>
      <c r="CK21" s="71">
        <v>0</v>
      </c>
      <c r="CL21" s="71">
        <v>5300814.8700000122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8476094441.6342468</v>
      </c>
      <c r="E22" s="71">
        <v>5631080770.7199993</v>
      </c>
      <c r="F22" s="71">
        <v>5974614533.4099989</v>
      </c>
      <c r="G22" s="71">
        <v>-343311162.90000004</v>
      </c>
      <c r="H22" s="71">
        <v>-222599.79</v>
      </c>
      <c r="I22" s="71">
        <v>-210841904.27000007</v>
      </c>
      <c r="J22" s="71">
        <v>-265229895.96000004</v>
      </c>
      <c r="K22" s="71">
        <v>-3165335568.9500003</v>
      </c>
      <c r="L22" s="71">
        <v>2900105672.9900002</v>
      </c>
      <c r="M22" s="71">
        <v>53717807.209999993</v>
      </c>
      <c r="N22" s="71">
        <v>124851260.95999999</v>
      </c>
      <c r="O22" s="71">
        <v>-71133453.75</v>
      </c>
      <c r="P22" s="71">
        <v>670184.4800000001</v>
      </c>
      <c r="Q22" s="71">
        <v>890760.95000000007</v>
      </c>
      <c r="R22" s="71">
        <v>-220576.47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3055809467.3042479</v>
      </c>
      <c r="AA22" s="71">
        <v>2198876398.7052732</v>
      </c>
      <c r="AB22" s="71">
        <v>0</v>
      </c>
      <c r="AC22" s="71">
        <v>747256059.50443625</v>
      </c>
      <c r="AD22" s="71">
        <v>82751802.09160243</v>
      </c>
      <c r="AE22" s="71">
        <v>17957965.790575895</v>
      </c>
      <c r="AF22" s="71">
        <v>0</v>
      </c>
      <c r="AG22" s="71">
        <v>8939026.3621000145</v>
      </c>
      <c r="AH22" s="71">
        <v>0</v>
      </c>
      <c r="AI22" s="71">
        <v>28214.850260309355</v>
      </c>
      <c r="AJ22" s="71">
        <v>0</v>
      </c>
      <c r="AK22" s="71">
        <v>0</v>
      </c>
      <c r="AL22" s="71">
        <v>0</v>
      </c>
      <c r="AM22" s="71">
        <v>46107.88</v>
      </c>
      <c r="AN22" s="71">
        <v>0</v>
      </c>
      <c r="AO22" s="71">
        <v>0</v>
      </c>
      <c r="AP22" s="71">
        <v>0</v>
      </c>
      <c r="AQ22" s="71">
        <v>0</v>
      </c>
      <c r="AR22" s="71">
        <v>46107.88</v>
      </c>
      <c r="AS22" s="71">
        <v>-3395434575.3978224</v>
      </c>
      <c r="AT22" s="71">
        <v>-20329440.240000002</v>
      </c>
      <c r="AU22" s="71">
        <v>-62252604.960000001</v>
      </c>
      <c r="AV22" s="71">
        <v>41923164.719999999</v>
      </c>
      <c r="AW22" s="71">
        <v>-5344033.9299999774</v>
      </c>
      <c r="AX22" s="71">
        <v>-100268136.55999999</v>
      </c>
      <c r="AY22" s="71">
        <v>-186225653.44</v>
      </c>
      <c r="AZ22" s="71">
        <v>-196350114.96000001</v>
      </c>
      <c r="BA22" s="71">
        <v>-85726124.219999999</v>
      </c>
      <c r="BB22" s="71">
        <v>0</v>
      </c>
      <c r="BC22" s="71">
        <v>95850585.739999995</v>
      </c>
      <c r="BD22" s="71">
        <v>85957516.88000001</v>
      </c>
      <c r="BE22" s="71">
        <v>94924102.63000001</v>
      </c>
      <c r="BF22" s="71">
        <v>138005439.71000001</v>
      </c>
      <c r="BG22" s="71">
        <v>155223662.39000002</v>
      </c>
      <c r="BH22" s="71">
        <v>53813356.409999996</v>
      </c>
      <c r="BI22" s="71">
        <v>0</v>
      </c>
      <c r="BJ22" s="71">
        <v>-71031579.090000004</v>
      </c>
      <c r="BK22" s="71">
        <v>-43081337.079999998</v>
      </c>
      <c r="BL22" s="71">
        <v>0</v>
      </c>
      <c r="BM22" s="71">
        <v>0</v>
      </c>
      <c r="BN22" s="71">
        <v>0</v>
      </c>
      <c r="BO22" s="71">
        <v>-13924357.619999999</v>
      </c>
      <c r="BP22" s="71">
        <v>-13924357.619999999</v>
      </c>
      <c r="BQ22" s="71">
        <v>0</v>
      </c>
      <c r="BR22" s="71">
        <v>0</v>
      </c>
      <c r="BS22" s="71">
        <v>-3355836743.6078224</v>
      </c>
      <c r="BT22" s="71">
        <v>-2407394870.1600022</v>
      </c>
      <c r="BU22" s="71">
        <v>-379662943.79299313</v>
      </c>
      <c r="BV22" s="71">
        <v>-27556757.500841912</v>
      </c>
      <c r="BW22" s="71">
        <v>0</v>
      </c>
      <c r="BX22" s="71">
        <v>-32636330.279351272</v>
      </c>
      <c r="BY22" s="71">
        <v>-21790171.294634089</v>
      </c>
      <c r="BZ22" s="71">
        <v>51376165.890000001</v>
      </c>
      <c r="CA22" s="71">
        <v>-538171836.47000003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5080659866.2364244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109797108.81000003</v>
      </c>
      <c r="E23" s="71">
        <v>79589302.770000026</v>
      </c>
      <c r="F23" s="71">
        <v>198236883.15000004</v>
      </c>
      <c r="G23" s="71">
        <v>-117000089.27000001</v>
      </c>
      <c r="H23" s="71">
        <v>-1647491.11</v>
      </c>
      <c r="I23" s="71">
        <v>-7001777.5099999961</v>
      </c>
      <c r="J23" s="71">
        <v>-39639983.359999999</v>
      </c>
      <c r="K23" s="71">
        <v>-118312272.12</v>
      </c>
      <c r="L23" s="71">
        <v>78672288.760000005</v>
      </c>
      <c r="M23" s="71">
        <v>32455744.110000003</v>
      </c>
      <c r="N23" s="71">
        <v>54953135.380000003</v>
      </c>
      <c r="O23" s="71">
        <v>-22497391.27</v>
      </c>
      <c r="P23" s="71">
        <v>182461.74</v>
      </c>
      <c r="Q23" s="71">
        <v>912422.37</v>
      </c>
      <c r="R23" s="71">
        <v>-729960.63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37806048.149999999</v>
      </c>
      <c r="AA23" s="71">
        <v>25861604.740000002</v>
      </c>
      <c r="AB23" s="71">
        <v>4323838.37</v>
      </c>
      <c r="AC23" s="71">
        <v>999240.09</v>
      </c>
      <c r="AD23" s="71">
        <v>5896010.8700000001</v>
      </c>
      <c r="AE23" s="71">
        <v>0</v>
      </c>
      <c r="AF23" s="71">
        <v>532211.94000000006</v>
      </c>
      <c r="AG23" s="71">
        <v>193142.13999999998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-596464.6</v>
      </c>
      <c r="AN23" s="71">
        <v>-610464.6</v>
      </c>
      <c r="AO23" s="71">
        <v>14000</v>
      </c>
      <c r="AP23" s="71">
        <v>0</v>
      </c>
      <c r="AQ23" s="71">
        <v>0</v>
      </c>
      <c r="AR23" s="71">
        <v>0</v>
      </c>
      <c r="AS23" s="71">
        <v>-132148713.40000002</v>
      </c>
      <c r="AT23" s="71">
        <v>-4536669.8099999987</v>
      </c>
      <c r="AU23" s="71">
        <v>-18855135.23</v>
      </c>
      <c r="AV23" s="71">
        <v>14318465.420000002</v>
      </c>
      <c r="AW23" s="71">
        <v>30087836.349999987</v>
      </c>
      <c r="AX23" s="71">
        <v>55992199.539999992</v>
      </c>
      <c r="AY23" s="71">
        <v>-79968938.49000001</v>
      </c>
      <c r="AZ23" s="71">
        <v>-37683100.75</v>
      </c>
      <c r="BA23" s="71">
        <v>-42285837.740000002</v>
      </c>
      <c r="BB23" s="71">
        <v>0</v>
      </c>
      <c r="BC23" s="71">
        <v>0</v>
      </c>
      <c r="BD23" s="71">
        <v>135961138.03</v>
      </c>
      <c r="BE23" s="71">
        <v>-25904363.190000005</v>
      </c>
      <c r="BF23" s="71">
        <v>40509605.649999999</v>
      </c>
      <c r="BG23" s="71">
        <v>17113581.66</v>
      </c>
      <c r="BH23" s="71">
        <v>23396023.989999998</v>
      </c>
      <c r="BI23" s="71">
        <v>0</v>
      </c>
      <c r="BJ23" s="71">
        <v>0</v>
      </c>
      <c r="BK23" s="71">
        <v>-66413968.840000004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-157489803.98000002</v>
      </c>
      <c r="BT23" s="71">
        <v>-34998715.519999996</v>
      </c>
      <c r="BU23" s="71">
        <v>-78019568.670000002</v>
      </c>
      <c r="BV23" s="71">
        <v>-1806998.18</v>
      </c>
      <c r="BW23" s="71">
        <v>0</v>
      </c>
      <c r="BX23" s="71">
        <v>-15636824.65</v>
      </c>
      <c r="BY23" s="71">
        <v>-30621080.379999999</v>
      </c>
      <c r="BZ23" s="71">
        <v>5296735.29</v>
      </c>
      <c r="CA23" s="71">
        <v>-1703351.8699999999</v>
      </c>
      <c r="CB23" s="71">
        <v>99154</v>
      </c>
      <c r="CC23" s="71">
        <v>99925</v>
      </c>
      <c r="CD23" s="71">
        <v>-119043</v>
      </c>
      <c r="CE23" s="71">
        <v>218968</v>
      </c>
      <c r="CF23" s="71">
        <v>-771</v>
      </c>
      <c r="CG23" s="71">
        <v>170</v>
      </c>
      <c r="CH23" s="71">
        <v>-941</v>
      </c>
      <c r="CI23" s="71">
        <v>-309229.95999999996</v>
      </c>
      <c r="CJ23" s="71">
        <v>-309229.95999999996</v>
      </c>
      <c r="CK23" s="71">
        <v>0</v>
      </c>
      <c r="CL23" s="71">
        <v>-22351604.589999989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352062778.93999994</v>
      </c>
      <c r="E24" s="71">
        <v>291146189.97999996</v>
      </c>
      <c r="F24" s="71">
        <v>331335692.51999998</v>
      </c>
      <c r="G24" s="71">
        <v>-40189502.539999999</v>
      </c>
      <c r="H24" s="71">
        <v>0</v>
      </c>
      <c r="I24" s="71">
        <v>-72548667.170000017</v>
      </c>
      <c r="J24" s="71">
        <v>-74875913.950000018</v>
      </c>
      <c r="K24" s="71">
        <v>-157141969.98000002</v>
      </c>
      <c r="L24" s="71">
        <v>82266056.030000001</v>
      </c>
      <c r="M24" s="71">
        <v>2327246.7800000003</v>
      </c>
      <c r="N24" s="71">
        <v>10029086.59</v>
      </c>
      <c r="O24" s="71">
        <v>-7701839.8099999996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133465256.13000001</v>
      </c>
      <c r="AA24" s="71">
        <v>131069502.54000001</v>
      </c>
      <c r="AB24" s="71">
        <v>0</v>
      </c>
      <c r="AC24" s="71">
        <v>2395753.5900000003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-213124857.51999995</v>
      </c>
      <c r="AT24" s="71">
        <v>-2343598.39</v>
      </c>
      <c r="AU24" s="71">
        <v>-3024435.39</v>
      </c>
      <c r="AV24" s="71">
        <v>680837</v>
      </c>
      <c r="AW24" s="71">
        <v>-5206990.28</v>
      </c>
      <c r="AX24" s="71">
        <v>-6301787.3499999996</v>
      </c>
      <c r="AY24" s="71">
        <v>-8216128.8300000001</v>
      </c>
      <c r="AZ24" s="71">
        <v>-7600800.8099999996</v>
      </c>
      <c r="BA24" s="71">
        <v>-1174193.7899999998</v>
      </c>
      <c r="BB24" s="71">
        <v>0</v>
      </c>
      <c r="BC24" s="71">
        <v>558865.77</v>
      </c>
      <c r="BD24" s="71">
        <v>1914341.4800000007</v>
      </c>
      <c r="BE24" s="71">
        <v>1094797.0699999991</v>
      </c>
      <c r="BF24" s="71">
        <v>2639902.9399999995</v>
      </c>
      <c r="BG24" s="71">
        <v>2360585.9299999997</v>
      </c>
      <c r="BH24" s="71">
        <v>427300.5</v>
      </c>
      <c r="BI24" s="71">
        <v>0</v>
      </c>
      <c r="BJ24" s="71">
        <v>-147983.49</v>
      </c>
      <c r="BK24" s="71">
        <v>-1545105.8700000003</v>
      </c>
      <c r="BL24" s="71">
        <v>0</v>
      </c>
      <c r="BM24" s="71">
        <v>0</v>
      </c>
      <c r="BN24" s="71">
        <v>0</v>
      </c>
      <c r="BO24" s="71">
        <v>-6314.31</v>
      </c>
      <c r="BP24" s="71">
        <v>-6314.31</v>
      </c>
      <c r="BQ24" s="71">
        <v>0</v>
      </c>
      <c r="BR24" s="71">
        <v>0</v>
      </c>
      <c r="BS24" s="71">
        <v>-205731462.83999997</v>
      </c>
      <c r="BT24" s="71">
        <v>-197469072.32999998</v>
      </c>
      <c r="BU24" s="71">
        <v>-10945159.98</v>
      </c>
      <c r="BV24" s="71">
        <v>-2358715.6799999997</v>
      </c>
      <c r="BW24" s="71">
        <v>0</v>
      </c>
      <c r="BX24" s="71">
        <v>-1571342.24</v>
      </c>
      <c r="BY24" s="71">
        <v>-2956836.42</v>
      </c>
      <c r="BZ24" s="71">
        <v>9947653.7599999998</v>
      </c>
      <c r="CA24" s="71">
        <v>-377989.95000000007</v>
      </c>
      <c r="CB24" s="71">
        <v>163508.29999999999</v>
      </c>
      <c r="CC24" s="71">
        <v>163508.29999999999</v>
      </c>
      <c r="CD24" s="71">
        <v>-113521.7</v>
      </c>
      <c r="CE24" s="71">
        <v>277030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138937921.41999999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22468482.652926382</v>
      </c>
      <c r="E25" s="71">
        <v>13512361.770000003</v>
      </c>
      <c r="F25" s="71">
        <v>31127202.190000005</v>
      </c>
      <c r="G25" s="71">
        <v>-17614840.420000002</v>
      </c>
      <c r="H25" s="71">
        <v>0</v>
      </c>
      <c r="I25" s="71">
        <v>3362151.5800000057</v>
      </c>
      <c r="J25" s="71">
        <v>5863708.1200000048</v>
      </c>
      <c r="K25" s="71">
        <v>-12795653.909999996</v>
      </c>
      <c r="L25" s="71">
        <v>18659362.030000001</v>
      </c>
      <c r="M25" s="71">
        <v>-2501556.5399999991</v>
      </c>
      <c r="N25" s="71">
        <v>6735747.2800000012</v>
      </c>
      <c r="O25" s="71">
        <v>-9237303.8200000003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5594769.3029263737</v>
      </c>
      <c r="AA25" s="71">
        <v>4759558.6231497191</v>
      </c>
      <c r="AB25" s="71">
        <v>0</v>
      </c>
      <c r="AC25" s="71">
        <v>326063.13806288544</v>
      </c>
      <c r="AD25" s="71">
        <v>493879.78403994977</v>
      </c>
      <c r="AE25" s="71">
        <v>0</v>
      </c>
      <c r="AF25" s="71">
        <v>15267.757673820013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-800</v>
      </c>
      <c r="AN25" s="71">
        <v>-2000</v>
      </c>
      <c r="AO25" s="71">
        <v>1200</v>
      </c>
      <c r="AP25" s="71">
        <v>0</v>
      </c>
      <c r="AQ25" s="71">
        <v>0</v>
      </c>
      <c r="AR25" s="71">
        <v>0</v>
      </c>
      <c r="AS25" s="71">
        <v>-61262370.097053014</v>
      </c>
      <c r="AT25" s="71">
        <v>-780948.12800000014</v>
      </c>
      <c r="AU25" s="71">
        <v>-1062810.4100000001</v>
      </c>
      <c r="AV25" s="71">
        <v>281862.28200000001</v>
      </c>
      <c r="AW25" s="71">
        <v>240120.78800000052</v>
      </c>
      <c r="AX25" s="71">
        <v>1131430.8250000007</v>
      </c>
      <c r="AY25" s="71">
        <v>-382027.65499999945</v>
      </c>
      <c r="AZ25" s="71">
        <v>-165755.52500000002</v>
      </c>
      <c r="BA25" s="71">
        <v>-304301.02999999933</v>
      </c>
      <c r="BB25" s="71">
        <v>0</v>
      </c>
      <c r="BC25" s="71">
        <v>88028.899999999907</v>
      </c>
      <c r="BD25" s="71">
        <v>1513458.48</v>
      </c>
      <c r="BE25" s="71">
        <v>-891310.03700000013</v>
      </c>
      <c r="BF25" s="71">
        <v>44898.852999999843</v>
      </c>
      <c r="BG25" s="71">
        <v>47566.773000000001</v>
      </c>
      <c r="BH25" s="71">
        <v>7677.9199999999255</v>
      </c>
      <c r="BI25" s="71">
        <v>0</v>
      </c>
      <c r="BJ25" s="71">
        <v>-10345.840000000084</v>
      </c>
      <c r="BK25" s="71">
        <v>-936208.89</v>
      </c>
      <c r="BL25" s="71">
        <v>0</v>
      </c>
      <c r="BM25" s="71">
        <v>0</v>
      </c>
      <c r="BN25" s="71">
        <v>0</v>
      </c>
      <c r="BO25" s="71">
        <v>-16966.450000000012</v>
      </c>
      <c r="BP25" s="71">
        <v>-16966.450000000012</v>
      </c>
      <c r="BQ25" s="71">
        <v>0</v>
      </c>
      <c r="BR25" s="71">
        <v>0</v>
      </c>
      <c r="BS25" s="71">
        <v>-60467215.137053013</v>
      </c>
      <c r="BT25" s="71">
        <v>-7596336.2599999979</v>
      </c>
      <c r="BU25" s="71">
        <v>-22908770.340242244</v>
      </c>
      <c r="BV25" s="71">
        <v>-8411105.427924525</v>
      </c>
      <c r="BW25" s="71">
        <v>0</v>
      </c>
      <c r="BX25" s="71">
        <v>-26269260.755163468</v>
      </c>
      <c r="BY25" s="71">
        <v>-1480237.9037227686</v>
      </c>
      <c r="BZ25" s="71">
        <v>6265618.9299999997</v>
      </c>
      <c r="CA25" s="71">
        <v>-67123.38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-237361.17000000007</v>
      </c>
      <c r="CJ25" s="71">
        <v>-237361.17000000007</v>
      </c>
      <c r="CK25" s="71">
        <v>0</v>
      </c>
      <c r="CL25" s="71">
        <v>-38793887.444126636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325880271.95000005</v>
      </c>
      <c r="E26" s="71">
        <v>164165644.16000003</v>
      </c>
      <c r="F26" s="71">
        <v>167310205.42000002</v>
      </c>
      <c r="G26" s="71">
        <v>-3144561.26</v>
      </c>
      <c r="H26" s="71">
        <v>0</v>
      </c>
      <c r="I26" s="71">
        <v>89088986.440000013</v>
      </c>
      <c r="J26" s="71">
        <v>89521230.680000007</v>
      </c>
      <c r="K26" s="71">
        <v>-71897390.930000007</v>
      </c>
      <c r="L26" s="71">
        <v>161418621.61000001</v>
      </c>
      <c r="M26" s="71">
        <v>-431969.68999999994</v>
      </c>
      <c r="N26" s="71">
        <v>1617082.29</v>
      </c>
      <c r="O26" s="71">
        <v>-2049051.98</v>
      </c>
      <c r="P26" s="71">
        <v>-274.55</v>
      </c>
      <c r="Q26" s="71">
        <v>0</v>
      </c>
      <c r="R26" s="71">
        <v>-274.55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72625641.350000009</v>
      </c>
      <c r="AA26" s="71">
        <v>69926991.909999996</v>
      </c>
      <c r="AB26" s="71">
        <v>0</v>
      </c>
      <c r="AC26" s="71">
        <v>2325182.7900000005</v>
      </c>
      <c r="AD26" s="71">
        <v>0</v>
      </c>
      <c r="AE26" s="71">
        <v>0</v>
      </c>
      <c r="AF26" s="71">
        <v>0</v>
      </c>
      <c r="AG26" s="71">
        <v>373466.64999999997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-43691575.229999997</v>
      </c>
      <c r="AT26" s="71">
        <v>-570318.69999999995</v>
      </c>
      <c r="AU26" s="71">
        <v>-801619.95</v>
      </c>
      <c r="AV26" s="71">
        <v>231301.25</v>
      </c>
      <c r="AW26" s="71">
        <v>526419.75000000279</v>
      </c>
      <c r="AX26" s="71">
        <v>1103787.2400000021</v>
      </c>
      <c r="AY26" s="71">
        <v>-8804033.9699999988</v>
      </c>
      <c r="AZ26" s="71">
        <v>-6789794.6799999997</v>
      </c>
      <c r="BA26" s="71">
        <v>-2014239.29</v>
      </c>
      <c r="BB26" s="71">
        <v>0</v>
      </c>
      <c r="BC26" s="71">
        <v>0</v>
      </c>
      <c r="BD26" s="71">
        <v>9907821.2100000009</v>
      </c>
      <c r="BE26" s="71">
        <v>-577367.48999999929</v>
      </c>
      <c r="BF26" s="71">
        <v>4005840.4699999997</v>
      </c>
      <c r="BG26" s="71">
        <v>3798931.71</v>
      </c>
      <c r="BH26" s="71">
        <v>206908.76</v>
      </c>
      <c r="BI26" s="71">
        <v>0</v>
      </c>
      <c r="BJ26" s="71">
        <v>0</v>
      </c>
      <c r="BK26" s="71">
        <v>-4583207.959999999</v>
      </c>
      <c r="BL26" s="71">
        <v>0</v>
      </c>
      <c r="BM26" s="71">
        <v>0</v>
      </c>
      <c r="BN26" s="71">
        <v>0</v>
      </c>
      <c r="BO26" s="71">
        <v>-287046.80999999994</v>
      </c>
      <c r="BP26" s="71">
        <v>-287046.80999999994</v>
      </c>
      <c r="BQ26" s="71">
        <v>0</v>
      </c>
      <c r="BR26" s="71">
        <v>0</v>
      </c>
      <c r="BS26" s="71">
        <v>-43269083.969999999</v>
      </c>
      <c r="BT26" s="71">
        <v>-31305995.27</v>
      </c>
      <c r="BU26" s="71">
        <v>-8354660.5099999998</v>
      </c>
      <c r="BV26" s="71">
        <v>-1619215.18</v>
      </c>
      <c r="BW26" s="71">
        <v>0</v>
      </c>
      <c r="BX26" s="71">
        <v>-648807.37</v>
      </c>
      <c r="BY26" s="71">
        <v>-1695218.75</v>
      </c>
      <c r="BZ26" s="71">
        <v>672771.15000000014</v>
      </c>
      <c r="CA26" s="71">
        <v>-317958.04000000004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-91545.5</v>
      </c>
      <c r="CJ26" s="71">
        <v>-91545.5</v>
      </c>
      <c r="CK26" s="71">
        <v>0</v>
      </c>
      <c r="CL26" s="71">
        <v>282188696.72000003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2564482838.1199999</v>
      </c>
      <c r="E27" s="71">
        <v>1933708907.73</v>
      </c>
      <c r="F27" s="71">
        <v>1940723098.4100001</v>
      </c>
      <c r="G27" s="71">
        <v>-7014190.6799999997</v>
      </c>
      <c r="H27" s="71">
        <v>0</v>
      </c>
      <c r="I27" s="71">
        <v>-357733116.2700001</v>
      </c>
      <c r="J27" s="71">
        <v>-357733116.2700001</v>
      </c>
      <c r="K27" s="71">
        <v>-1077854723.1400001</v>
      </c>
      <c r="L27" s="71">
        <v>720121606.87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988507046.65999997</v>
      </c>
      <c r="AA27" s="71">
        <v>353582591.88999993</v>
      </c>
      <c r="AB27" s="71">
        <v>92258107.530000001</v>
      </c>
      <c r="AC27" s="71">
        <v>542666347.24000001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-680040188.43000007</v>
      </c>
      <c r="AT27" s="71">
        <v>-7417906.6299999999</v>
      </c>
      <c r="AU27" s="71">
        <v>-7417906.6299999999</v>
      </c>
      <c r="AV27" s="71">
        <v>0</v>
      </c>
      <c r="AW27" s="71">
        <v>4364183.8900000006</v>
      </c>
      <c r="AX27" s="71">
        <v>3257666.9400000004</v>
      </c>
      <c r="AY27" s="71">
        <v>-4283299.3599999994</v>
      </c>
      <c r="AZ27" s="71">
        <v>-6029557.459999999</v>
      </c>
      <c r="BA27" s="71">
        <v>1746258.1</v>
      </c>
      <c r="BB27" s="71">
        <v>0</v>
      </c>
      <c r="BC27" s="71">
        <v>0</v>
      </c>
      <c r="BD27" s="71">
        <v>7540966.2999999998</v>
      </c>
      <c r="BE27" s="71">
        <v>1106516.9500000002</v>
      </c>
      <c r="BF27" s="71">
        <v>1722088.31</v>
      </c>
      <c r="BG27" s="71">
        <v>2126909.48</v>
      </c>
      <c r="BH27" s="71">
        <v>-404821.17</v>
      </c>
      <c r="BI27" s="71">
        <v>0</v>
      </c>
      <c r="BJ27" s="71">
        <v>0</v>
      </c>
      <c r="BK27" s="71">
        <v>-615571.36</v>
      </c>
      <c r="BL27" s="71">
        <v>3752846.15</v>
      </c>
      <c r="BM27" s="71">
        <v>3752846.15</v>
      </c>
      <c r="BN27" s="71">
        <v>0</v>
      </c>
      <c r="BO27" s="71">
        <v>-7093993.1500000004</v>
      </c>
      <c r="BP27" s="71">
        <v>-7093993.1500000004</v>
      </c>
      <c r="BQ27" s="71">
        <v>0</v>
      </c>
      <c r="BR27" s="71">
        <v>0</v>
      </c>
      <c r="BS27" s="71">
        <v>-670054136.82000005</v>
      </c>
      <c r="BT27" s="71">
        <v>-457729481.74000007</v>
      </c>
      <c r="BU27" s="71">
        <v>-138628380.84999999</v>
      </c>
      <c r="BV27" s="71">
        <v>-31027063.93</v>
      </c>
      <c r="BW27" s="71">
        <v>0</v>
      </c>
      <c r="BX27" s="71">
        <v>-24922825.329999998</v>
      </c>
      <c r="BY27" s="71">
        <v>-17746384.969999999</v>
      </c>
      <c r="BZ27" s="71">
        <v>0</v>
      </c>
      <c r="CA27" s="71">
        <v>0</v>
      </c>
      <c r="CB27" s="71">
        <v>8336</v>
      </c>
      <c r="CC27" s="71">
        <v>8336</v>
      </c>
      <c r="CD27" s="71">
        <v>-235</v>
      </c>
      <c r="CE27" s="71">
        <v>8571</v>
      </c>
      <c r="CF27" s="71">
        <v>0</v>
      </c>
      <c r="CG27" s="71">
        <v>0</v>
      </c>
      <c r="CH27" s="71">
        <v>0</v>
      </c>
      <c r="CI27" s="71">
        <v>-3599517.87</v>
      </c>
      <c r="CJ27" s="71">
        <v>-3599517.87</v>
      </c>
      <c r="CK27" s="71">
        <v>0</v>
      </c>
      <c r="CL27" s="71">
        <v>1884442649.6899998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578186.30000000005</v>
      </c>
      <c r="E28" s="71">
        <v>382408.25</v>
      </c>
      <c r="F28" s="71">
        <v>871691.83</v>
      </c>
      <c r="G28" s="71">
        <v>-489283.57999999996</v>
      </c>
      <c r="H28" s="71">
        <v>0</v>
      </c>
      <c r="I28" s="71">
        <v>44718.780000000028</v>
      </c>
      <c r="J28" s="71">
        <v>226715.32</v>
      </c>
      <c r="K28" s="71">
        <v>-406672.19</v>
      </c>
      <c r="L28" s="71">
        <v>633387.51</v>
      </c>
      <c r="M28" s="71">
        <v>-181996.53999999998</v>
      </c>
      <c r="N28" s="71">
        <v>242036.08000000002</v>
      </c>
      <c r="O28" s="71">
        <v>-424032.62</v>
      </c>
      <c r="P28" s="71">
        <v>0</v>
      </c>
      <c r="Q28" s="71">
        <v>0</v>
      </c>
      <c r="R28" s="71">
        <v>0</v>
      </c>
      <c r="S28" s="71">
        <v>-109184.47</v>
      </c>
      <c r="T28" s="71">
        <v>-269699.56</v>
      </c>
      <c r="U28" s="71">
        <v>-269699.56</v>
      </c>
      <c r="V28" s="71">
        <v>0</v>
      </c>
      <c r="W28" s="71">
        <v>160515.09</v>
      </c>
      <c r="X28" s="71">
        <v>160515.09</v>
      </c>
      <c r="Y28" s="71">
        <v>0</v>
      </c>
      <c r="Z28" s="71">
        <v>260243.74</v>
      </c>
      <c r="AA28" s="71">
        <v>122049.18</v>
      </c>
      <c r="AB28" s="71">
        <v>0</v>
      </c>
      <c r="AC28" s="71">
        <v>0</v>
      </c>
      <c r="AD28" s="71">
        <v>138194.56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-11431216.26</v>
      </c>
      <c r="AT28" s="71">
        <v>-37352.03</v>
      </c>
      <c r="AU28" s="71">
        <v>-81202.03</v>
      </c>
      <c r="AV28" s="71">
        <v>43850</v>
      </c>
      <c r="AW28" s="71">
        <v>-651683.60000000009</v>
      </c>
      <c r="AX28" s="71">
        <v>-1161634.3999999999</v>
      </c>
      <c r="AY28" s="71">
        <v>-5315997.18</v>
      </c>
      <c r="AZ28" s="71">
        <v>-3476190.5300000003</v>
      </c>
      <c r="BA28" s="71">
        <v>-2201403.7999999998</v>
      </c>
      <c r="BB28" s="71">
        <v>0</v>
      </c>
      <c r="BC28" s="71">
        <v>361597.14999999997</v>
      </c>
      <c r="BD28" s="71">
        <v>4154362.78</v>
      </c>
      <c r="BE28" s="71">
        <v>509950.79999999981</v>
      </c>
      <c r="BF28" s="71">
        <v>2730339.66</v>
      </c>
      <c r="BG28" s="71">
        <v>2020834.12</v>
      </c>
      <c r="BH28" s="71">
        <v>895224.8</v>
      </c>
      <c r="BI28" s="71">
        <v>0</v>
      </c>
      <c r="BJ28" s="71">
        <v>-185719.25999999998</v>
      </c>
      <c r="BK28" s="71">
        <v>-2220388.8600000003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-10695462.85</v>
      </c>
      <c r="BT28" s="71">
        <v>-235657.26999999993</v>
      </c>
      <c r="BU28" s="71">
        <v>-7244632.9100000001</v>
      </c>
      <c r="BV28" s="71">
        <v>-2520112.87</v>
      </c>
      <c r="BW28" s="71">
        <v>0</v>
      </c>
      <c r="BX28" s="71">
        <v>-34258.69</v>
      </c>
      <c r="BY28" s="71">
        <v>-862073.99</v>
      </c>
      <c r="BZ28" s="71">
        <v>201272.87999999998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-46717.78</v>
      </c>
      <c r="CJ28" s="71">
        <v>-46717.78</v>
      </c>
      <c r="CK28" s="71">
        <v>0</v>
      </c>
      <c r="CL28" s="71">
        <v>-10853029.959999999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121662219.17530042</v>
      </c>
      <c r="E29" s="71">
        <v>95117580.140000075</v>
      </c>
      <c r="F29" s="71">
        <v>126853334.50000007</v>
      </c>
      <c r="G29" s="71">
        <v>-31706909.810000002</v>
      </c>
      <c r="H29" s="71">
        <v>-28844.55</v>
      </c>
      <c r="I29" s="71">
        <v>-9195206.0399999823</v>
      </c>
      <c r="J29" s="71">
        <v>-13102420.49999997</v>
      </c>
      <c r="K29" s="71">
        <v>-69887527.339999974</v>
      </c>
      <c r="L29" s="71">
        <v>56785106.840000004</v>
      </c>
      <c r="M29" s="71">
        <v>3913919.869999988</v>
      </c>
      <c r="N29" s="71">
        <v>16602586.749999987</v>
      </c>
      <c r="O29" s="71">
        <v>-12688666.879999999</v>
      </c>
      <c r="P29" s="71">
        <v>-6705.409999999998</v>
      </c>
      <c r="Q29" s="71">
        <v>10410.950000000003</v>
      </c>
      <c r="R29" s="71">
        <v>-17116.36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35739845.075300321</v>
      </c>
      <c r="AA29" s="71">
        <v>35739845.075300321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-112850364.75148727</v>
      </c>
      <c r="AT29" s="71">
        <v>-5600258.669999999</v>
      </c>
      <c r="AU29" s="71">
        <v>-11155579.489999996</v>
      </c>
      <c r="AV29" s="71">
        <v>5555320.8199999975</v>
      </c>
      <c r="AW29" s="71">
        <v>1462432.7499999953</v>
      </c>
      <c r="AX29" s="71">
        <v>2471339</v>
      </c>
      <c r="AY29" s="71">
        <v>-11144130.52</v>
      </c>
      <c r="AZ29" s="71">
        <v>-10080259.029999999</v>
      </c>
      <c r="BA29" s="71">
        <v>-4056613.4899999998</v>
      </c>
      <c r="BB29" s="71">
        <v>0</v>
      </c>
      <c r="BC29" s="71">
        <v>2992742</v>
      </c>
      <c r="BD29" s="71">
        <v>13615469.52</v>
      </c>
      <c r="BE29" s="71">
        <v>-1008906.2500000047</v>
      </c>
      <c r="BF29" s="71">
        <v>5347337.6299999952</v>
      </c>
      <c r="BG29" s="71">
        <v>4799512.0499999952</v>
      </c>
      <c r="BH29" s="71">
        <v>1983833.36</v>
      </c>
      <c r="BI29" s="71">
        <v>0</v>
      </c>
      <c r="BJ29" s="71">
        <v>-1436007.78</v>
      </c>
      <c r="BK29" s="71">
        <v>-6356243.8799999999</v>
      </c>
      <c r="BL29" s="71">
        <v>0</v>
      </c>
      <c r="BM29" s="71">
        <v>0</v>
      </c>
      <c r="BN29" s="71">
        <v>0</v>
      </c>
      <c r="BO29" s="71">
        <v>-3000</v>
      </c>
      <c r="BP29" s="71">
        <v>-3000</v>
      </c>
      <c r="BQ29" s="71">
        <v>0</v>
      </c>
      <c r="BR29" s="71">
        <v>0</v>
      </c>
      <c r="BS29" s="71">
        <v>-77200987.221487269</v>
      </c>
      <c r="BT29" s="71">
        <v>-32294577.77</v>
      </c>
      <c r="BU29" s="71">
        <v>-31316033.496347073</v>
      </c>
      <c r="BV29" s="71">
        <v>-4952274.6861591842</v>
      </c>
      <c r="BW29" s="71">
        <v>0</v>
      </c>
      <c r="BX29" s="71">
        <v>-15958673.820326552</v>
      </c>
      <c r="BY29" s="71">
        <v>-10813727.553233122</v>
      </c>
      <c r="BZ29" s="71">
        <v>18025076.389999989</v>
      </c>
      <c r="CA29" s="71">
        <v>109223.71457866656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-31508551.609999999</v>
      </c>
      <c r="CJ29" s="71">
        <v>-31508551.609999999</v>
      </c>
      <c r="CK29" s="71">
        <v>0</v>
      </c>
      <c r="CL29" s="71">
        <v>8811854.4238131493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467075420.21971488</v>
      </c>
      <c r="E30" s="71">
        <v>380539182.60000002</v>
      </c>
      <c r="F30" s="71">
        <v>394374066.41000003</v>
      </c>
      <c r="G30" s="71">
        <v>-13834883.810000001</v>
      </c>
      <c r="H30" s="71">
        <v>0</v>
      </c>
      <c r="I30" s="71">
        <v>-90016539.890000015</v>
      </c>
      <c r="J30" s="71">
        <v>-84336267.300000012</v>
      </c>
      <c r="K30" s="71">
        <v>-208234461.87</v>
      </c>
      <c r="L30" s="71">
        <v>123898194.56999999</v>
      </c>
      <c r="M30" s="71">
        <v>-5680272.5900000008</v>
      </c>
      <c r="N30" s="71">
        <v>7265849.4699999997</v>
      </c>
      <c r="O30" s="71">
        <v>-12946122.060000001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158228950.86971489</v>
      </c>
      <c r="AA30" s="71">
        <v>77031218.20012328</v>
      </c>
      <c r="AB30" s="71">
        <v>81197732.669591606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18323826.640000001</v>
      </c>
      <c r="AK30" s="71">
        <v>18323826.640000001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-149306230.6059176</v>
      </c>
      <c r="AT30" s="71">
        <v>-115029.18000000001</v>
      </c>
      <c r="AU30" s="71">
        <v>-116200.11</v>
      </c>
      <c r="AV30" s="71">
        <v>1170.9299999999998</v>
      </c>
      <c r="AW30" s="71">
        <v>133817.90000000011</v>
      </c>
      <c r="AX30" s="71">
        <v>152974.75000000012</v>
      </c>
      <c r="AY30" s="71">
        <v>-883953.24999999988</v>
      </c>
      <c r="AZ30" s="71">
        <v>-1023092.07</v>
      </c>
      <c r="BA30" s="71">
        <v>53337.67</v>
      </c>
      <c r="BB30" s="71">
        <v>0</v>
      </c>
      <c r="BC30" s="71">
        <v>85801.15</v>
      </c>
      <c r="BD30" s="71">
        <v>1036928</v>
      </c>
      <c r="BE30" s="71">
        <v>-19156.850000000006</v>
      </c>
      <c r="BF30" s="71">
        <v>218943.13</v>
      </c>
      <c r="BG30" s="71">
        <v>268198.43</v>
      </c>
      <c r="BH30" s="71">
        <v>-28003.53</v>
      </c>
      <c r="BI30" s="71">
        <v>0</v>
      </c>
      <c r="BJ30" s="71">
        <v>-21251.77</v>
      </c>
      <c r="BK30" s="71">
        <v>-238099.98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-137586409.53591761</v>
      </c>
      <c r="BT30" s="71">
        <v>-108139616.61999997</v>
      </c>
      <c r="BU30" s="71">
        <v>-21446990.270731393</v>
      </c>
      <c r="BV30" s="71">
        <v>-8874709.187237924</v>
      </c>
      <c r="BW30" s="71">
        <v>0</v>
      </c>
      <c r="BX30" s="71">
        <v>-336452.87283894885</v>
      </c>
      <c r="BY30" s="71">
        <v>-1659830.1651094086</v>
      </c>
      <c r="BZ30" s="71">
        <v>6439699.6500000004</v>
      </c>
      <c r="CA30" s="71">
        <v>-3568510.07</v>
      </c>
      <c r="CB30" s="71">
        <v>-11738609.790000001</v>
      </c>
      <c r="CC30" s="71">
        <v>-11738609.790000001</v>
      </c>
      <c r="CD30" s="71">
        <v>-18178281.800000001</v>
      </c>
      <c r="CE30" s="71">
        <v>6439672.0099999998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317769189.61379731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223095998.46177354</v>
      </c>
      <c r="E31" s="71">
        <v>181490620.00999999</v>
      </c>
      <c r="F31" s="71">
        <v>214185820.19999999</v>
      </c>
      <c r="G31" s="71">
        <v>-31737581.93</v>
      </c>
      <c r="H31" s="71">
        <v>-957618.26</v>
      </c>
      <c r="I31" s="71">
        <v>-51923644.179999992</v>
      </c>
      <c r="J31" s="71">
        <v>-60762242.779999994</v>
      </c>
      <c r="K31" s="71">
        <v>-118348293.67999999</v>
      </c>
      <c r="L31" s="71">
        <v>57586050.899999999</v>
      </c>
      <c r="M31" s="71">
        <v>8669425.4900000021</v>
      </c>
      <c r="N31" s="71">
        <v>18288790.830000002</v>
      </c>
      <c r="O31" s="71">
        <v>-9619365.3399999999</v>
      </c>
      <c r="P31" s="71">
        <v>169173.11000000004</v>
      </c>
      <c r="Q31" s="71">
        <v>454442.27</v>
      </c>
      <c r="R31" s="71">
        <v>-285269.15999999997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93560362.481773525</v>
      </c>
      <c r="AA31" s="71">
        <v>93560362.481773525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-31339.850000000006</v>
      </c>
      <c r="AN31" s="71">
        <v>-235774.46</v>
      </c>
      <c r="AO31" s="71">
        <v>204434.61</v>
      </c>
      <c r="AP31" s="71">
        <v>0</v>
      </c>
      <c r="AQ31" s="71">
        <v>0</v>
      </c>
      <c r="AR31" s="71">
        <v>0</v>
      </c>
      <c r="AS31" s="71">
        <v>-107047922.3116366</v>
      </c>
      <c r="AT31" s="71">
        <v>-4112007.99</v>
      </c>
      <c r="AU31" s="71">
        <v>-7551396.3500000006</v>
      </c>
      <c r="AV31" s="71">
        <v>3439388.3600000003</v>
      </c>
      <c r="AW31" s="71">
        <v>-10943312.330000002</v>
      </c>
      <c r="AX31" s="71">
        <v>-13779522.710000001</v>
      </c>
      <c r="AY31" s="71">
        <v>-29970191.370000001</v>
      </c>
      <c r="AZ31" s="71">
        <v>-18879974.780000001</v>
      </c>
      <c r="BA31" s="71">
        <v>-11090216.59</v>
      </c>
      <c r="BB31" s="71">
        <v>0</v>
      </c>
      <c r="BC31" s="71">
        <v>0</v>
      </c>
      <c r="BD31" s="71">
        <v>16190668.66</v>
      </c>
      <c r="BE31" s="71">
        <v>2836210.379999999</v>
      </c>
      <c r="BF31" s="71">
        <v>12056417.959999999</v>
      </c>
      <c r="BG31" s="71">
        <v>8470369.7799999993</v>
      </c>
      <c r="BH31" s="71">
        <v>3586048.18</v>
      </c>
      <c r="BI31" s="71">
        <v>0</v>
      </c>
      <c r="BJ31" s="71">
        <v>0</v>
      </c>
      <c r="BK31" s="71">
        <v>-9220207.5800000001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-66962846.921636581</v>
      </c>
      <c r="BT31" s="71">
        <v>-36906029.399999999</v>
      </c>
      <c r="BU31" s="71">
        <v>-25903877.593953472</v>
      </c>
      <c r="BV31" s="71">
        <v>-8913339.8835387714</v>
      </c>
      <c r="BW31" s="71">
        <v>0</v>
      </c>
      <c r="BX31" s="71">
        <v>-1995963.2941443461</v>
      </c>
      <c r="BY31" s="71">
        <v>0</v>
      </c>
      <c r="BZ31" s="71">
        <v>6820205.4299999997</v>
      </c>
      <c r="CA31" s="71">
        <v>-63842.18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-25029755.07</v>
      </c>
      <c r="CJ31" s="71">
        <v>-25029755.07</v>
      </c>
      <c r="CK31" s="71">
        <v>0</v>
      </c>
      <c r="CL31" s="71">
        <v>116048076.15013695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107798940.0506379</v>
      </c>
      <c r="E32" s="71">
        <v>76141455.760000005</v>
      </c>
      <c r="F32" s="71">
        <v>146969467.12</v>
      </c>
      <c r="G32" s="71">
        <v>-67897264.730000004</v>
      </c>
      <c r="H32" s="71">
        <v>-2930746.63</v>
      </c>
      <c r="I32" s="71">
        <v>-5401672.2899999991</v>
      </c>
      <c r="J32" s="71">
        <v>-4996962.07</v>
      </c>
      <c r="K32" s="71">
        <v>-55486434.710000001</v>
      </c>
      <c r="L32" s="71">
        <v>50489472.640000001</v>
      </c>
      <c r="M32" s="71">
        <v>-747855.96999999881</v>
      </c>
      <c r="N32" s="71">
        <v>22160850.060000002</v>
      </c>
      <c r="O32" s="71">
        <v>-22908706.030000001</v>
      </c>
      <c r="P32" s="71">
        <v>343145.75</v>
      </c>
      <c r="Q32" s="71">
        <v>1485117.94</v>
      </c>
      <c r="R32" s="71">
        <v>-1141972.19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37047828.610637896</v>
      </c>
      <c r="AA32" s="71">
        <v>30069891.156205915</v>
      </c>
      <c r="AB32" s="71">
        <v>0</v>
      </c>
      <c r="AC32" s="71">
        <v>168673.06425198843</v>
      </c>
      <c r="AD32" s="71">
        <v>4865391.1525110854</v>
      </c>
      <c r="AE32" s="71">
        <v>27125.940411850635</v>
      </c>
      <c r="AF32" s="71">
        <v>0</v>
      </c>
      <c r="AG32" s="71">
        <v>1916747.2972570588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11327.970000000001</v>
      </c>
      <c r="AN32" s="71">
        <v>226559.4</v>
      </c>
      <c r="AO32" s="71">
        <v>-215231.43</v>
      </c>
      <c r="AP32" s="71">
        <v>0</v>
      </c>
      <c r="AQ32" s="71">
        <v>0</v>
      </c>
      <c r="AR32" s="71">
        <v>0</v>
      </c>
      <c r="AS32" s="71">
        <v>-67647963.239103675</v>
      </c>
      <c r="AT32" s="71">
        <v>-1762758.2200000016</v>
      </c>
      <c r="AU32" s="71">
        <v>-9635204.6900000013</v>
      </c>
      <c r="AV32" s="71">
        <v>7872446.4699999997</v>
      </c>
      <c r="AW32" s="71">
        <v>-2654785.4699999839</v>
      </c>
      <c r="AX32" s="71">
        <v>-11831322.899999991</v>
      </c>
      <c r="AY32" s="71">
        <v>-50900667.729999989</v>
      </c>
      <c r="AZ32" s="71">
        <v>-38159306.959999993</v>
      </c>
      <c r="BA32" s="71">
        <v>-32359767.210000001</v>
      </c>
      <c r="BB32" s="71">
        <v>0</v>
      </c>
      <c r="BC32" s="71">
        <v>19618406.440000001</v>
      </c>
      <c r="BD32" s="71">
        <v>39069344.829999998</v>
      </c>
      <c r="BE32" s="71">
        <v>9176537.4300000072</v>
      </c>
      <c r="BF32" s="71">
        <v>41488228.960000008</v>
      </c>
      <c r="BG32" s="71">
        <v>31492558.09</v>
      </c>
      <c r="BH32" s="71">
        <v>25986285.030000001</v>
      </c>
      <c r="BI32" s="71">
        <v>0</v>
      </c>
      <c r="BJ32" s="71">
        <v>-15990614.16</v>
      </c>
      <c r="BK32" s="71">
        <v>-32311691.530000001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-48704796.406854667</v>
      </c>
      <c r="BT32" s="71">
        <v>-32172483.490000002</v>
      </c>
      <c r="BU32" s="71">
        <v>-11029732.583311215</v>
      </c>
      <c r="BV32" s="71">
        <v>-17165270.095995419</v>
      </c>
      <c r="BW32" s="71">
        <v>0</v>
      </c>
      <c r="BX32" s="71">
        <v>-2718438.68710359</v>
      </c>
      <c r="BY32" s="71">
        <v>-1782737.7604444374</v>
      </c>
      <c r="BZ32" s="71">
        <v>19423031.390000001</v>
      </c>
      <c r="CA32" s="71">
        <v>-3259165.1799999997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-14525623.14224902</v>
      </c>
      <c r="CJ32" s="71">
        <v>-14525623.14224902</v>
      </c>
      <c r="CK32" s="71">
        <v>0</v>
      </c>
      <c r="CL32" s="71">
        <v>40150976.811534226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46287000.7471589</v>
      </c>
      <c r="E33" s="71">
        <v>23547874.060000002</v>
      </c>
      <c r="F33" s="71">
        <v>43560054.420000002</v>
      </c>
      <c r="G33" s="71">
        <v>-20012180.359999999</v>
      </c>
      <c r="H33" s="71">
        <v>0</v>
      </c>
      <c r="I33" s="71">
        <v>1511973.1400000001</v>
      </c>
      <c r="J33" s="71">
        <v>1752455.2800000003</v>
      </c>
      <c r="K33" s="71">
        <v>-4526394.17</v>
      </c>
      <c r="L33" s="71">
        <v>6278849.4500000002</v>
      </c>
      <c r="M33" s="71">
        <v>-240482.14000000013</v>
      </c>
      <c r="N33" s="71">
        <v>1135370.3799999999</v>
      </c>
      <c r="O33" s="71">
        <v>-1375852.52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21232897.587158896</v>
      </c>
      <c r="AA33" s="71">
        <v>21232897.587158896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-5744.0400000000009</v>
      </c>
      <c r="AN33" s="71">
        <v>-10478.790000000001</v>
      </c>
      <c r="AO33" s="71">
        <v>4734.75</v>
      </c>
      <c r="AP33" s="71">
        <v>0</v>
      </c>
      <c r="AQ33" s="71">
        <v>0</v>
      </c>
      <c r="AR33" s="71">
        <v>0</v>
      </c>
      <c r="AS33" s="71">
        <v>-91688601.309713662</v>
      </c>
      <c r="AT33" s="71">
        <v>-21311.839999999997</v>
      </c>
      <c r="AU33" s="71">
        <v>-116848.37999999999</v>
      </c>
      <c r="AV33" s="71">
        <v>95536.54</v>
      </c>
      <c r="AW33" s="71">
        <v>-515577.67999999976</v>
      </c>
      <c r="AX33" s="71">
        <v>-947096.46999999974</v>
      </c>
      <c r="AY33" s="71">
        <v>-1406744.6899999997</v>
      </c>
      <c r="AZ33" s="71">
        <v>-1378677.39</v>
      </c>
      <c r="BA33" s="71">
        <v>-123754.87</v>
      </c>
      <c r="BB33" s="71">
        <v>0</v>
      </c>
      <c r="BC33" s="71">
        <v>95687.57</v>
      </c>
      <c r="BD33" s="71">
        <v>459648.22</v>
      </c>
      <c r="BE33" s="71">
        <v>431518.79</v>
      </c>
      <c r="BF33" s="71">
        <v>577439.49</v>
      </c>
      <c r="BG33" s="71">
        <v>559623.78</v>
      </c>
      <c r="BH33" s="71">
        <v>78553.399999999994</v>
      </c>
      <c r="BI33" s="71">
        <v>0</v>
      </c>
      <c r="BJ33" s="71">
        <v>-60737.69</v>
      </c>
      <c r="BK33" s="71">
        <v>-145920.70000000001</v>
      </c>
      <c r="BL33" s="71">
        <v>0</v>
      </c>
      <c r="BM33" s="71">
        <v>0</v>
      </c>
      <c r="BN33" s="71">
        <v>0</v>
      </c>
      <c r="BO33" s="71">
        <v>-2328.0100000000002</v>
      </c>
      <c r="BP33" s="71">
        <v>-2328.0100000000002</v>
      </c>
      <c r="BQ33" s="71">
        <v>0</v>
      </c>
      <c r="BR33" s="71">
        <v>0</v>
      </c>
      <c r="BS33" s="71">
        <v>-86860015.109713659</v>
      </c>
      <c r="BT33" s="71">
        <v>-5380780.459999999</v>
      </c>
      <c r="BU33" s="71">
        <v>-41714790.890831716</v>
      </c>
      <c r="BV33" s="71">
        <v>-42425409.085556597</v>
      </c>
      <c r="BW33" s="71">
        <v>0</v>
      </c>
      <c r="BX33" s="71">
        <v>-746332.0337093157</v>
      </c>
      <c r="BY33" s="71">
        <v>-3625749.6396160331</v>
      </c>
      <c r="BZ33" s="71">
        <v>7033047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-4289368.67</v>
      </c>
      <c r="CJ33" s="71">
        <v>-4289368.67</v>
      </c>
      <c r="CK33" s="71">
        <v>0</v>
      </c>
      <c r="CL33" s="71">
        <v>-45401600.562554762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144863826.13403156</v>
      </c>
      <c r="E34" s="71">
        <v>150390209.14999998</v>
      </c>
      <c r="F34" s="71">
        <v>153498398.94999999</v>
      </c>
      <c r="G34" s="71">
        <v>-3108189.8</v>
      </c>
      <c r="H34" s="71">
        <v>0</v>
      </c>
      <c r="I34" s="71">
        <v>-26265456.279999994</v>
      </c>
      <c r="J34" s="71">
        <v>-26359656.959999993</v>
      </c>
      <c r="K34" s="71">
        <v>-71371517.289999992</v>
      </c>
      <c r="L34" s="71">
        <v>45011860.329999998</v>
      </c>
      <c r="M34" s="71">
        <v>94200.679999999847</v>
      </c>
      <c r="N34" s="71">
        <v>338717.33999999985</v>
      </c>
      <c r="O34" s="71">
        <v>-244516.66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20621646.204031575</v>
      </c>
      <c r="AA34" s="71">
        <v>21623107.385062259</v>
      </c>
      <c r="AB34" s="71">
        <v>0</v>
      </c>
      <c r="AC34" s="71">
        <v>-1001461.1810306822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117427.06000000006</v>
      </c>
      <c r="AN34" s="71">
        <v>109157.31000000006</v>
      </c>
      <c r="AO34" s="71">
        <v>8269.75</v>
      </c>
      <c r="AP34" s="71">
        <v>0</v>
      </c>
      <c r="AQ34" s="71">
        <v>0</v>
      </c>
      <c r="AR34" s="71">
        <v>0</v>
      </c>
      <c r="AS34" s="71">
        <v>-187849633.43915671</v>
      </c>
      <c r="AT34" s="71">
        <v>-6061458.6099999994</v>
      </c>
      <c r="AU34" s="71">
        <v>-7400597.2999999998</v>
      </c>
      <c r="AV34" s="71">
        <v>1339138.69</v>
      </c>
      <c r="AW34" s="71">
        <v>-12124651.479999959</v>
      </c>
      <c r="AX34" s="71">
        <v>-11965004.179999962</v>
      </c>
      <c r="AY34" s="71">
        <v>-44167946.289999962</v>
      </c>
      <c r="AZ34" s="71">
        <v>-32001235.417108163</v>
      </c>
      <c r="BA34" s="71">
        <v>-12166710.8728918</v>
      </c>
      <c r="BB34" s="71">
        <v>0</v>
      </c>
      <c r="BC34" s="71">
        <v>0</v>
      </c>
      <c r="BD34" s="71">
        <v>32202942.109999999</v>
      </c>
      <c r="BE34" s="71">
        <v>-159647.29999999609</v>
      </c>
      <c r="BF34" s="71">
        <v>5060369.3400000036</v>
      </c>
      <c r="BG34" s="71">
        <v>5025879.3103120448</v>
      </c>
      <c r="BH34" s="71">
        <v>34490.029687959184</v>
      </c>
      <c r="BI34" s="71">
        <v>0</v>
      </c>
      <c r="BJ34" s="71">
        <v>0</v>
      </c>
      <c r="BK34" s="71">
        <v>-5220016.6399999997</v>
      </c>
      <c r="BL34" s="71">
        <v>0</v>
      </c>
      <c r="BM34" s="71">
        <v>0</v>
      </c>
      <c r="BN34" s="71">
        <v>0</v>
      </c>
      <c r="BO34" s="71">
        <v>-1067697.6600000001</v>
      </c>
      <c r="BP34" s="71">
        <v>-1067697.6600000001</v>
      </c>
      <c r="BQ34" s="71">
        <v>0</v>
      </c>
      <c r="BR34" s="71">
        <v>0</v>
      </c>
      <c r="BS34" s="71">
        <v>-168162328.02915674</v>
      </c>
      <c r="BT34" s="71">
        <v>-38055675.810000002</v>
      </c>
      <c r="BU34" s="71">
        <v>-107370188.8321936</v>
      </c>
      <c r="BV34" s="71">
        <v>-14458635.325624155</v>
      </c>
      <c r="BW34" s="71">
        <v>0</v>
      </c>
      <c r="BX34" s="71">
        <v>-3098234.8949343683</v>
      </c>
      <c r="BY34" s="71">
        <v>-6237646.1537233591</v>
      </c>
      <c r="BZ34" s="71">
        <v>1238053.4899999998</v>
      </c>
      <c r="CA34" s="71">
        <v>-180000.50268124929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-433497.66</v>
      </c>
      <c r="CJ34" s="71">
        <v>-433497.66</v>
      </c>
      <c r="CK34" s="71">
        <v>0</v>
      </c>
      <c r="CL34" s="71">
        <v>-42985807.305125147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223542708.83000004</v>
      </c>
      <c r="E35" s="71">
        <v>133578575.00000003</v>
      </c>
      <c r="F35" s="71">
        <v>191330157.85000002</v>
      </c>
      <c r="G35" s="71">
        <v>-54909433.039999999</v>
      </c>
      <c r="H35" s="71">
        <v>-2842149.81</v>
      </c>
      <c r="I35" s="71">
        <v>14791112.670000004</v>
      </c>
      <c r="J35" s="71">
        <v>35119313.220000006</v>
      </c>
      <c r="K35" s="71">
        <v>-54278921.149999999</v>
      </c>
      <c r="L35" s="71">
        <v>89398234.370000005</v>
      </c>
      <c r="M35" s="71">
        <v>-20718160.380000003</v>
      </c>
      <c r="N35" s="71">
        <v>12669426.229999999</v>
      </c>
      <c r="O35" s="71">
        <v>-33387586.609999999</v>
      </c>
      <c r="P35" s="71">
        <v>389959.83000000007</v>
      </c>
      <c r="Q35" s="71">
        <v>1378352.52</v>
      </c>
      <c r="R35" s="71">
        <v>-988392.69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75244257.090000004</v>
      </c>
      <c r="AA35" s="71">
        <v>75244257.090000004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-71235.930000000051</v>
      </c>
      <c r="AN35" s="71">
        <v>-283656.42000000004</v>
      </c>
      <c r="AO35" s="71">
        <v>212420.49</v>
      </c>
      <c r="AP35" s="71">
        <v>0</v>
      </c>
      <c r="AQ35" s="71">
        <v>0</v>
      </c>
      <c r="AR35" s="71">
        <v>0</v>
      </c>
      <c r="AS35" s="71">
        <v>-125147075.35859999</v>
      </c>
      <c r="AT35" s="71">
        <v>-39190226.589999996</v>
      </c>
      <c r="AU35" s="71">
        <v>-56090512.399999999</v>
      </c>
      <c r="AV35" s="71">
        <v>16900285.810000002</v>
      </c>
      <c r="AW35" s="71">
        <v>-23418416.400000006</v>
      </c>
      <c r="AX35" s="71">
        <v>-32299662.719999999</v>
      </c>
      <c r="AY35" s="71">
        <v>-92228426.310000002</v>
      </c>
      <c r="AZ35" s="71">
        <v>-92718109.310000002</v>
      </c>
      <c r="BA35" s="71">
        <v>-62365842</v>
      </c>
      <c r="BB35" s="71">
        <v>0</v>
      </c>
      <c r="BC35" s="71">
        <v>62855525</v>
      </c>
      <c r="BD35" s="71">
        <v>59928763.590000004</v>
      </c>
      <c r="BE35" s="71">
        <v>8881246.3199999928</v>
      </c>
      <c r="BF35" s="71">
        <v>43409941.819999993</v>
      </c>
      <c r="BG35" s="71">
        <v>53270451.819999993</v>
      </c>
      <c r="BH35" s="71">
        <v>19724238</v>
      </c>
      <c r="BI35" s="71">
        <v>0</v>
      </c>
      <c r="BJ35" s="71">
        <v>-29584748</v>
      </c>
      <c r="BK35" s="71">
        <v>-34528695.5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-46495570.278599992</v>
      </c>
      <c r="BT35" s="71">
        <v>-60265271.329999998</v>
      </c>
      <c r="BU35" s="71">
        <v>-5945092.8282000003</v>
      </c>
      <c r="BV35" s="71">
        <v>-3879198.96</v>
      </c>
      <c r="BW35" s="71">
        <v>0</v>
      </c>
      <c r="BX35" s="71">
        <v>-558995.25040000002</v>
      </c>
      <c r="BY35" s="71">
        <v>0</v>
      </c>
      <c r="BZ35" s="71">
        <v>24152988.09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-16042862.09</v>
      </c>
      <c r="CJ35" s="71">
        <v>-16042862.09</v>
      </c>
      <c r="CK35" s="71">
        <v>0</v>
      </c>
      <c r="CL35" s="71">
        <v>98395633.471400052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502189835.22922027</v>
      </c>
      <c r="E37" s="71">
        <v>440329839.50999999</v>
      </c>
      <c r="F37" s="71">
        <v>456086311.98000002</v>
      </c>
      <c r="G37" s="71">
        <v>-15756472.470000001</v>
      </c>
      <c r="H37" s="71">
        <v>0</v>
      </c>
      <c r="I37" s="71">
        <v>-65065651.140000001</v>
      </c>
      <c r="J37" s="71">
        <v>-65083481.75</v>
      </c>
      <c r="K37" s="71">
        <v>-246372926.80000001</v>
      </c>
      <c r="L37" s="71">
        <v>181289445.05000001</v>
      </c>
      <c r="M37" s="71">
        <v>17830.610000000008</v>
      </c>
      <c r="N37" s="71">
        <v>77702.820000000007</v>
      </c>
      <c r="O37" s="71">
        <v>-59872.21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126925646.8592203</v>
      </c>
      <c r="AA37" s="71">
        <v>126925646.8592203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-369956424.39862859</v>
      </c>
      <c r="AT37" s="71">
        <v>-1764574.96</v>
      </c>
      <c r="AU37" s="71">
        <v>-1764574.96</v>
      </c>
      <c r="AV37" s="71">
        <v>0</v>
      </c>
      <c r="AW37" s="71">
        <v>-3720188.16</v>
      </c>
      <c r="AX37" s="71">
        <v>-1588162.5899999999</v>
      </c>
      <c r="AY37" s="71">
        <v>-19436549.84</v>
      </c>
      <c r="AZ37" s="71">
        <v>-22509119.32</v>
      </c>
      <c r="BA37" s="71">
        <v>-2916233.75</v>
      </c>
      <c r="BB37" s="71">
        <v>0</v>
      </c>
      <c r="BC37" s="71">
        <v>5988803.2299999995</v>
      </c>
      <c r="BD37" s="71">
        <v>17848387.25</v>
      </c>
      <c r="BE37" s="71">
        <v>-2132025.5700000003</v>
      </c>
      <c r="BF37" s="71">
        <v>2345457.6399999997</v>
      </c>
      <c r="BG37" s="71">
        <v>3066250.29</v>
      </c>
      <c r="BH37" s="71">
        <v>1891.38</v>
      </c>
      <c r="BI37" s="71">
        <v>0</v>
      </c>
      <c r="BJ37" s="71">
        <v>-722684.03</v>
      </c>
      <c r="BK37" s="71">
        <v>-4477483.21</v>
      </c>
      <c r="BL37" s="71">
        <v>0</v>
      </c>
      <c r="BM37" s="71">
        <v>0</v>
      </c>
      <c r="BN37" s="71">
        <v>0</v>
      </c>
      <c r="BO37" s="71">
        <v>-1149337.3600000001</v>
      </c>
      <c r="BP37" s="71">
        <v>-1149337.3600000001</v>
      </c>
      <c r="BQ37" s="71">
        <v>0</v>
      </c>
      <c r="BR37" s="71">
        <v>0</v>
      </c>
      <c r="BS37" s="71">
        <v>-360261630.15862858</v>
      </c>
      <c r="BT37" s="71">
        <v>-90709326.949999988</v>
      </c>
      <c r="BU37" s="71">
        <v>-174659102.51592773</v>
      </c>
      <c r="BV37" s="71">
        <v>-9759547.7461032439</v>
      </c>
      <c r="BW37" s="71">
        <v>0</v>
      </c>
      <c r="BX37" s="71">
        <v>-9666650.6554699577</v>
      </c>
      <c r="BY37" s="71">
        <v>-69029918.900353998</v>
      </c>
      <c r="BZ37" s="71">
        <v>2954716.13</v>
      </c>
      <c r="CA37" s="71">
        <v>-9391799.5207736194</v>
      </c>
      <c r="CB37" s="71">
        <v>-3060693.7600000002</v>
      </c>
      <c r="CC37" s="71">
        <v>-3060693.7600000002</v>
      </c>
      <c r="CD37" s="71">
        <v>-3845103.2</v>
      </c>
      <c r="CE37" s="71">
        <v>784409.44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132233410.83059168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1220935160.6199999</v>
      </c>
      <c r="E38" s="71">
        <v>865670032.32999992</v>
      </c>
      <c r="F38" s="71">
        <v>865669280.26999998</v>
      </c>
      <c r="G38" s="71">
        <v>752.06</v>
      </c>
      <c r="H38" s="71">
        <v>0</v>
      </c>
      <c r="I38" s="71">
        <v>-73006136.720000029</v>
      </c>
      <c r="J38" s="71">
        <v>-73006136.720000029</v>
      </c>
      <c r="K38" s="71">
        <v>-346784254.35000002</v>
      </c>
      <c r="L38" s="71">
        <v>273778117.63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428271265.00999999</v>
      </c>
      <c r="AA38" s="71">
        <v>326942825.63999999</v>
      </c>
      <c r="AB38" s="71">
        <v>53294050.130000003</v>
      </c>
      <c r="AC38" s="71">
        <v>35017173.329999998</v>
      </c>
      <c r="AD38" s="71">
        <v>13017215.91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-10000</v>
      </c>
      <c r="AO38" s="71">
        <v>7000</v>
      </c>
      <c r="AP38" s="71">
        <v>0</v>
      </c>
      <c r="AQ38" s="71">
        <v>0</v>
      </c>
      <c r="AR38" s="71">
        <v>3000</v>
      </c>
      <c r="AS38" s="71">
        <v>-341146420.43999994</v>
      </c>
      <c r="AT38" s="71">
        <v>-645418.4</v>
      </c>
      <c r="AU38" s="71">
        <v>-645418.4</v>
      </c>
      <c r="AV38" s="71">
        <v>0</v>
      </c>
      <c r="AW38" s="71">
        <v>-73947.299999999988</v>
      </c>
      <c r="AX38" s="71">
        <v>-73481.909999999989</v>
      </c>
      <c r="AY38" s="71">
        <v>-121709.59999999999</v>
      </c>
      <c r="AZ38" s="71">
        <v>-38260.959999999999</v>
      </c>
      <c r="BA38" s="71">
        <v>-127223.97</v>
      </c>
      <c r="BB38" s="71">
        <v>0</v>
      </c>
      <c r="BC38" s="71">
        <v>43775.33</v>
      </c>
      <c r="BD38" s="71">
        <v>48227.69</v>
      </c>
      <c r="BE38" s="71">
        <v>-465.39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-465.39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-240023008.17999998</v>
      </c>
      <c r="BT38" s="71">
        <v>-191071315.60999998</v>
      </c>
      <c r="BU38" s="71">
        <v>-20343012.629999999</v>
      </c>
      <c r="BV38" s="71">
        <v>-4963081.47</v>
      </c>
      <c r="BW38" s="71">
        <v>0</v>
      </c>
      <c r="BX38" s="71">
        <v>-1514478.93</v>
      </c>
      <c r="BY38" s="71">
        <v>-2128746.4700000002</v>
      </c>
      <c r="BZ38" s="71">
        <v>0</v>
      </c>
      <c r="CA38" s="71">
        <v>-20002373.07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-100404046.56</v>
      </c>
      <c r="CJ38" s="71">
        <v>-100404046.56</v>
      </c>
      <c r="CK38" s="71">
        <v>0</v>
      </c>
      <c r="CL38" s="71">
        <v>879788740.17999995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63217445.495188989</v>
      </c>
      <c r="E39" s="71">
        <v>36826789.579999998</v>
      </c>
      <c r="F39" s="71">
        <v>48405900.100000001</v>
      </c>
      <c r="G39" s="71">
        <v>-11579110.52</v>
      </c>
      <c r="H39" s="71">
        <v>0</v>
      </c>
      <c r="I39" s="71">
        <v>-13983615.119999999</v>
      </c>
      <c r="J39" s="71">
        <v>-11179069.679999998</v>
      </c>
      <c r="K39" s="71">
        <v>-27762392.649999999</v>
      </c>
      <c r="L39" s="71">
        <v>16583322.970000001</v>
      </c>
      <c r="M39" s="71">
        <v>-2804545.4400000013</v>
      </c>
      <c r="N39" s="71">
        <v>8521574.6199999992</v>
      </c>
      <c r="O39" s="71">
        <v>-11326120.060000001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40374271.035188988</v>
      </c>
      <c r="AA39" s="71">
        <v>27331699.207406994</v>
      </c>
      <c r="AB39" s="71">
        <v>1656536.1136379999</v>
      </c>
      <c r="AC39" s="71">
        <v>10775415.237153001</v>
      </c>
      <c r="AD39" s="71">
        <v>353265.15149099997</v>
      </c>
      <c r="AE39" s="71">
        <v>0</v>
      </c>
      <c r="AF39" s="71">
        <v>62496.325499999999</v>
      </c>
      <c r="AG39" s="71">
        <v>194859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-30355988.428750001</v>
      </c>
      <c r="AT39" s="71">
        <v>-878024.57999999914</v>
      </c>
      <c r="AU39" s="71">
        <v>-3329724.1399999997</v>
      </c>
      <c r="AV39" s="71">
        <v>2451699.5600000005</v>
      </c>
      <c r="AW39" s="71">
        <v>-6537703.7799999975</v>
      </c>
      <c r="AX39" s="71">
        <v>-15938328.93</v>
      </c>
      <c r="AY39" s="71">
        <v>-20115379.859999999</v>
      </c>
      <c r="AZ39" s="71">
        <v>-5968794.2999999998</v>
      </c>
      <c r="BA39" s="71">
        <v>-15514845.16</v>
      </c>
      <c r="BB39" s="71">
        <v>0</v>
      </c>
      <c r="BC39" s="71">
        <v>1368259.6</v>
      </c>
      <c r="BD39" s="71">
        <v>4177050.93</v>
      </c>
      <c r="BE39" s="71">
        <v>9400625.1500000022</v>
      </c>
      <c r="BF39" s="71">
        <v>12677526.250000002</v>
      </c>
      <c r="BG39" s="71">
        <v>3630177.39</v>
      </c>
      <c r="BH39" s="71">
        <v>9922409.6300000008</v>
      </c>
      <c r="BI39" s="71">
        <v>0</v>
      </c>
      <c r="BJ39" s="71">
        <v>-875060.77</v>
      </c>
      <c r="BK39" s="71">
        <v>-3276901.1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-22940260.068750005</v>
      </c>
      <c r="BT39" s="71">
        <v>-15242428.888850003</v>
      </c>
      <c r="BU39" s="71">
        <v>-2769170.0027999999</v>
      </c>
      <c r="BV39" s="71">
        <v>-5475690.3713499997</v>
      </c>
      <c r="BW39" s="71">
        <v>0</v>
      </c>
      <c r="BX39" s="71">
        <v>-579827.15540000005</v>
      </c>
      <c r="BY39" s="71">
        <v>-1810106.5959999999</v>
      </c>
      <c r="BZ39" s="71">
        <v>2937891.1</v>
      </c>
      <c r="CA39" s="71">
        <v>-928.15435000000002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32861457.066438988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70855875.019999996</v>
      </c>
      <c r="E40" s="71">
        <v>41459227.300000004</v>
      </c>
      <c r="F40" s="71">
        <v>64801808.719999999</v>
      </c>
      <c r="G40" s="71">
        <v>-16370846.300000001</v>
      </c>
      <c r="H40" s="71">
        <v>-6971735.1200000001</v>
      </c>
      <c r="I40" s="71">
        <v>-8700618.820000004</v>
      </c>
      <c r="J40" s="71">
        <v>-12171701.980000004</v>
      </c>
      <c r="K40" s="71">
        <v>-33975841.100000001</v>
      </c>
      <c r="L40" s="71">
        <v>21804139.119999997</v>
      </c>
      <c r="M40" s="71">
        <v>2204535.0499999998</v>
      </c>
      <c r="N40" s="71">
        <v>5975267.8799999999</v>
      </c>
      <c r="O40" s="71">
        <v>-3770732.83</v>
      </c>
      <c r="P40" s="71">
        <v>1266548.1099999999</v>
      </c>
      <c r="Q40" s="71">
        <v>3596779.94</v>
      </c>
      <c r="R40" s="71">
        <v>-2330231.83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38097266.539999999</v>
      </c>
      <c r="AA40" s="71">
        <v>28366158.27</v>
      </c>
      <c r="AB40" s="71">
        <v>478204.07</v>
      </c>
      <c r="AC40" s="71">
        <v>9252904.1999999993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-51265706.840000004</v>
      </c>
      <c r="AT40" s="71">
        <v>-7324936.5800000001</v>
      </c>
      <c r="AU40" s="71">
        <v>-7949695.9000000004</v>
      </c>
      <c r="AV40" s="71">
        <v>624759.31999999995</v>
      </c>
      <c r="AW40" s="71">
        <v>-1458780.2999999993</v>
      </c>
      <c r="AX40" s="71">
        <v>-1348782.5299999993</v>
      </c>
      <c r="AY40" s="71">
        <v>-9819184.6699999999</v>
      </c>
      <c r="AZ40" s="71">
        <v>-5203960.4400000004</v>
      </c>
      <c r="BA40" s="71">
        <v>-8219898.3100000005</v>
      </c>
      <c r="BB40" s="71">
        <v>0</v>
      </c>
      <c r="BC40" s="71">
        <v>3604674.08</v>
      </c>
      <c r="BD40" s="71">
        <v>8470402.1400000006</v>
      </c>
      <c r="BE40" s="71">
        <v>-109997.77000000014</v>
      </c>
      <c r="BF40" s="71">
        <v>764245.40999999992</v>
      </c>
      <c r="BG40" s="71">
        <v>514991.2</v>
      </c>
      <c r="BH40" s="71">
        <v>317338.02</v>
      </c>
      <c r="BI40" s="71">
        <v>0</v>
      </c>
      <c r="BJ40" s="71">
        <v>-68083.81</v>
      </c>
      <c r="BK40" s="71">
        <v>-874243.18</v>
      </c>
      <c r="BL40" s="71">
        <v>0</v>
      </c>
      <c r="BM40" s="71">
        <v>0</v>
      </c>
      <c r="BN40" s="71">
        <v>0</v>
      </c>
      <c r="BO40" s="71">
        <v>-2649.0699999999997</v>
      </c>
      <c r="BP40" s="71">
        <v>-2649.0699999999997</v>
      </c>
      <c r="BQ40" s="71">
        <v>0</v>
      </c>
      <c r="BR40" s="71">
        <v>0</v>
      </c>
      <c r="BS40" s="71">
        <v>-42473776.25</v>
      </c>
      <c r="BT40" s="71">
        <v>-6745289.5600000005</v>
      </c>
      <c r="BU40" s="71">
        <v>-19752848.73</v>
      </c>
      <c r="BV40" s="71">
        <v>-15587682.620000001</v>
      </c>
      <c r="BW40" s="71">
        <v>0</v>
      </c>
      <c r="BX40" s="71">
        <v>-1401127.2000000002</v>
      </c>
      <c r="BY40" s="71">
        <v>-1451591.3900000001</v>
      </c>
      <c r="BZ40" s="71">
        <v>2929545.2100000004</v>
      </c>
      <c r="CA40" s="71">
        <v>-464781.96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-5564.6399999999994</v>
      </c>
      <c r="CJ40" s="71">
        <v>-5564.6399999999994</v>
      </c>
      <c r="CK40" s="71">
        <v>0</v>
      </c>
      <c r="CL40" s="71">
        <v>19590168.179999992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1561860830.9183056</v>
      </c>
      <c r="E41" s="71">
        <v>1810906533.0000563</v>
      </c>
      <c r="F41" s="71">
        <v>1834487904.5500562</v>
      </c>
      <c r="G41" s="71">
        <v>-23581371.549999997</v>
      </c>
      <c r="H41" s="71">
        <v>0</v>
      </c>
      <c r="I41" s="71">
        <v>-689421653.12000012</v>
      </c>
      <c r="J41" s="71">
        <v>-695832676.93000007</v>
      </c>
      <c r="K41" s="71">
        <v>-1173477587.73</v>
      </c>
      <c r="L41" s="71">
        <v>477644910.80000001</v>
      </c>
      <c r="M41" s="71">
        <v>6411023.8100000005</v>
      </c>
      <c r="N41" s="71">
        <v>16632293.49</v>
      </c>
      <c r="O41" s="71">
        <v>-10221269.68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440375951.03824949</v>
      </c>
      <c r="AA41" s="71">
        <v>440375951.03824949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-783475618.13000011</v>
      </c>
      <c r="AT41" s="71">
        <v>-2288415</v>
      </c>
      <c r="AU41" s="71">
        <v>-2665475</v>
      </c>
      <c r="AV41" s="71">
        <v>377060</v>
      </c>
      <c r="AW41" s="71">
        <v>-30246806.34</v>
      </c>
      <c r="AX41" s="71">
        <v>-35342051.719999999</v>
      </c>
      <c r="AY41" s="71">
        <v>-54796513.609999999</v>
      </c>
      <c r="AZ41" s="71">
        <v>-609200</v>
      </c>
      <c r="BA41" s="71">
        <v>-64972527.399999999</v>
      </c>
      <c r="BB41" s="71">
        <v>0</v>
      </c>
      <c r="BC41" s="71">
        <v>10785213.789999999</v>
      </c>
      <c r="BD41" s="71">
        <v>19454461.890000001</v>
      </c>
      <c r="BE41" s="71">
        <v>5095245.38</v>
      </c>
      <c r="BF41" s="71">
        <v>10948897.59</v>
      </c>
      <c r="BG41" s="71">
        <v>75679.999999999069</v>
      </c>
      <c r="BH41" s="71">
        <v>13028212.380000001</v>
      </c>
      <c r="BI41" s="71">
        <v>0</v>
      </c>
      <c r="BJ41" s="71">
        <v>-2154994.79</v>
      </c>
      <c r="BK41" s="71">
        <v>-5853652.21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-750940396.79000008</v>
      </c>
      <c r="BT41" s="71">
        <v>-645193044.18000007</v>
      </c>
      <c r="BU41" s="71">
        <v>-56291625.990000002</v>
      </c>
      <c r="BV41" s="71">
        <v>-18868213.309999999</v>
      </c>
      <c r="BW41" s="71">
        <v>0</v>
      </c>
      <c r="BX41" s="71">
        <v>-19444444.890000001</v>
      </c>
      <c r="BY41" s="71">
        <v>-11348854.439999999</v>
      </c>
      <c r="BZ41" s="71">
        <v>6236009.8500000015</v>
      </c>
      <c r="CA41" s="71">
        <v>-6030223.8300000001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778385212.78830552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86082146.436662614</v>
      </c>
      <c r="E42" s="71">
        <v>56334498.710000001</v>
      </c>
      <c r="F42" s="71">
        <v>57275240.460000001</v>
      </c>
      <c r="G42" s="71">
        <v>-940741.75</v>
      </c>
      <c r="H42" s="71">
        <v>0</v>
      </c>
      <c r="I42" s="71">
        <v>145902.83999998681</v>
      </c>
      <c r="J42" s="71">
        <v>145902.83999998681</v>
      </c>
      <c r="K42" s="71">
        <v>-12487538.580000013</v>
      </c>
      <c r="L42" s="71">
        <v>12633441.42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29601744.886662625</v>
      </c>
      <c r="AA42" s="71">
        <v>9506898.9294435196</v>
      </c>
      <c r="AB42" s="71">
        <v>20001683.59604473</v>
      </c>
      <c r="AC42" s="71">
        <v>-29667.049684852827</v>
      </c>
      <c r="AD42" s="71">
        <v>122829.4108592283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-66574880.769676886</v>
      </c>
      <c r="AT42" s="71">
        <v>-7440</v>
      </c>
      <c r="AU42" s="71">
        <v>-7440</v>
      </c>
      <c r="AV42" s="71">
        <v>0</v>
      </c>
      <c r="AW42" s="71">
        <v>-867872.63000000012</v>
      </c>
      <c r="AX42" s="71">
        <v>-867872.63000000012</v>
      </c>
      <c r="AY42" s="71">
        <v>-1643869.6300000001</v>
      </c>
      <c r="AZ42" s="71">
        <v>-93000</v>
      </c>
      <c r="BA42" s="71">
        <v>-1662686.58</v>
      </c>
      <c r="BB42" s="71">
        <v>0</v>
      </c>
      <c r="BC42" s="71">
        <v>111816.94999999995</v>
      </c>
      <c r="BD42" s="71">
        <v>775997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-57646043.679676883</v>
      </c>
      <c r="BT42" s="71">
        <v>-27497705.810000006</v>
      </c>
      <c r="BU42" s="71">
        <v>-14641271.652362673</v>
      </c>
      <c r="BV42" s="71">
        <v>-11688124.706161616</v>
      </c>
      <c r="BW42" s="71">
        <v>0</v>
      </c>
      <c r="BX42" s="71">
        <v>-2764139.4764845613</v>
      </c>
      <c r="BY42" s="71">
        <v>-1054802.0346680258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-8053524.46</v>
      </c>
      <c r="CJ42" s="71">
        <v>-8053524.46</v>
      </c>
      <c r="CK42" s="71">
        <v>0</v>
      </c>
      <c r="CL42" s="71">
        <v>19507265.666985728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36171364.002460368</v>
      </c>
      <c r="E43" s="71">
        <v>3018217.2300000004</v>
      </c>
      <c r="F43" s="71">
        <v>6466143.4200000009</v>
      </c>
      <c r="G43" s="71">
        <v>-3394770.49</v>
      </c>
      <c r="H43" s="71">
        <v>-53155.7</v>
      </c>
      <c r="I43" s="71">
        <v>26565598.440000005</v>
      </c>
      <c r="J43" s="71">
        <v>37735753.160000004</v>
      </c>
      <c r="K43" s="71">
        <v>-1647390.0799999998</v>
      </c>
      <c r="L43" s="71">
        <v>39383143.240000002</v>
      </c>
      <c r="M43" s="71">
        <v>-11170154.720000001</v>
      </c>
      <c r="N43" s="71">
        <v>811567.15</v>
      </c>
      <c r="O43" s="71">
        <v>-11981721.870000001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6587548.3324603625</v>
      </c>
      <c r="AA43" s="71">
        <v>4670607.831897337</v>
      </c>
      <c r="AB43" s="71">
        <v>0</v>
      </c>
      <c r="AC43" s="71">
        <v>0</v>
      </c>
      <c r="AD43" s="71">
        <v>1854488.2010501099</v>
      </c>
      <c r="AE43" s="71">
        <v>0</v>
      </c>
      <c r="AF43" s="71">
        <v>62452.299512915255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-41899463.401059002</v>
      </c>
      <c r="AT43" s="71">
        <v>-28609055.07</v>
      </c>
      <c r="AU43" s="71">
        <v>-30081357.239999998</v>
      </c>
      <c r="AV43" s="71">
        <v>1472302.17</v>
      </c>
      <c r="AW43" s="71">
        <v>6706559.0800000001</v>
      </c>
      <c r="AX43" s="71">
        <v>10209817.790000001</v>
      </c>
      <c r="AY43" s="71">
        <v>-11386605.639999999</v>
      </c>
      <c r="AZ43" s="71">
        <v>-7801700.2799999993</v>
      </c>
      <c r="BA43" s="71">
        <v>-4359428.76</v>
      </c>
      <c r="BB43" s="71">
        <v>0</v>
      </c>
      <c r="BC43" s="71">
        <v>774523.39999999991</v>
      </c>
      <c r="BD43" s="71">
        <v>21596423.43</v>
      </c>
      <c r="BE43" s="71">
        <v>-3503258.7100000004</v>
      </c>
      <c r="BF43" s="71">
        <v>3416997.6999999997</v>
      </c>
      <c r="BG43" s="71">
        <v>3006777.6799999997</v>
      </c>
      <c r="BH43" s="71">
        <v>642646.15999999992</v>
      </c>
      <c r="BI43" s="71">
        <v>0</v>
      </c>
      <c r="BJ43" s="71">
        <v>-232426.14</v>
      </c>
      <c r="BK43" s="71">
        <v>-6920256.4100000001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-19992691.511059001</v>
      </c>
      <c r="BT43" s="71">
        <v>-9022585.3300000001</v>
      </c>
      <c r="BU43" s="71">
        <v>-8041178.2678699428</v>
      </c>
      <c r="BV43" s="71">
        <v>-2652991.7369009061</v>
      </c>
      <c r="BW43" s="71">
        <v>0</v>
      </c>
      <c r="BX43" s="71">
        <v>-236487.43384407062</v>
      </c>
      <c r="BY43" s="71">
        <v>-990400.35244407819</v>
      </c>
      <c r="BZ43" s="71">
        <v>950951.61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-4275.8999999999996</v>
      </c>
      <c r="CJ43" s="71">
        <v>-4275.8999999999996</v>
      </c>
      <c r="CK43" s="71">
        <v>0</v>
      </c>
      <c r="CL43" s="71">
        <v>-5728099.3985986337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-1311536.2300000002</v>
      </c>
      <c r="E44" s="71">
        <v>-1440124.7600000002</v>
      </c>
      <c r="F44" s="71">
        <v>751776.23</v>
      </c>
      <c r="G44" s="71">
        <v>-2191900.9900000002</v>
      </c>
      <c r="H44" s="71">
        <v>0</v>
      </c>
      <c r="I44" s="71">
        <v>128588.53000000003</v>
      </c>
      <c r="J44" s="71">
        <v>502679.9</v>
      </c>
      <c r="K44" s="71">
        <v>-179952.13</v>
      </c>
      <c r="L44" s="71">
        <v>682632.03</v>
      </c>
      <c r="M44" s="71">
        <v>-374091.37</v>
      </c>
      <c r="N44" s="71">
        <v>1796.61</v>
      </c>
      <c r="O44" s="71">
        <v>-375887.98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-1550394.8471113353</v>
      </c>
      <c r="AT44" s="71">
        <v>0</v>
      </c>
      <c r="AU44" s="71">
        <v>0</v>
      </c>
      <c r="AV44" s="71">
        <v>0</v>
      </c>
      <c r="AW44" s="71">
        <v>0</v>
      </c>
      <c r="AX44" s="71">
        <v>5744.9599999999991</v>
      </c>
      <c r="AY44" s="71">
        <v>-6525</v>
      </c>
      <c r="AZ44" s="71">
        <v>0</v>
      </c>
      <c r="BA44" s="71">
        <v>-8727</v>
      </c>
      <c r="BB44" s="71">
        <v>0</v>
      </c>
      <c r="BC44" s="71">
        <v>2202</v>
      </c>
      <c r="BD44" s="71">
        <v>12269.96</v>
      </c>
      <c r="BE44" s="71">
        <v>-5744.9599999999991</v>
      </c>
      <c r="BF44" s="71">
        <v>6525</v>
      </c>
      <c r="BG44" s="71">
        <v>0</v>
      </c>
      <c r="BH44" s="71">
        <v>8727</v>
      </c>
      <c r="BI44" s="71">
        <v>0</v>
      </c>
      <c r="BJ44" s="71">
        <v>-2202</v>
      </c>
      <c r="BK44" s="71">
        <v>-12269.96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-1487306.1271113353</v>
      </c>
      <c r="BT44" s="71">
        <v>-214191.88999999998</v>
      </c>
      <c r="BU44" s="71">
        <v>-751140.14586117375</v>
      </c>
      <c r="BV44" s="71">
        <v>-496287.82394048962</v>
      </c>
      <c r="BW44" s="71">
        <v>0</v>
      </c>
      <c r="BX44" s="71">
        <v>-13748.059897400119</v>
      </c>
      <c r="BY44" s="71">
        <v>-134968.91741227164</v>
      </c>
      <c r="BZ44" s="71">
        <v>123030.71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-63088.72</v>
      </c>
      <c r="CJ44" s="71">
        <v>-63088.72</v>
      </c>
      <c r="CK44" s="71">
        <v>0</v>
      </c>
      <c r="CL44" s="71">
        <v>-2861931.0771113355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744090891</v>
      </c>
      <c r="E45" s="71">
        <v>377246958.88</v>
      </c>
      <c r="F45" s="71">
        <v>377246958.88</v>
      </c>
      <c r="G45" s="71">
        <v>0</v>
      </c>
      <c r="H45" s="71">
        <v>0</v>
      </c>
      <c r="I45" s="71">
        <v>166509594.54999998</v>
      </c>
      <c r="J45" s="71">
        <v>166509594.54999998</v>
      </c>
      <c r="K45" s="71">
        <v>-212233684.53</v>
      </c>
      <c r="L45" s="71">
        <v>378743279.07999998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200334337.56999999</v>
      </c>
      <c r="AA45" s="71">
        <v>122257193.81</v>
      </c>
      <c r="AB45" s="71">
        <v>0</v>
      </c>
      <c r="AC45" s="71">
        <v>60062521.939999998</v>
      </c>
      <c r="AD45" s="71">
        <v>19317674.719999999</v>
      </c>
      <c r="AE45" s="71">
        <v>0</v>
      </c>
      <c r="AF45" s="71">
        <v>0</v>
      </c>
      <c r="AG45" s="71">
        <v>0</v>
      </c>
      <c r="AH45" s="71">
        <v>-1303052.8999999999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-77770733.061378211</v>
      </c>
      <c r="AT45" s="71">
        <v>-10000</v>
      </c>
      <c r="AU45" s="71">
        <v>-10000</v>
      </c>
      <c r="AV45" s="71">
        <v>0</v>
      </c>
      <c r="AW45" s="71">
        <v>-4790340.16</v>
      </c>
      <c r="AX45" s="71">
        <v>-4790340.16</v>
      </c>
      <c r="AY45" s="71">
        <v>-11850514.24</v>
      </c>
      <c r="AZ45" s="71">
        <v>-331750</v>
      </c>
      <c r="BA45" s="71">
        <v>-13877620.43</v>
      </c>
      <c r="BB45" s="71">
        <v>0</v>
      </c>
      <c r="BC45" s="71">
        <v>2358856.19</v>
      </c>
      <c r="BD45" s="71">
        <v>7060174.0800000001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-72970392.901378214</v>
      </c>
      <c r="BT45" s="71">
        <v>-57374134.409999996</v>
      </c>
      <c r="BU45" s="71">
        <v>-6956355.0873694522</v>
      </c>
      <c r="BV45" s="71">
        <v>-442767.36885851703</v>
      </c>
      <c r="BW45" s="71">
        <v>0</v>
      </c>
      <c r="BX45" s="71">
        <v>-4459356.4530831734</v>
      </c>
      <c r="BY45" s="71">
        <v>-3511576.4087929786</v>
      </c>
      <c r="BZ45" s="71">
        <v>0</v>
      </c>
      <c r="CA45" s="71">
        <v>-226203.173274097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666320157.93862176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27003716.469999999</v>
      </c>
      <c r="E47" s="71">
        <v>-3741548.41</v>
      </c>
      <c r="F47" s="71">
        <v>-501062.21</v>
      </c>
      <c r="G47" s="71">
        <v>-3240486.2</v>
      </c>
      <c r="H47" s="71">
        <v>0</v>
      </c>
      <c r="I47" s="71">
        <v>23480088.280000001</v>
      </c>
      <c r="J47" s="71">
        <v>23553083.109999999</v>
      </c>
      <c r="K47" s="71">
        <v>-378419.05</v>
      </c>
      <c r="L47" s="71">
        <v>23931502.16</v>
      </c>
      <c r="M47" s="71">
        <v>-72994.83</v>
      </c>
      <c r="N47" s="71">
        <v>12.97</v>
      </c>
      <c r="O47" s="71">
        <v>-73007.8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7265176.5999999996</v>
      </c>
      <c r="AA47" s="71">
        <v>7265176.5999999996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-42878466.329999998</v>
      </c>
      <c r="AT47" s="71">
        <v>-11640</v>
      </c>
      <c r="AU47" s="71">
        <v>-38800</v>
      </c>
      <c r="AV47" s="71">
        <v>27160</v>
      </c>
      <c r="AW47" s="71">
        <v>-7990034.4299999997</v>
      </c>
      <c r="AX47" s="71">
        <v>-9425281.6099999994</v>
      </c>
      <c r="AY47" s="71">
        <v>-11831016.799999999</v>
      </c>
      <c r="AZ47" s="71">
        <v>-969024.77999999991</v>
      </c>
      <c r="BA47" s="71">
        <v>-11633944.529999999</v>
      </c>
      <c r="BB47" s="71">
        <v>-32800</v>
      </c>
      <c r="BC47" s="71">
        <v>804752.51</v>
      </c>
      <c r="BD47" s="71">
        <v>2405735.19</v>
      </c>
      <c r="BE47" s="71">
        <v>1435247.1800000002</v>
      </c>
      <c r="BF47" s="71">
        <v>2124735.62</v>
      </c>
      <c r="BG47" s="71">
        <v>153300</v>
      </c>
      <c r="BH47" s="71">
        <v>2083161.35</v>
      </c>
      <c r="BI47" s="71">
        <v>32800</v>
      </c>
      <c r="BJ47" s="71">
        <v>-144525.73000000001</v>
      </c>
      <c r="BK47" s="71">
        <v>-689488.44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-32613161.069999997</v>
      </c>
      <c r="BT47" s="71">
        <v>-6568796.2700000005</v>
      </c>
      <c r="BU47" s="71">
        <v>-14717545.619999999</v>
      </c>
      <c r="BV47" s="71">
        <v>-8639495.1899999995</v>
      </c>
      <c r="BW47" s="71">
        <v>0</v>
      </c>
      <c r="BX47" s="71">
        <v>-1601442.98</v>
      </c>
      <c r="BY47" s="71">
        <v>-1086323.79</v>
      </c>
      <c r="BZ47" s="71">
        <v>442.78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-2263630.83</v>
      </c>
      <c r="CJ47" s="71">
        <v>-2263630.83</v>
      </c>
      <c r="CK47" s="71">
        <v>0</v>
      </c>
      <c r="CL47" s="71">
        <v>-15874749.859999999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192116116.13999999</v>
      </c>
      <c r="E48" s="71">
        <v>132846515.56999999</v>
      </c>
      <c r="F48" s="71">
        <v>132846515.56999999</v>
      </c>
      <c r="G48" s="71">
        <v>0</v>
      </c>
      <c r="H48" s="71">
        <v>0</v>
      </c>
      <c r="I48" s="71">
        <v>-26354004.119999997</v>
      </c>
      <c r="J48" s="71">
        <v>-26354004.119999997</v>
      </c>
      <c r="K48" s="71">
        <v>-54228612.119999997</v>
      </c>
      <c r="L48" s="71">
        <v>27874608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85623604.689999998</v>
      </c>
      <c r="AA48" s="71">
        <v>65279792.800000004</v>
      </c>
      <c r="AB48" s="71">
        <v>0</v>
      </c>
      <c r="AC48" s="71">
        <v>7667247.3900000006</v>
      </c>
      <c r="AD48" s="71">
        <v>12676564.5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-41434361.020000003</v>
      </c>
      <c r="AT48" s="71">
        <v>-182450</v>
      </c>
      <c r="AU48" s="71">
        <v>-182450</v>
      </c>
      <c r="AV48" s="71">
        <v>0</v>
      </c>
      <c r="AW48" s="71">
        <v>-4609463.57</v>
      </c>
      <c r="AX48" s="71">
        <v>-4609463.57</v>
      </c>
      <c r="AY48" s="71">
        <v>-5024710.57</v>
      </c>
      <c r="AZ48" s="71">
        <v>-170780</v>
      </c>
      <c r="BA48" s="71">
        <v>-5993313.75</v>
      </c>
      <c r="BB48" s="71">
        <v>0</v>
      </c>
      <c r="BC48" s="71">
        <v>1139383.18</v>
      </c>
      <c r="BD48" s="71">
        <v>415247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123.12</v>
      </c>
      <c r="BP48" s="71">
        <v>123.12</v>
      </c>
      <c r="BQ48" s="71">
        <v>0</v>
      </c>
      <c r="BR48" s="71">
        <v>0</v>
      </c>
      <c r="BS48" s="71">
        <v>-36642570.57</v>
      </c>
      <c r="BT48" s="71">
        <v>-24678833.48</v>
      </c>
      <c r="BU48" s="71">
        <v>-4470522.97</v>
      </c>
      <c r="BV48" s="71">
        <v>-6113523.0099999998</v>
      </c>
      <c r="BW48" s="71">
        <v>0</v>
      </c>
      <c r="BX48" s="71">
        <v>-35461.660000000003</v>
      </c>
      <c r="BY48" s="71">
        <v>-1344229.45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150681755.11999997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49480105.379999995</v>
      </c>
      <c r="E49" s="71">
        <v>56182879.890000001</v>
      </c>
      <c r="F49" s="71">
        <v>63932458.410000004</v>
      </c>
      <c r="G49" s="71">
        <v>-7749578.5200000005</v>
      </c>
      <c r="H49" s="71">
        <v>0</v>
      </c>
      <c r="I49" s="71">
        <v>-15458002.130000005</v>
      </c>
      <c r="J49" s="71">
        <v>-15454444.570000004</v>
      </c>
      <c r="K49" s="71">
        <v>-33922517.280000001</v>
      </c>
      <c r="L49" s="71">
        <v>18468072.709999997</v>
      </c>
      <c r="M49" s="71">
        <v>-1789.8</v>
      </c>
      <c r="N49" s="71">
        <v>0</v>
      </c>
      <c r="O49" s="71">
        <v>-1789.8</v>
      </c>
      <c r="P49" s="71">
        <v>-1767.76</v>
      </c>
      <c r="Q49" s="71">
        <v>0</v>
      </c>
      <c r="R49" s="71">
        <v>-1767.76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8755227.620000001</v>
      </c>
      <c r="AA49" s="71">
        <v>7605564.46</v>
      </c>
      <c r="AB49" s="71">
        <v>0</v>
      </c>
      <c r="AC49" s="71">
        <v>501281.74</v>
      </c>
      <c r="AD49" s="71">
        <v>606690.34</v>
      </c>
      <c r="AE49" s="71">
        <v>0</v>
      </c>
      <c r="AF49" s="71">
        <v>0</v>
      </c>
      <c r="AG49" s="71">
        <v>41691.08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-61636498.540000007</v>
      </c>
      <c r="AT49" s="71">
        <v>0</v>
      </c>
      <c r="AU49" s="71">
        <v>0</v>
      </c>
      <c r="AV49" s="71">
        <v>0</v>
      </c>
      <c r="AW49" s="71">
        <v>-2237540.27</v>
      </c>
      <c r="AX49" s="71">
        <v>-2236717.5499999998</v>
      </c>
      <c r="AY49" s="71">
        <v>-10506927.42</v>
      </c>
      <c r="AZ49" s="71">
        <v>-310000</v>
      </c>
      <c r="BA49" s="71">
        <v>-10196927.42</v>
      </c>
      <c r="BB49" s="71">
        <v>0</v>
      </c>
      <c r="BC49" s="71">
        <v>0</v>
      </c>
      <c r="BD49" s="71">
        <v>8270209.8700000001</v>
      </c>
      <c r="BE49" s="71">
        <v>-822.7199999999998</v>
      </c>
      <c r="BF49" s="71">
        <v>3308.93</v>
      </c>
      <c r="BG49" s="71">
        <v>0</v>
      </c>
      <c r="BH49" s="71">
        <v>3308.93</v>
      </c>
      <c r="BI49" s="71">
        <v>0</v>
      </c>
      <c r="BJ49" s="71">
        <v>0</v>
      </c>
      <c r="BK49" s="71">
        <v>-4131.6499999999996</v>
      </c>
      <c r="BL49" s="71">
        <v>0</v>
      </c>
      <c r="BM49" s="71">
        <v>0</v>
      </c>
      <c r="BN49" s="71">
        <v>0</v>
      </c>
      <c r="BO49" s="71">
        <v>-535215.56999999995</v>
      </c>
      <c r="BP49" s="71">
        <v>-535215.56999999995</v>
      </c>
      <c r="BQ49" s="71">
        <v>0</v>
      </c>
      <c r="BR49" s="71">
        <v>0</v>
      </c>
      <c r="BS49" s="71">
        <v>-58311147.560000002</v>
      </c>
      <c r="BT49" s="71">
        <v>-44709639.080000006</v>
      </c>
      <c r="BU49" s="71">
        <v>-9537341.4900000002</v>
      </c>
      <c r="BV49" s="71">
        <v>-101341.15</v>
      </c>
      <c r="BW49" s="71">
        <v>0</v>
      </c>
      <c r="BX49" s="71">
        <v>-1155217.1100000001</v>
      </c>
      <c r="BY49" s="71">
        <v>-2473268.6100000003</v>
      </c>
      <c r="BZ49" s="71">
        <v>0</v>
      </c>
      <c r="CA49" s="71">
        <v>-334340.12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-552595.1399999999</v>
      </c>
      <c r="CJ49" s="71">
        <v>-552595.1399999999</v>
      </c>
      <c r="CK49" s="71">
        <v>0</v>
      </c>
      <c r="CL49" s="71">
        <v>-12156393.160000011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174207005.19</v>
      </c>
      <c r="E50" s="71">
        <v>180962093.22999999</v>
      </c>
      <c r="F50" s="71">
        <v>201330955.63999999</v>
      </c>
      <c r="G50" s="71">
        <v>-20368862.41</v>
      </c>
      <c r="H50" s="71">
        <v>0</v>
      </c>
      <c r="I50" s="71">
        <v>-47349558.630000003</v>
      </c>
      <c r="J50" s="71">
        <v>-47771390.710000001</v>
      </c>
      <c r="K50" s="71">
        <v>-72847815.170000002</v>
      </c>
      <c r="L50" s="71">
        <v>25076424.460000001</v>
      </c>
      <c r="M50" s="71">
        <v>421832.08</v>
      </c>
      <c r="N50" s="71">
        <v>495901.9</v>
      </c>
      <c r="O50" s="71">
        <v>-74069.820000000007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40594470.590000004</v>
      </c>
      <c r="AA50" s="71">
        <v>37885201.18</v>
      </c>
      <c r="AB50" s="71">
        <v>0</v>
      </c>
      <c r="AC50" s="71">
        <v>0</v>
      </c>
      <c r="AD50" s="71">
        <v>2709269.41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-178006770.40999997</v>
      </c>
      <c r="AT50" s="71">
        <v>0</v>
      </c>
      <c r="AU50" s="71">
        <v>0</v>
      </c>
      <c r="AV50" s="71">
        <v>0</v>
      </c>
      <c r="AW50" s="71">
        <v>-2436354.8499999996</v>
      </c>
      <c r="AX50" s="71">
        <v>-2445457.9599999995</v>
      </c>
      <c r="AY50" s="71">
        <v>-5445932.6499999994</v>
      </c>
      <c r="AZ50" s="71">
        <v>0</v>
      </c>
      <c r="BA50" s="71">
        <v>-7283489.0999999996</v>
      </c>
      <c r="BB50" s="71">
        <v>0</v>
      </c>
      <c r="BC50" s="71">
        <v>1837556.45</v>
      </c>
      <c r="BD50" s="71">
        <v>3000474.69</v>
      </c>
      <c r="BE50" s="71">
        <v>9103.11</v>
      </c>
      <c r="BF50" s="71">
        <v>10504.99</v>
      </c>
      <c r="BG50" s="71">
        <v>0</v>
      </c>
      <c r="BH50" s="71">
        <v>14049.57</v>
      </c>
      <c r="BI50" s="71">
        <v>0</v>
      </c>
      <c r="BJ50" s="71">
        <v>-3544.58</v>
      </c>
      <c r="BK50" s="71">
        <v>-1401.88</v>
      </c>
      <c r="BL50" s="71">
        <v>0</v>
      </c>
      <c r="BM50" s="71">
        <v>0</v>
      </c>
      <c r="BN50" s="71">
        <v>0</v>
      </c>
      <c r="BO50" s="71">
        <v>-2087195.8800000001</v>
      </c>
      <c r="BP50" s="71">
        <v>-2087195.8800000001</v>
      </c>
      <c r="BQ50" s="71">
        <v>0</v>
      </c>
      <c r="BR50" s="71">
        <v>0</v>
      </c>
      <c r="BS50" s="71">
        <v>-154548495.81999999</v>
      </c>
      <c r="BT50" s="71">
        <v>-105450406.21000001</v>
      </c>
      <c r="BU50" s="71">
        <v>-15757174.609999999</v>
      </c>
      <c r="BV50" s="71">
        <v>-10844213.25</v>
      </c>
      <c r="BW50" s="71">
        <v>0</v>
      </c>
      <c r="BX50" s="71">
        <v>-21283975.52</v>
      </c>
      <c r="BY50" s="71">
        <v>-1212726.23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-18934723.859999999</v>
      </c>
      <c r="CJ50" s="71">
        <v>-18934723.859999999</v>
      </c>
      <c r="CK50" s="71">
        <v>0</v>
      </c>
      <c r="CL50" s="71">
        <v>-3799765.219999969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76908989.375605583</v>
      </c>
      <c r="E51" s="71">
        <v>72771687.719999999</v>
      </c>
      <c r="F51" s="71">
        <v>77491067.579999998</v>
      </c>
      <c r="G51" s="71">
        <v>-4719379.8599999994</v>
      </c>
      <c r="H51" s="71">
        <v>0</v>
      </c>
      <c r="I51" s="71">
        <v>-5293311.5199999996</v>
      </c>
      <c r="J51" s="71">
        <v>-5293311.5199999996</v>
      </c>
      <c r="K51" s="71">
        <v>-21616267.23</v>
      </c>
      <c r="L51" s="71">
        <v>16322955.710000001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9430613.1756055877</v>
      </c>
      <c r="AA51" s="71">
        <v>9153434.6776101254</v>
      </c>
      <c r="AB51" s="71">
        <v>0</v>
      </c>
      <c r="AC51" s="71">
        <v>0</v>
      </c>
      <c r="AD51" s="71">
        <v>277178.49799546268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-79227456.020356417</v>
      </c>
      <c r="AT51" s="71">
        <v>-947153.87</v>
      </c>
      <c r="AU51" s="71">
        <v>-947153.87</v>
      </c>
      <c r="AV51" s="71">
        <v>0</v>
      </c>
      <c r="AW51" s="71">
        <v>799735.61000000034</v>
      </c>
      <c r="AX51" s="71">
        <v>799735.61000000034</v>
      </c>
      <c r="AY51" s="71">
        <v>-6097076.6899999995</v>
      </c>
      <c r="AZ51" s="71">
        <v>-2763573.69</v>
      </c>
      <c r="BA51" s="71">
        <v>-5390768</v>
      </c>
      <c r="BB51" s="71">
        <v>0</v>
      </c>
      <c r="BC51" s="71">
        <v>2057265</v>
      </c>
      <c r="BD51" s="71">
        <v>6896812.2999999998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-2324282</v>
      </c>
      <c r="BP51" s="71">
        <v>-2324282</v>
      </c>
      <c r="BQ51" s="71">
        <v>0</v>
      </c>
      <c r="BR51" s="71">
        <v>0</v>
      </c>
      <c r="BS51" s="71">
        <v>-75199155.400356412</v>
      </c>
      <c r="BT51" s="71">
        <v>-38922322.939999998</v>
      </c>
      <c r="BU51" s="71">
        <v>-11931561.842688862</v>
      </c>
      <c r="BV51" s="71">
        <v>-1440349.3961870794</v>
      </c>
      <c r="BW51" s="71">
        <v>0</v>
      </c>
      <c r="BX51" s="71">
        <v>-14029234.627230855</v>
      </c>
      <c r="BY51" s="71">
        <v>-431075.88671898621</v>
      </c>
      <c r="BZ51" s="71">
        <v>0</v>
      </c>
      <c r="CA51" s="71">
        <v>-8444610.7075306252</v>
      </c>
      <c r="CB51" s="71">
        <v>-1556600.3599999994</v>
      </c>
      <c r="CC51" s="71">
        <v>-1556600.3599999994</v>
      </c>
      <c r="CD51" s="71">
        <v>-6093951.7599999998</v>
      </c>
      <c r="CE51" s="71">
        <v>4537351.4000000004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-2318466.6447508335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3090706.49</v>
      </c>
      <c r="E52" s="71">
        <v>-14837.23</v>
      </c>
      <c r="F52" s="71">
        <v>-14837.23</v>
      </c>
      <c r="G52" s="71">
        <v>0</v>
      </c>
      <c r="H52" s="71">
        <v>0</v>
      </c>
      <c r="I52" s="71">
        <v>2015160</v>
      </c>
      <c r="J52" s="71">
        <v>2015160</v>
      </c>
      <c r="K52" s="71">
        <v>0</v>
      </c>
      <c r="L52" s="71">
        <v>2015160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192023.54</v>
      </c>
      <c r="T52" s="71">
        <v>192023.54</v>
      </c>
      <c r="U52" s="71">
        <v>0</v>
      </c>
      <c r="V52" s="71">
        <v>192023.54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898360.18</v>
      </c>
      <c r="AK52" s="71">
        <v>898360.18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-52686606.809999995</v>
      </c>
      <c r="AT52" s="71">
        <v>0</v>
      </c>
      <c r="AU52" s="71">
        <v>0</v>
      </c>
      <c r="AV52" s="71">
        <v>0</v>
      </c>
      <c r="AW52" s="71">
        <v>1471390</v>
      </c>
      <c r="AX52" s="71">
        <v>1471390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1471390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-54157996.809999995</v>
      </c>
      <c r="BT52" s="71">
        <v>0</v>
      </c>
      <c r="BU52" s="71">
        <v>-28566999.309999999</v>
      </c>
      <c r="BV52" s="71">
        <v>-11918788.130000001</v>
      </c>
      <c r="BW52" s="71">
        <v>0</v>
      </c>
      <c r="BX52" s="71">
        <v>0</v>
      </c>
      <c r="BY52" s="71">
        <v>-13672209.369999999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-49595900.319999993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-2417693.1499999994</v>
      </c>
      <c r="AT54" s="71">
        <v>0</v>
      </c>
      <c r="AU54" s="71">
        <v>0</v>
      </c>
      <c r="AV54" s="71">
        <v>0</v>
      </c>
      <c r="AW54" s="71">
        <v>-2417693.1499999994</v>
      </c>
      <c r="AX54" s="71">
        <v>-2417693.1499999994</v>
      </c>
      <c r="AY54" s="71">
        <v>-7999236.8399999999</v>
      </c>
      <c r="AZ54" s="71">
        <v>-7999236.8399999999</v>
      </c>
      <c r="BA54" s="71">
        <v>0</v>
      </c>
      <c r="BB54" s="71">
        <v>0</v>
      </c>
      <c r="BC54" s="71">
        <v>0</v>
      </c>
      <c r="BD54" s="71">
        <v>5581543.6900000004</v>
      </c>
      <c r="BE54" s="71">
        <v>0</v>
      </c>
      <c r="BF54" s="71">
        <v>3234211.0099999979</v>
      </c>
      <c r="BG54" s="71">
        <v>3234211.0099999979</v>
      </c>
      <c r="BH54" s="71">
        <v>0</v>
      </c>
      <c r="BI54" s="71">
        <v>0</v>
      </c>
      <c r="BJ54" s="71">
        <v>0</v>
      </c>
      <c r="BK54" s="71">
        <v>-3234211.01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-2417693.1499999994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6177063.4599999972</v>
      </c>
      <c r="E55" s="71">
        <v>5313287.2700000005</v>
      </c>
      <c r="F55" s="71">
        <v>5313287.2700000005</v>
      </c>
      <c r="G55" s="71">
        <v>0</v>
      </c>
      <c r="H55" s="71">
        <v>0</v>
      </c>
      <c r="I55" s="71">
        <v>863776.18999999715</v>
      </c>
      <c r="J55" s="71">
        <v>863776.18999999715</v>
      </c>
      <c r="K55" s="71">
        <v>-2302546.3800000027</v>
      </c>
      <c r="L55" s="71">
        <v>3166322.57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-6498520.9099999974</v>
      </c>
      <c r="AT55" s="71">
        <v>-36570</v>
      </c>
      <c r="AU55" s="71">
        <v>-36570</v>
      </c>
      <c r="AV55" s="71">
        <v>0</v>
      </c>
      <c r="AW55" s="71">
        <v>52333.349999999977</v>
      </c>
      <c r="AX55" s="71">
        <v>52333.349999999977</v>
      </c>
      <c r="AY55" s="71">
        <v>-43919.550000000017</v>
      </c>
      <c r="AZ55" s="71">
        <v>-66200</v>
      </c>
      <c r="BA55" s="71">
        <v>22280.449999999983</v>
      </c>
      <c r="BB55" s="71">
        <v>0</v>
      </c>
      <c r="BC55" s="71">
        <v>0</v>
      </c>
      <c r="BD55" s="71">
        <v>96252.9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-6514284.259999997</v>
      </c>
      <c r="BT55" s="71">
        <v>-2618164.0999999978</v>
      </c>
      <c r="BU55" s="71">
        <v>-2265950.7999999989</v>
      </c>
      <c r="BV55" s="71">
        <v>-536121.91000000061</v>
      </c>
      <c r="BW55" s="71">
        <v>0</v>
      </c>
      <c r="BX55" s="71">
        <v>-97598.960000000021</v>
      </c>
      <c r="BY55" s="71">
        <v>-996448.49000000022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-321457.45000000019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5988995.0599999987</v>
      </c>
      <c r="E56" s="71">
        <v>6161014.5</v>
      </c>
      <c r="F56" s="71">
        <v>6546053.0599999996</v>
      </c>
      <c r="G56" s="71">
        <v>-385038.56</v>
      </c>
      <c r="H56" s="71">
        <v>0</v>
      </c>
      <c r="I56" s="71">
        <v>-1208914.2999999998</v>
      </c>
      <c r="J56" s="71">
        <v>-1335550.3899999999</v>
      </c>
      <c r="K56" s="71">
        <v>-2267897.11</v>
      </c>
      <c r="L56" s="71">
        <v>932346.72</v>
      </c>
      <c r="M56" s="71">
        <v>126636.09</v>
      </c>
      <c r="N56" s="71">
        <v>131328.91</v>
      </c>
      <c r="O56" s="71">
        <v>-4692.82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1379235.6599999983</v>
      </c>
      <c r="AA56" s="71">
        <v>1379235.6599999983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-342340.8</v>
      </c>
      <c r="AK56" s="71">
        <v>-342340.8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-1811054.02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-40231.869999999995</v>
      </c>
      <c r="BP56" s="71">
        <v>-40231.869999999995</v>
      </c>
      <c r="BQ56" s="71">
        <v>0</v>
      </c>
      <c r="BR56" s="71">
        <v>0</v>
      </c>
      <c r="BS56" s="71">
        <v>-1770822.1500000001</v>
      </c>
      <c r="BT56" s="71">
        <v>-1217481.5</v>
      </c>
      <c r="BU56" s="71">
        <v>-437577.68</v>
      </c>
      <c r="BV56" s="71">
        <v>-44445.29</v>
      </c>
      <c r="BW56" s="71">
        <v>0</v>
      </c>
      <c r="BX56" s="71">
        <v>-15389.1</v>
      </c>
      <c r="BY56" s="71">
        <v>-55417.48</v>
      </c>
      <c r="BZ56" s="71">
        <v>0</v>
      </c>
      <c r="CA56" s="71">
        <v>-511.1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4177941.0399999986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18491451.350000001</v>
      </c>
      <c r="E57" s="71">
        <v>6051436.2400000002</v>
      </c>
      <c r="F57" s="71">
        <v>6093255.1699999999</v>
      </c>
      <c r="G57" s="71">
        <v>-41818.93</v>
      </c>
      <c r="H57" s="71">
        <v>0</v>
      </c>
      <c r="I57" s="71">
        <v>3402975.65</v>
      </c>
      <c r="J57" s="71">
        <v>3594352.67</v>
      </c>
      <c r="K57" s="71">
        <v>-3634583.17</v>
      </c>
      <c r="L57" s="71">
        <v>7228935.8399999999</v>
      </c>
      <c r="M57" s="71">
        <v>-191377.02000000002</v>
      </c>
      <c r="N57" s="71">
        <v>48908.37</v>
      </c>
      <c r="O57" s="71">
        <v>-240285.39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9037039.459999999</v>
      </c>
      <c r="AA57" s="71">
        <v>9037039.459999999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-26659442.069999993</v>
      </c>
      <c r="AT57" s="71">
        <v>-172999.32</v>
      </c>
      <c r="AU57" s="71">
        <v>-172999.32</v>
      </c>
      <c r="AV57" s="71">
        <v>0</v>
      </c>
      <c r="AW57" s="71">
        <v>960631.35000000009</v>
      </c>
      <c r="AX57" s="71">
        <v>956513.12000000011</v>
      </c>
      <c r="AY57" s="71">
        <v>-5723884.9699999997</v>
      </c>
      <c r="AZ57" s="71">
        <v>-5723884.9699999997</v>
      </c>
      <c r="BA57" s="71">
        <v>0</v>
      </c>
      <c r="BB57" s="71">
        <v>0</v>
      </c>
      <c r="BC57" s="71">
        <v>0</v>
      </c>
      <c r="BD57" s="71">
        <v>6680398.0899999999</v>
      </c>
      <c r="BE57" s="71">
        <v>4118.2299999999814</v>
      </c>
      <c r="BF57" s="71">
        <v>2425671.9</v>
      </c>
      <c r="BG57" s="71">
        <v>2425671.9</v>
      </c>
      <c r="BH57" s="71">
        <v>0</v>
      </c>
      <c r="BI57" s="71">
        <v>0</v>
      </c>
      <c r="BJ57" s="71">
        <v>0</v>
      </c>
      <c r="BK57" s="71">
        <v>-2421553.67</v>
      </c>
      <c r="BL57" s="71">
        <v>0</v>
      </c>
      <c r="BM57" s="71">
        <v>0</v>
      </c>
      <c r="BN57" s="71">
        <v>0</v>
      </c>
      <c r="BO57" s="71">
        <v>-90783.019999999771</v>
      </c>
      <c r="BP57" s="71">
        <v>-90783.019999999771</v>
      </c>
      <c r="BQ57" s="71">
        <v>0</v>
      </c>
      <c r="BR57" s="71">
        <v>0</v>
      </c>
      <c r="BS57" s="71">
        <v>-27277152.499999996</v>
      </c>
      <c r="BT57" s="71">
        <v>-3836092.04</v>
      </c>
      <c r="BU57" s="71">
        <v>-14326746.16</v>
      </c>
      <c r="BV57" s="71">
        <v>-2973467.17</v>
      </c>
      <c r="BW57" s="71">
        <v>0</v>
      </c>
      <c r="BX57" s="71">
        <v>-774543.79</v>
      </c>
      <c r="BY57" s="71">
        <v>-5358557.29</v>
      </c>
      <c r="BZ57" s="71">
        <v>16890.95</v>
      </c>
      <c r="CA57" s="71">
        <v>-24637</v>
      </c>
      <c r="CB57" s="71">
        <v>-79138.58</v>
      </c>
      <c r="CC57" s="71">
        <v>-79138.58</v>
      </c>
      <c r="CD57" s="71">
        <v>-79138.58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-8167990.7199999914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2738098.8899996155</v>
      </c>
      <c r="E58" s="71">
        <v>2437333.9899996165</v>
      </c>
      <c r="F58" s="71">
        <v>2437333.9899996165</v>
      </c>
      <c r="G58" s="71">
        <v>0</v>
      </c>
      <c r="H58" s="71">
        <v>0</v>
      </c>
      <c r="I58" s="71">
        <v>-586307.88000000105</v>
      </c>
      <c r="J58" s="71">
        <v>-586307.88000000105</v>
      </c>
      <c r="K58" s="71">
        <v>-762137.06000000099</v>
      </c>
      <c r="L58" s="71">
        <v>175829.18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887072.78</v>
      </c>
      <c r="AA58" s="71">
        <v>887072.78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-2353911.2399999998</v>
      </c>
      <c r="AT58" s="71">
        <v>-51619.64</v>
      </c>
      <c r="AU58" s="71">
        <v>-51619.64</v>
      </c>
      <c r="AV58" s="71">
        <v>0</v>
      </c>
      <c r="AW58" s="71">
        <v>-406484.19</v>
      </c>
      <c r="AX58" s="71">
        <v>-406484.19</v>
      </c>
      <c r="AY58" s="71">
        <v>-423283.63</v>
      </c>
      <c r="AZ58" s="71">
        <v>-391863.09</v>
      </c>
      <c r="BA58" s="71">
        <v>-31420.54</v>
      </c>
      <c r="BB58" s="71">
        <v>0</v>
      </c>
      <c r="BC58" s="71">
        <v>0</v>
      </c>
      <c r="BD58" s="71">
        <v>16799.440000000002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-2311701.0699999998</v>
      </c>
      <c r="BT58" s="71">
        <v>-640899.02</v>
      </c>
      <c r="BU58" s="71">
        <v>-680441.53</v>
      </c>
      <c r="BV58" s="71">
        <v>-286159.40999999997</v>
      </c>
      <c r="BW58" s="71">
        <v>0</v>
      </c>
      <c r="BX58" s="71">
        <v>-44479.17</v>
      </c>
      <c r="BY58" s="71">
        <v>-768706.3</v>
      </c>
      <c r="BZ58" s="71">
        <v>0</v>
      </c>
      <c r="CA58" s="71">
        <v>108984.36000000002</v>
      </c>
      <c r="CB58" s="71">
        <v>411726.47</v>
      </c>
      <c r="CC58" s="71">
        <v>411726.47</v>
      </c>
      <c r="CD58" s="71">
        <v>-1001859.27</v>
      </c>
      <c r="CE58" s="71">
        <v>1413585.74</v>
      </c>
      <c r="CF58" s="71">
        <v>0</v>
      </c>
      <c r="CG58" s="71">
        <v>0</v>
      </c>
      <c r="CH58" s="71">
        <v>0</v>
      </c>
      <c r="CI58" s="71">
        <v>4167.1899999999996</v>
      </c>
      <c r="CJ58" s="71">
        <v>4167.1899999999996</v>
      </c>
      <c r="CK58" s="71">
        <v>0</v>
      </c>
      <c r="CL58" s="71">
        <v>384187.64999961574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27022.523239000002</v>
      </c>
      <c r="E59" s="71">
        <v>3000</v>
      </c>
      <c r="F59" s="71">
        <v>3000</v>
      </c>
      <c r="G59" s="71">
        <v>0</v>
      </c>
      <c r="H59" s="71">
        <v>0</v>
      </c>
      <c r="I59" s="71">
        <v>8879.35</v>
      </c>
      <c r="J59" s="71">
        <v>8879.35</v>
      </c>
      <c r="K59" s="71">
        <v>-582.74</v>
      </c>
      <c r="L59" s="71">
        <v>9462.09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15143.173239</v>
      </c>
      <c r="AA59" s="71">
        <v>15170.566253999999</v>
      </c>
      <c r="AB59" s="71">
        <v>0</v>
      </c>
      <c r="AC59" s="71">
        <v>-27.393015000000002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-53108.753691999991</v>
      </c>
      <c r="AT59" s="71">
        <v>0</v>
      </c>
      <c r="AU59" s="71">
        <v>0</v>
      </c>
      <c r="AV59" s="71">
        <v>0</v>
      </c>
      <c r="AW59" s="71">
        <v>4860.88</v>
      </c>
      <c r="AX59" s="71">
        <v>4860.88</v>
      </c>
      <c r="AY59" s="71">
        <v>-524.04999999999995</v>
      </c>
      <c r="AZ59" s="71">
        <v>0</v>
      </c>
      <c r="BA59" s="71">
        <v>-524.04999999999995</v>
      </c>
      <c r="BB59" s="71">
        <v>0</v>
      </c>
      <c r="BC59" s="71">
        <v>0</v>
      </c>
      <c r="BD59" s="71">
        <v>5384.93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59.58</v>
      </c>
      <c r="BP59" s="71">
        <v>59.58</v>
      </c>
      <c r="BQ59" s="71">
        <v>0</v>
      </c>
      <c r="BR59" s="71">
        <v>0</v>
      </c>
      <c r="BS59" s="71">
        <v>-58029.21369199999</v>
      </c>
      <c r="BT59" s="71">
        <v>-3544.7</v>
      </c>
      <c r="BU59" s="71">
        <v>-13819.135889999998</v>
      </c>
      <c r="BV59" s="71">
        <v>-6522.1512809999995</v>
      </c>
      <c r="BW59" s="71">
        <v>0</v>
      </c>
      <c r="BX59" s="71">
        <v>0</v>
      </c>
      <c r="BY59" s="71">
        <v>-34143.226520999997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-26086.230452999989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32097588.580000002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32097588.580000002</v>
      </c>
      <c r="AA60" s="71">
        <v>27974031.620000001</v>
      </c>
      <c r="AB60" s="71">
        <v>0</v>
      </c>
      <c r="AC60" s="71">
        <v>4123556.96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-1604897.3900000001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-1604897.3900000001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-1604897.3900000001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30492691.190000001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1847146.96</v>
      </c>
      <c r="E61" s="71">
        <v>-55057.989999999991</v>
      </c>
      <c r="F61" s="71">
        <v>1054106.81</v>
      </c>
      <c r="G61" s="71">
        <v>-1109164.8</v>
      </c>
      <c r="H61" s="71">
        <v>0</v>
      </c>
      <c r="I61" s="71">
        <v>277232.96999999997</v>
      </c>
      <c r="J61" s="71">
        <v>407623.65999999992</v>
      </c>
      <c r="K61" s="71">
        <v>-306407.53000000003</v>
      </c>
      <c r="L61" s="71">
        <v>714031.19</v>
      </c>
      <c r="M61" s="71">
        <v>-130390.68999999997</v>
      </c>
      <c r="N61" s="71">
        <v>178468.16</v>
      </c>
      <c r="O61" s="71">
        <v>-308858.84999999998</v>
      </c>
      <c r="P61" s="71">
        <v>0</v>
      </c>
      <c r="Q61" s="71">
        <v>0</v>
      </c>
      <c r="R61" s="71">
        <v>0</v>
      </c>
      <c r="S61" s="71">
        <v>1148954.1799999997</v>
      </c>
      <c r="T61" s="71">
        <v>1884293.6999999997</v>
      </c>
      <c r="U61" s="71">
        <v>-531857.81000000006</v>
      </c>
      <c r="V61" s="71">
        <v>2416151.5099999998</v>
      </c>
      <c r="W61" s="71">
        <v>-735339.52000000002</v>
      </c>
      <c r="X61" s="71">
        <v>309782.48</v>
      </c>
      <c r="Y61" s="71">
        <v>-1045122</v>
      </c>
      <c r="Z61" s="71">
        <v>476017.80000000016</v>
      </c>
      <c r="AA61" s="71">
        <v>563565.28</v>
      </c>
      <c r="AB61" s="71">
        <v>0</v>
      </c>
      <c r="AC61" s="71">
        <v>95003.05</v>
      </c>
      <c r="AD61" s="71">
        <v>-150082.89999999994</v>
      </c>
      <c r="AE61" s="71">
        <v>0</v>
      </c>
      <c r="AF61" s="71">
        <v>0</v>
      </c>
      <c r="AG61" s="71">
        <v>-17315.78</v>
      </c>
      <c r="AH61" s="71">
        <v>0</v>
      </c>
      <c r="AI61" s="71">
        <v>-15151.85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-973101.23000000569</v>
      </c>
      <c r="AT61" s="71">
        <v>-250000</v>
      </c>
      <c r="AU61" s="71">
        <v>-250000</v>
      </c>
      <c r="AV61" s="71">
        <v>0</v>
      </c>
      <c r="AW61" s="71">
        <v>-346714.38000000035</v>
      </c>
      <c r="AX61" s="71">
        <v>979282.34999999963</v>
      </c>
      <c r="AY61" s="71">
        <v>-4360586.0600000005</v>
      </c>
      <c r="AZ61" s="71">
        <v>-4168273.35</v>
      </c>
      <c r="BA61" s="71">
        <v>-192312.71</v>
      </c>
      <c r="BB61" s="71">
        <v>0</v>
      </c>
      <c r="BC61" s="71">
        <v>0</v>
      </c>
      <c r="BD61" s="71">
        <v>5339868.41</v>
      </c>
      <c r="BE61" s="71">
        <v>-1325996.73</v>
      </c>
      <c r="BF61" s="71">
        <v>1293006.54</v>
      </c>
      <c r="BG61" s="71">
        <v>1293006.54</v>
      </c>
      <c r="BH61" s="71">
        <v>0</v>
      </c>
      <c r="BI61" s="71">
        <v>0</v>
      </c>
      <c r="BJ61" s="71">
        <v>0</v>
      </c>
      <c r="BK61" s="71">
        <v>-2619003.27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-376386.85000000533</v>
      </c>
      <c r="BT61" s="71">
        <v>-268830.29000000004</v>
      </c>
      <c r="BU61" s="71">
        <v>-464698.16000002623</v>
      </c>
      <c r="BV61" s="71">
        <v>-169403.61999998987</v>
      </c>
      <c r="BW61" s="71">
        <v>0</v>
      </c>
      <c r="BX61" s="71">
        <v>-328409.19999998808</v>
      </c>
      <c r="BY61" s="71">
        <v>-25458.700000001118</v>
      </c>
      <c r="BZ61" s="71">
        <v>965656.85</v>
      </c>
      <c r="CA61" s="71">
        <v>-85243.73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874045.72999999428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6930160.4399999995</v>
      </c>
      <c r="E62" s="71">
        <v>124487.89000000001</v>
      </c>
      <c r="F62" s="71">
        <v>256981.13</v>
      </c>
      <c r="G62" s="71">
        <v>-132493.24</v>
      </c>
      <c r="H62" s="71">
        <v>0</v>
      </c>
      <c r="I62" s="71">
        <v>-20148.630000000005</v>
      </c>
      <c r="J62" s="71">
        <v>-20148.630000000005</v>
      </c>
      <c r="K62" s="71">
        <v>-196474.99</v>
      </c>
      <c r="L62" s="71">
        <v>176326.36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6825821.1799999997</v>
      </c>
      <c r="AA62" s="71">
        <v>2894606.79</v>
      </c>
      <c r="AB62" s="71">
        <v>162.37</v>
      </c>
      <c r="AC62" s="71">
        <v>1679393.5</v>
      </c>
      <c r="AD62" s="71">
        <v>1293309.3999999997</v>
      </c>
      <c r="AE62" s="71">
        <v>0</v>
      </c>
      <c r="AF62" s="71">
        <v>0</v>
      </c>
      <c r="AG62" s="71">
        <v>16.73</v>
      </c>
      <c r="AH62" s="71">
        <v>958332.39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-464705.46999994107</v>
      </c>
      <c r="AT62" s="71">
        <v>-1244961.78</v>
      </c>
      <c r="AU62" s="71">
        <v>-1244961.78</v>
      </c>
      <c r="AV62" s="71">
        <v>0</v>
      </c>
      <c r="AW62" s="71">
        <v>5836961.3000000007</v>
      </c>
      <c r="AX62" s="71">
        <v>5836961.3000000007</v>
      </c>
      <c r="AY62" s="71">
        <v>-12085637.57</v>
      </c>
      <c r="AZ62" s="71">
        <v>-10913332.109999999</v>
      </c>
      <c r="BA62" s="71">
        <v>-1172305.46</v>
      </c>
      <c r="BB62" s="71">
        <v>0</v>
      </c>
      <c r="BC62" s="71">
        <v>0</v>
      </c>
      <c r="BD62" s="71">
        <v>17922598.870000001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-2718.7600000000093</v>
      </c>
      <c r="BP62" s="71">
        <v>-2718.7600000000093</v>
      </c>
      <c r="BQ62" s="71">
        <v>0</v>
      </c>
      <c r="BR62" s="71">
        <v>0</v>
      </c>
      <c r="BS62" s="71">
        <v>-7217411.2099999422</v>
      </c>
      <c r="BT62" s="71">
        <v>-1100016.04</v>
      </c>
      <c r="BU62" s="71">
        <v>-3987184.3899998665</v>
      </c>
      <c r="BV62" s="71">
        <v>-1201421.0500000715</v>
      </c>
      <c r="BW62" s="71">
        <v>0</v>
      </c>
      <c r="BX62" s="71">
        <v>-747989.81999999285</v>
      </c>
      <c r="BY62" s="71">
        <v>-180799.91000001132</v>
      </c>
      <c r="BZ62" s="71">
        <v>0</v>
      </c>
      <c r="CA62" s="71">
        <v>0</v>
      </c>
      <c r="CB62" s="71">
        <v>2163424.9800000004</v>
      </c>
      <c r="CC62" s="71">
        <v>2163424.9800000004</v>
      </c>
      <c r="CD62" s="71">
        <v>-4272808.17</v>
      </c>
      <c r="CE62" s="71">
        <v>6436233.1500000004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6465454.9700000584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1655084.85</v>
      </c>
      <c r="E63" s="71">
        <v>2558057.85</v>
      </c>
      <c r="F63" s="71">
        <v>2662585.85</v>
      </c>
      <c r="G63" s="71">
        <v>-104528</v>
      </c>
      <c r="H63" s="71">
        <v>0</v>
      </c>
      <c r="I63" s="71">
        <v>-902973</v>
      </c>
      <c r="J63" s="71">
        <v>-355692</v>
      </c>
      <c r="K63" s="71">
        <v>-1252841</v>
      </c>
      <c r="L63" s="71">
        <v>897149</v>
      </c>
      <c r="M63" s="71">
        <v>-547281</v>
      </c>
      <c r="N63" s="71">
        <v>424</v>
      </c>
      <c r="O63" s="71">
        <v>-547705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-2195899.9499999997</v>
      </c>
      <c r="AT63" s="71">
        <v>-69050</v>
      </c>
      <c r="AU63" s="71">
        <v>-819050</v>
      </c>
      <c r="AV63" s="71">
        <v>750000</v>
      </c>
      <c r="AW63" s="71">
        <v>1807397.7000000002</v>
      </c>
      <c r="AX63" s="71">
        <v>4415630.7</v>
      </c>
      <c r="AY63" s="71">
        <v>3448480.7</v>
      </c>
      <c r="AZ63" s="71">
        <v>-1253951.3</v>
      </c>
      <c r="BA63" s="71">
        <v>4702432</v>
      </c>
      <c r="BB63" s="71">
        <v>0</v>
      </c>
      <c r="BC63" s="71">
        <v>0</v>
      </c>
      <c r="BD63" s="71">
        <v>967150</v>
      </c>
      <c r="BE63" s="71">
        <v>-2608233</v>
      </c>
      <c r="BF63" s="71">
        <v>-2351216</v>
      </c>
      <c r="BG63" s="71">
        <v>0</v>
      </c>
      <c r="BH63" s="71">
        <v>-2351216</v>
      </c>
      <c r="BI63" s="71">
        <v>0</v>
      </c>
      <c r="BJ63" s="71">
        <v>0</v>
      </c>
      <c r="BK63" s="71">
        <v>-257017</v>
      </c>
      <c r="BL63" s="71">
        <v>0</v>
      </c>
      <c r="BM63" s="71">
        <v>-288</v>
      </c>
      <c r="BN63" s="71">
        <v>288</v>
      </c>
      <c r="BO63" s="71">
        <v>-42665.65</v>
      </c>
      <c r="BP63" s="71">
        <v>-42665.65</v>
      </c>
      <c r="BQ63" s="71">
        <v>0</v>
      </c>
      <c r="BR63" s="71">
        <v>0</v>
      </c>
      <c r="BS63" s="71">
        <v>-3891582</v>
      </c>
      <c r="BT63" s="71">
        <v>-426347</v>
      </c>
      <c r="BU63" s="71">
        <v>-434523</v>
      </c>
      <c r="BV63" s="71">
        <v>-1391238</v>
      </c>
      <c r="BW63" s="71">
        <v>0</v>
      </c>
      <c r="BX63" s="71">
        <v>-204834</v>
      </c>
      <c r="BY63" s="71">
        <v>-1630664</v>
      </c>
      <c r="BZ63" s="71">
        <v>206415</v>
      </c>
      <c r="CA63" s="71">
        <v>-10391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-540815.09999999963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161603753.00999999</v>
      </c>
      <c r="E64" s="71">
        <v>198357765.81999999</v>
      </c>
      <c r="F64" s="71">
        <v>198357765.81999999</v>
      </c>
      <c r="G64" s="71">
        <v>0</v>
      </c>
      <c r="H64" s="71">
        <v>0</v>
      </c>
      <c r="I64" s="71">
        <v>-36754012.810000002</v>
      </c>
      <c r="J64" s="71">
        <v>-36754012.810000002</v>
      </c>
      <c r="K64" s="71">
        <v>-128344305.87</v>
      </c>
      <c r="L64" s="71">
        <v>91590293.060000002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-136174535.5</v>
      </c>
      <c r="AT64" s="71">
        <v>-32520276.329999998</v>
      </c>
      <c r="AU64" s="71">
        <v>-32520276.329999998</v>
      </c>
      <c r="AV64" s="71">
        <v>0</v>
      </c>
      <c r="AW64" s="71">
        <v>-9413913.040000001</v>
      </c>
      <c r="AX64" s="71">
        <v>-9435969.1400000006</v>
      </c>
      <c r="AY64" s="71">
        <v>-29237749.760000002</v>
      </c>
      <c r="AZ64" s="71">
        <v>-29168754.25</v>
      </c>
      <c r="BA64" s="71">
        <v>-2056131.42</v>
      </c>
      <c r="BB64" s="71">
        <v>0</v>
      </c>
      <c r="BC64" s="71">
        <v>1987135.91</v>
      </c>
      <c r="BD64" s="71">
        <v>19801780.620000001</v>
      </c>
      <c r="BE64" s="71">
        <v>22056.100000000035</v>
      </c>
      <c r="BF64" s="71">
        <v>373681.02</v>
      </c>
      <c r="BG64" s="71">
        <v>399000</v>
      </c>
      <c r="BH64" s="71">
        <v>99.02</v>
      </c>
      <c r="BI64" s="71">
        <v>0</v>
      </c>
      <c r="BJ64" s="71">
        <v>-25418</v>
      </c>
      <c r="BK64" s="71">
        <v>-351624.92</v>
      </c>
      <c r="BL64" s="71">
        <v>0</v>
      </c>
      <c r="BM64" s="71">
        <v>0</v>
      </c>
      <c r="BN64" s="71">
        <v>0</v>
      </c>
      <c r="BO64" s="71">
        <v>-4487340.1899999995</v>
      </c>
      <c r="BP64" s="71">
        <v>-4487340.1899999995</v>
      </c>
      <c r="BQ64" s="71">
        <v>0</v>
      </c>
      <c r="BR64" s="71">
        <v>0</v>
      </c>
      <c r="BS64" s="71">
        <v>-89753005.939999998</v>
      </c>
      <c r="BT64" s="71">
        <v>-42993166.840000004</v>
      </c>
      <c r="BU64" s="71">
        <v>-24101279.52</v>
      </c>
      <c r="BV64" s="71">
        <v>-5645825.5300000003</v>
      </c>
      <c r="BW64" s="71">
        <v>0</v>
      </c>
      <c r="BX64" s="71">
        <v>-11143896.859999999</v>
      </c>
      <c r="BY64" s="71">
        <v>-5868837.1900000004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25429217.50999999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259198218.95999998</v>
      </c>
      <c r="E65" s="71">
        <v>290796218.25999999</v>
      </c>
      <c r="F65" s="71">
        <v>292138610.81</v>
      </c>
      <c r="G65" s="71">
        <v>-1342392.55</v>
      </c>
      <c r="H65" s="71">
        <v>0</v>
      </c>
      <c r="I65" s="71">
        <v>-31597999.299999997</v>
      </c>
      <c r="J65" s="71">
        <v>-31597999.299999997</v>
      </c>
      <c r="K65" s="71">
        <v>-143859004.78</v>
      </c>
      <c r="L65" s="71">
        <v>112261005.48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-204024828.80000001</v>
      </c>
      <c r="AT65" s="71">
        <v>-6314861.71</v>
      </c>
      <c r="AU65" s="71">
        <v>-6438399.8899999997</v>
      </c>
      <c r="AV65" s="71">
        <v>123538.18</v>
      </c>
      <c r="AW65" s="71">
        <v>2253262.4799999991</v>
      </c>
      <c r="AX65" s="71">
        <v>2389411.2999999989</v>
      </c>
      <c r="AY65" s="71">
        <v>-9735501.1500000004</v>
      </c>
      <c r="AZ65" s="71">
        <v>-9296789.1500000004</v>
      </c>
      <c r="BA65" s="71">
        <v>-438712</v>
      </c>
      <c r="BB65" s="71">
        <v>0</v>
      </c>
      <c r="BC65" s="71">
        <v>0</v>
      </c>
      <c r="BD65" s="71">
        <v>12124912.449999999</v>
      </c>
      <c r="BE65" s="71">
        <v>-136148.81999999983</v>
      </c>
      <c r="BF65" s="71">
        <v>2615020</v>
      </c>
      <c r="BG65" s="71">
        <v>2615020</v>
      </c>
      <c r="BH65" s="71">
        <v>0</v>
      </c>
      <c r="BI65" s="71">
        <v>0</v>
      </c>
      <c r="BJ65" s="71">
        <v>0</v>
      </c>
      <c r="BK65" s="71">
        <v>-2751168.82</v>
      </c>
      <c r="BL65" s="71">
        <v>0</v>
      </c>
      <c r="BM65" s="71">
        <v>0</v>
      </c>
      <c r="BN65" s="71">
        <v>0</v>
      </c>
      <c r="BO65" s="71">
        <v>-2976136.3899999997</v>
      </c>
      <c r="BP65" s="71">
        <v>-2976136.3899999997</v>
      </c>
      <c r="BQ65" s="71">
        <v>0</v>
      </c>
      <c r="BR65" s="71">
        <v>0</v>
      </c>
      <c r="BS65" s="71">
        <v>-196983683.74000001</v>
      </c>
      <c r="BT65" s="71">
        <v>-125015618.06999999</v>
      </c>
      <c r="BU65" s="71">
        <v>-44968914.5</v>
      </c>
      <c r="BV65" s="71">
        <v>-8321601.0800000001</v>
      </c>
      <c r="BW65" s="71">
        <v>0</v>
      </c>
      <c r="BX65" s="71">
        <v>-10086100.57</v>
      </c>
      <c r="BY65" s="71">
        <v>-8591449.5199999996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-3409.44</v>
      </c>
      <c r="CJ65" s="71">
        <v>-3409.44</v>
      </c>
      <c r="CK65" s="71">
        <v>0</v>
      </c>
      <c r="CL65" s="71">
        <v>55173390.159999967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6206481.3799999999</v>
      </c>
      <c r="E66" s="71">
        <v>6098563.5800000001</v>
      </c>
      <c r="F66" s="71">
        <v>6266309.0099999998</v>
      </c>
      <c r="G66" s="71">
        <v>-167745.43</v>
      </c>
      <c r="H66" s="71">
        <v>0</v>
      </c>
      <c r="I66" s="71">
        <v>105873.6399999999</v>
      </c>
      <c r="J66" s="71">
        <v>91277.899999999907</v>
      </c>
      <c r="K66" s="71">
        <v>-2846955.08</v>
      </c>
      <c r="L66" s="71">
        <v>2938232.98</v>
      </c>
      <c r="M66" s="71">
        <v>14595.739999999991</v>
      </c>
      <c r="N66" s="71">
        <v>68441.929999999993</v>
      </c>
      <c r="O66" s="71">
        <v>-53846.19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2044.16</v>
      </c>
      <c r="AK66" s="71">
        <v>2044.16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-3955996.4800000009</v>
      </c>
      <c r="AT66" s="71">
        <v>-2281238.8199999998</v>
      </c>
      <c r="AU66" s="71">
        <v>-2281238.8199999998</v>
      </c>
      <c r="AV66" s="71">
        <v>0</v>
      </c>
      <c r="AW66" s="71">
        <v>240263.38999999949</v>
      </c>
      <c r="AX66" s="71">
        <v>339819.76999999955</v>
      </c>
      <c r="AY66" s="71">
        <v>-4150157.75</v>
      </c>
      <c r="AZ66" s="71">
        <v>-3832605.2</v>
      </c>
      <c r="BA66" s="71">
        <v>-317552.55</v>
      </c>
      <c r="BB66" s="71">
        <v>0</v>
      </c>
      <c r="BC66" s="71">
        <v>0</v>
      </c>
      <c r="BD66" s="71">
        <v>4489977.5199999996</v>
      </c>
      <c r="BE66" s="71">
        <v>-99556.380000000063</v>
      </c>
      <c r="BF66" s="71">
        <v>449658.8</v>
      </c>
      <c r="BG66" s="71">
        <v>415252.81</v>
      </c>
      <c r="BH66" s="71">
        <v>34405.99</v>
      </c>
      <c r="BI66" s="71">
        <v>0</v>
      </c>
      <c r="BJ66" s="71">
        <v>0</v>
      </c>
      <c r="BK66" s="71">
        <v>-549215.18000000005</v>
      </c>
      <c r="BL66" s="71">
        <v>0</v>
      </c>
      <c r="BM66" s="71">
        <v>0</v>
      </c>
      <c r="BN66" s="71">
        <v>0</v>
      </c>
      <c r="BO66" s="71">
        <v>-23064.99</v>
      </c>
      <c r="BP66" s="71">
        <v>-23135.77</v>
      </c>
      <c r="BQ66" s="71">
        <v>0</v>
      </c>
      <c r="BR66" s="71">
        <v>70.779999999999987</v>
      </c>
      <c r="BS66" s="71">
        <v>-1630025.4200000002</v>
      </c>
      <c r="BT66" s="71">
        <v>-1149867.77</v>
      </c>
      <c r="BU66" s="71">
        <v>-347962.8</v>
      </c>
      <c r="BV66" s="71">
        <v>-110805.26</v>
      </c>
      <c r="BW66" s="71">
        <v>0</v>
      </c>
      <c r="BX66" s="71">
        <v>-866.77</v>
      </c>
      <c r="BY66" s="71">
        <v>-5.28</v>
      </c>
      <c r="BZ66" s="71">
        <v>67040.98</v>
      </c>
      <c r="CA66" s="71">
        <v>-87558.52</v>
      </c>
      <c r="CB66" s="71">
        <v>-261930.63999999993</v>
      </c>
      <c r="CC66" s="71">
        <v>-261930.63999999993</v>
      </c>
      <c r="CD66" s="71">
        <v>-272540.79999999993</v>
      </c>
      <c r="CE66" s="71">
        <v>10610.16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2250484.899999999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220129979.13999993</v>
      </c>
      <c r="E67" s="71">
        <v>173834989.42999998</v>
      </c>
      <c r="F67" s="71">
        <v>178769339.26999998</v>
      </c>
      <c r="G67" s="71">
        <v>-4934349.84</v>
      </c>
      <c r="H67" s="71">
        <v>0</v>
      </c>
      <c r="I67" s="71">
        <v>-45784755.860000044</v>
      </c>
      <c r="J67" s="71">
        <v>-45765626.580000043</v>
      </c>
      <c r="K67" s="71">
        <v>-97038142.75999999</v>
      </c>
      <c r="L67" s="71">
        <v>51272516.179999948</v>
      </c>
      <c r="M67" s="71">
        <v>-19129.280000000013</v>
      </c>
      <c r="N67" s="71">
        <v>5.5099999999947613</v>
      </c>
      <c r="O67" s="71">
        <v>-19134.790000000008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92079745.569999993</v>
      </c>
      <c r="AA67" s="71">
        <v>92079745.569999993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-129385933.92000026</v>
      </c>
      <c r="AT67" s="71">
        <v>-11010092.790000007</v>
      </c>
      <c r="AU67" s="71">
        <v>-11010092.790000007</v>
      </c>
      <c r="AV67" s="71">
        <v>0</v>
      </c>
      <c r="AW67" s="71">
        <v>-44034025.359999985</v>
      </c>
      <c r="AX67" s="71">
        <v>-57786230.400000006</v>
      </c>
      <c r="AY67" s="71">
        <v>-73782892.960000008</v>
      </c>
      <c r="AZ67" s="71">
        <v>-73753937.030000001</v>
      </c>
      <c r="BA67" s="71">
        <v>-28955.929999999702</v>
      </c>
      <c r="BB67" s="71">
        <v>0</v>
      </c>
      <c r="BC67" s="71">
        <v>0</v>
      </c>
      <c r="BD67" s="71">
        <v>15996662.560000002</v>
      </c>
      <c r="BE67" s="71">
        <v>13752205.040000021</v>
      </c>
      <c r="BF67" s="71">
        <v>23576615.26000002</v>
      </c>
      <c r="BG67" s="71">
        <v>23576615.26000002</v>
      </c>
      <c r="BH67" s="71">
        <v>0</v>
      </c>
      <c r="BI67" s="71">
        <v>0</v>
      </c>
      <c r="BJ67" s="71">
        <v>0</v>
      </c>
      <c r="BK67" s="71">
        <v>-9824410.2199999988</v>
      </c>
      <c r="BL67" s="71">
        <v>0</v>
      </c>
      <c r="BM67" s="71">
        <v>0</v>
      </c>
      <c r="BN67" s="71">
        <v>0</v>
      </c>
      <c r="BO67" s="71">
        <v>-486204.07000000216</v>
      </c>
      <c r="BP67" s="71">
        <v>-486204.07000000216</v>
      </c>
      <c r="BQ67" s="71">
        <v>0</v>
      </c>
      <c r="BR67" s="71">
        <v>0</v>
      </c>
      <c r="BS67" s="71">
        <v>-73633093.04000026</v>
      </c>
      <c r="BT67" s="71">
        <v>-68690026.820000261</v>
      </c>
      <c r="BU67" s="71">
        <v>-2513926.7699999996</v>
      </c>
      <c r="BV67" s="71">
        <v>-503468.35000000009</v>
      </c>
      <c r="BW67" s="71">
        <v>0</v>
      </c>
      <c r="BX67" s="71">
        <v>-361629.08999999997</v>
      </c>
      <c r="BY67" s="71">
        <v>-1564042.0099999998</v>
      </c>
      <c r="BZ67" s="71">
        <v>0</v>
      </c>
      <c r="CA67" s="71">
        <v>0</v>
      </c>
      <c r="CB67" s="71">
        <v>-222518.66000000015</v>
      </c>
      <c r="CC67" s="71">
        <v>-222518.66000000015</v>
      </c>
      <c r="CD67" s="71">
        <v>-1853814.370000001</v>
      </c>
      <c r="CE67" s="71">
        <v>1631295.7100000009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90744045.219999671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177489816.58900505</v>
      </c>
      <c r="E68" s="71">
        <v>121972497.86206225</v>
      </c>
      <c r="F68" s="71">
        <v>137359663.8600001</v>
      </c>
      <c r="G68" s="71">
        <v>-15387165.997937862</v>
      </c>
      <c r="H68" s="71">
        <v>0</v>
      </c>
      <c r="I68" s="71">
        <v>10790809.244368978</v>
      </c>
      <c r="J68" s="71">
        <v>10790809.244368978</v>
      </c>
      <c r="K68" s="71">
        <v>-44110731.369999997</v>
      </c>
      <c r="L68" s="71">
        <v>54901540.614368975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44726509.482573837</v>
      </c>
      <c r="AA68" s="71">
        <v>33608407.766957477</v>
      </c>
      <c r="AB68" s="71">
        <v>1566831.0422798533</v>
      </c>
      <c r="AC68" s="71">
        <v>9551270.6733365059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-108403230.1992828</v>
      </c>
      <c r="AT68" s="71">
        <v>-14606069.239333253</v>
      </c>
      <c r="AU68" s="71">
        <v>-30258532.383333255</v>
      </c>
      <c r="AV68" s="71">
        <v>15652463.144000001</v>
      </c>
      <c r="AW68" s="71">
        <v>-3655948.4000727758</v>
      </c>
      <c r="AX68" s="71">
        <v>-3821754.9116678834</v>
      </c>
      <c r="AY68" s="71">
        <v>-90573436.468804449</v>
      </c>
      <c r="AZ68" s="71">
        <v>-72894084.629999995</v>
      </c>
      <c r="BA68" s="71">
        <v>-17679351.838804454</v>
      </c>
      <c r="BB68" s="71">
        <v>0</v>
      </c>
      <c r="BC68" s="71">
        <v>0</v>
      </c>
      <c r="BD68" s="71">
        <v>86751681.557136565</v>
      </c>
      <c r="BE68" s="71">
        <v>165806.51159510761</v>
      </c>
      <c r="BF68" s="71">
        <v>54289888.507493943</v>
      </c>
      <c r="BG68" s="71">
        <v>43623023.167493939</v>
      </c>
      <c r="BH68" s="71">
        <v>10666865.34</v>
      </c>
      <c r="BI68" s="71">
        <v>0</v>
      </c>
      <c r="BJ68" s="71">
        <v>0</v>
      </c>
      <c r="BK68" s="71">
        <v>-54124081.995898835</v>
      </c>
      <c r="BL68" s="71">
        <v>0</v>
      </c>
      <c r="BM68" s="71">
        <v>0</v>
      </c>
      <c r="BN68" s="71">
        <v>0</v>
      </c>
      <c r="BO68" s="71">
        <v>-14623.719999999925</v>
      </c>
      <c r="BP68" s="71">
        <v>-14623.719999999925</v>
      </c>
      <c r="BQ68" s="71">
        <v>0</v>
      </c>
      <c r="BR68" s="71">
        <v>0</v>
      </c>
      <c r="BS68" s="71">
        <v>-98092856.641324461</v>
      </c>
      <c r="BT68" s="71">
        <v>-61115025.487823501</v>
      </c>
      <c r="BU68" s="71">
        <v>-28096118.009151913</v>
      </c>
      <c r="BV68" s="71">
        <v>-3665715.1632127259</v>
      </c>
      <c r="BW68" s="71">
        <v>0</v>
      </c>
      <c r="BX68" s="71">
        <v>-1045717.9879885109</v>
      </c>
      <c r="BY68" s="71">
        <v>-2100697.7351099057</v>
      </c>
      <c r="BZ68" s="71">
        <v>0</v>
      </c>
      <c r="CA68" s="71">
        <v>-2069582.2580378749</v>
      </c>
      <c r="CB68" s="71">
        <v>7966267.801447697</v>
      </c>
      <c r="CC68" s="71">
        <v>7966267.801447697</v>
      </c>
      <c r="CD68" s="71">
        <v>-30776587.198552303</v>
      </c>
      <c r="CE68" s="71">
        <v>38742855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69086586.389722258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250529736.43784946</v>
      </c>
      <c r="E69" s="71">
        <v>170855473.27650848</v>
      </c>
      <c r="F69" s="71">
        <v>173154567.80811006</v>
      </c>
      <c r="G69" s="71">
        <v>-2299094.5316015901</v>
      </c>
      <c r="H69" s="71">
        <v>0</v>
      </c>
      <c r="I69" s="71">
        <v>79674263.161340967</v>
      </c>
      <c r="J69" s="71">
        <v>80176994.481658965</v>
      </c>
      <c r="K69" s="71">
        <v>-58256330.152572982</v>
      </c>
      <c r="L69" s="71">
        <v>138433324.63423195</v>
      </c>
      <c r="M69" s="71">
        <v>-502731.32031799969</v>
      </c>
      <c r="N69" s="71">
        <v>1257463.5222039998</v>
      </c>
      <c r="O69" s="71">
        <v>-1760194.8425219995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-151134568.24777833</v>
      </c>
      <c r="AT69" s="71">
        <v>-272000</v>
      </c>
      <c r="AU69" s="71">
        <v>-335000</v>
      </c>
      <c r="AV69" s="71">
        <v>63000</v>
      </c>
      <c r="AW69" s="71">
        <v>-383453.25269975001</v>
      </c>
      <c r="AX69" s="71">
        <v>3310417.941669438</v>
      </c>
      <c r="AY69" s="71">
        <v>-3610330.9577504285</v>
      </c>
      <c r="AZ69" s="71">
        <v>-3089840.2699999996</v>
      </c>
      <c r="BA69" s="71">
        <v>-520490.68775042915</v>
      </c>
      <c r="BB69" s="71">
        <v>0</v>
      </c>
      <c r="BC69" s="71">
        <v>0</v>
      </c>
      <c r="BD69" s="71">
        <v>6920748.8994198665</v>
      </c>
      <c r="BE69" s="71">
        <v>-3693871.194369188</v>
      </c>
      <c r="BF69" s="71">
        <v>1925868.1478242683</v>
      </c>
      <c r="BG69" s="71">
        <v>1542526.2290000003</v>
      </c>
      <c r="BH69" s="71">
        <v>383341.91882426792</v>
      </c>
      <c r="BI69" s="71">
        <v>0</v>
      </c>
      <c r="BJ69" s="71">
        <v>0</v>
      </c>
      <c r="BK69" s="71">
        <v>-5619739.3421934564</v>
      </c>
      <c r="BL69" s="71">
        <v>7905422.7801096141</v>
      </c>
      <c r="BM69" s="71">
        <v>7905422.7801096141</v>
      </c>
      <c r="BN69" s="71">
        <v>0</v>
      </c>
      <c r="BO69" s="71">
        <v>-57778.472732000337</v>
      </c>
      <c r="BP69" s="71">
        <v>-57778.472732000337</v>
      </c>
      <c r="BQ69" s="71">
        <v>0</v>
      </c>
      <c r="BR69" s="71">
        <v>0</v>
      </c>
      <c r="BS69" s="71">
        <v>-158326759.3024562</v>
      </c>
      <c r="BT69" s="71">
        <v>-159366188.123559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1039428.8211027887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99395168.190071136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27679.29</v>
      </c>
      <c r="E70" s="71">
        <v>48297.47</v>
      </c>
      <c r="F70" s="71">
        <v>48297.47</v>
      </c>
      <c r="G70" s="71">
        <v>0</v>
      </c>
      <c r="H70" s="71">
        <v>0</v>
      </c>
      <c r="I70" s="71">
        <v>-20618.18</v>
      </c>
      <c r="J70" s="71">
        <v>-20618.18</v>
      </c>
      <c r="K70" s="71">
        <v>-22464.58</v>
      </c>
      <c r="L70" s="71">
        <v>1846.4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247107.83999999997</v>
      </c>
      <c r="AT70" s="71">
        <v>0</v>
      </c>
      <c r="AU70" s="71">
        <v>0</v>
      </c>
      <c r="AV70" s="71">
        <v>0</v>
      </c>
      <c r="AW70" s="71">
        <v>275053.39999999997</v>
      </c>
      <c r="AX70" s="71">
        <v>275053.39999999997</v>
      </c>
      <c r="AY70" s="71">
        <v>-38003.9</v>
      </c>
      <c r="AZ70" s="71">
        <v>-38003.9</v>
      </c>
      <c r="BA70" s="71">
        <v>0</v>
      </c>
      <c r="BB70" s="71">
        <v>0</v>
      </c>
      <c r="BC70" s="71">
        <v>0</v>
      </c>
      <c r="BD70" s="71">
        <v>313057.3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-27945.559999999998</v>
      </c>
      <c r="BT70" s="71">
        <v>-5005.12</v>
      </c>
      <c r="BU70" s="71">
        <v>-14689.5</v>
      </c>
      <c r="BV70" s="71">
        <v>-8250.94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274787.12999999995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311053500.06984812</v>
      </c>
      <c r="E71" s="71">
        <v>589208931.16984808</v>
      </c>
      <c r="F71" s="71">
        <v>607826408.1698451</v>
      </c>
      <c r="G71" s="71">
        <v>-18617476.999997001</v>
      </c>
      <c r="H71" s="71">
        <v>0</v>
      </c>
      <c r="I71" s="71">
        <v>-296337494.57999998</v>
      </c>
      <c r="J71" s="71">
        <v>-298643867.65999997</v>
      </c>
      <c r="K71" s="71">
        <v>-310862218.94999999</v>
      </c>
      <c r="L71" s="71">
        <v>12218351.289999999</v>
      </c>
      <c r="M71" s="71">
        <v>2306373.08</v>
      </c>
      <c r="N71" s="71">
        <v>2916536.78</v>
      </c>
      <c r="O71" s="71">
        <v>-610163.69999999995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18182063.48</v>
      </c>
      <c r="AA71" s="71">
        <v>18182063.48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-225439781.90760395</v>
      </c>
      <c r="AT71" s="71">
        <v>-8090026.4199999981</v>
      </c>
      <c r="AU71" s="71">
        <v>-18100131.879999999</v>
      </c>
      <c r="AV71" s="71">
        <v>10010105.460000001</v>
      </c>
      <c r="AW71" s="71">
        <v>-1969581.4300000016</v>
      </c>
      <c r="AX71" s="71">
        <v>6057871.2199999988</v>
      </c>
      <c r="AY71" s="71">
        <v>-24886954.490000002</v>
      </c>
      <c r="AZ71" s="71">
        <v>-10973487.809999999</v>
      </c>
      <c r="BA71" s="71">
        <v>-13913466.680000002</v>
      </c>
      <c r="BB71" s="71">
        <v>0</v>
      </c>
      <c r="BC71" s="71">
        <v>0</v>
      </c>
      <c r="BD71" s="71">
        <v>30944825.710000001</v>
      </c>
      <c r="BE71" s="71">
        <v>-8027452.6500000004</v>
      </c>
      <c r="BF71" s="71">
        <v>5083912.74</v>
      </c>
      <c r="BG71" s="71">
        <v>4711372</v>
      </c>
      <c r="BH71" s="71">
        <v>372540.74</v>
      </c>
      <c r="BI71" s="71">
        <v>0</v>
      </c>
      <c r="BJ71" s="71">
        <v>0</v>
      </c>
      <c r="BK71" s="71">
        <v>-13111365.390000001</v>
      </c>
      <c r="BL71" s="71">
        <v>0</v>
      </c>
      <c r="BM71" s="71">
        <v>0</v>
      </c>
      <c r="BN71" s="71">
        <v>0</v>
      </c>
      <c r="BO71" s="71">
        <v>-7780650.1500000004</v>
      </c>
      <c r="BP71" s="71">
        <v>-7780650.1500000004</v>
      </c>
      <c r="BQ71" s="71">
        <v>0</v>
      </c>
      <c r="BR71" s="71">
        <v>0</v>
      </c>
      <c r="BS71" s="71">
        <v>-212159711.18760395</v>
      </c>
      <c r="BT71" s="71">
        <v>-146008487.37347344</v>
      </c>
      <c r="BU71" s="71">
        <v>-32348577.241521686</v>
      </c>
      <c r="BV71" s="71">
        <v>-5034102.1754453797</v>
      </c>
      <c r="BW71" s="71">
        <v>0</v>
      </c>
      <c r="BX71" s="71">
        <v>-20793568.677399687</v>
      </c>
      <c r="BY71" s="71">
        <v>-9548344.8543847986</v>
      </c>
      <c r="BZ71" s="71">
        <v>2416560.3971457295</v>
      </c>
      <c r="CA71" s="71">
        <v>-843191.26252466417</v>
      </c>
      <c r="CB71" s="71">
        <v>4560187.2800000049</v>
      </c>
      <c r="CC71" s="71">
        <v>4806514.9400000051</v>
      </c>
      <c r="CD71" s="71">
        <v>-48435535.009999998</v>
      </c>
      <c r="CE71" s="71">
        <v>53242049.950000003</v>
      </c>
      <c r="CF71" s="71">
        <v>-246327.66000000015</v>
      </c>
      <c r="CG71" s="71">
        <v>4886869.21</v>
      </c>
      <c r="CH71" s="71">
        <v>-5133196.87</v>
      </c>
      <c r="CI71" s="71">
        <v>0</v>
      </c>
      <c r="CJ71" s="71">
        <v>0</v>
      </c>
      <c r="CK71" s="71">
        <v>0</v>
      </c>
      <c r="CL71" s="71">
        <v>85613718.162244171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1434661506.98</v>
      </c>
      <c r="E72" s="71">
        <v>1153149814.71</v>
      </c>
      <c r="F72" s="71">
        <v>1518555297.71</v>
      </c>
      <c r="G72" s="71">
        <v>-365405483</v>
      </c>
      <c r="H72" s="71">
        <v>0</v>
      </c>
      <c r="I72" s="71">
        <v>56737467.490000017</v>
      </c>
      <c r="J72" s="71">
        <v>56984116.480000019</v>
      </c>
      <c r="K72" s="71">
        <v>-400916170.76999998</v>
      </c>
      <c r="L72" s="71">
        <v>457900287.25</v>
      </c>
      <c r="M72" s="71">
        <v>-246648.98999999976</v>
      </c>
      <c r="N72" s="71">
        <v>3716989.16</v>
      </c>
      <c r="O72" s="71">
        <v>-3963638.15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224774224.78</v>
      </c>
      <c r="AA72" s="71">
        <v>224774224.78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-1094259815.9999998</v>
      </c>
      <c r="AT72" s="71">
        <v>-147273316.84999999</v>
      </c>
      <c r="AU72" s="71">
        <v>-197345819.56999999</v>
      </c>
      <c r="AV72" s="71">
        <v>50072502.719999999</v>
      </c>
      <c r="AW72" s="71">
        <v>-79474063.429999992</v>
      </c>
      <c r="AX72" s="71">
        <v>-103466906.44999999</v>
      </c>
      <c r="AY72" s="71">
        <v>-296097238.12</v>
      </c>
      <c r="AZ72" s="71">
        <v>-396802502.78000003</v>
      </c>
      <c r="BA72" s="71">
        <v>100705264.66</v>
      </c>
      <c r="BB72" s="71">
        <v>0</v>
      </c>
      <c r="BC72" s="71">
        <v>0</v>
      </c>
      <c r="BD72" s="71">
        <v>192630331.67000002</v>
      </c>
      <c r="BE72" s="71">
        <v>23992843.019999996</v>
      </c>
      <c r="BF72" s="71">
        <v>97282157.25</v>
      </c>
      <c r="BG72" s="71">
        <v>109084977.02</v>
      </c>
      <c r="BH72" s="71">
        <v>-11802819.77</v>
      </c>
      <c r="BI72" s="71">
        <v>0</v>
      </c>
      <c r="BJ72" s="71">
        <v>0</v>
      </c>
      <c r="BK72" s="71">
        <v>-73289314.230000004</v>
      </c>
      <c r="BL72" s="71">
        <v>0</v>
      </c>
      <c r="BM72" s="71">
        <v>0</v>
      </c>
      <c r="BN72" s="71">
        <v>0</v>
      </c>
      <c r="BO72" s="71">
        <v>-17187759.289999999</v>
      </c>
      <c r="BP72" s="71">
        <v>-17187759.289999999</v>
      </c>
      <c r="BQ72" s="71">
        <v>0</v>
      </c>
      <c r="BR72" s="71">
        <v>0</v>
      </c>
      <c r="BS72" s="71">
        <v>-772297261.6099999</v>
      </c>
      <c r="BT72" s="71">
        <v>-694411634.75</v>
      </c>
      <c r="BU72" s="71">
        <v>-97431415.5</v>
      </c>
      <c r="BV72" s="71">
        <v>-77333749.810000002</v>
      </c>
      <c r="BW72" s="71">
        <v>0</v>
      </c>
      <c r="BX72" s="71">
        <v>-77393368.680000007</v>
      </c>
      <c r="BY72" s="71">
        <v>-35289025.280000001</v>
      </c>
      <c r="BZ72" s="71">
        <v>252877856.19999999</v>
      </c>
      <c r="CA72" s="71">
        <v>-43315923.789999992</v>
      </c>
      <c r="CB72" s="71">
        <v>-78027414.820000008</v>
      </c>
      <c r="CC72" s="71">
        <v>-78027414.820000008</v>
      </c>
      <c r="CD72" s="71">
        <v>-142281196.52000001</v>
      </c>
      <c r="CE72" s="71">
        <v>64253781.700000003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340401690.98000026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6349244.8899999987</v>
      </c>
      <c r="E73" s="71">
        <v>3916093.01</v>
      </c>
      <c r="F73" s="71">
        <v>3925880.36</v>
      </c>
      <c r="G73" s="71">
        <v>-9787.35</v>
      </c>
      <c r="H73" s="71">
        <v>0</v>
      </c>
      <c r="I73" s="71">
        <v>535673.16999999993</v>
      </c>
      <c r="J73" s="71">
        <v>535673.16999999993</v>
      </c>
      <c r="K73" s="71">
        <v>-1962525.58</v>
      </c>
      <c r="L73" s="71">
        <v>2498198.75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1459495.6099999999</v>
      </c>
      <c r="AA73" s="71">
        <v>0</v>
      </c>
      <c r="AB73" s="71">
        <v>0</v>
      </c>
      <c r="AC73" s="71">
        <v>1459495.6099999999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437983.10000000003</v>
      </c>
      <c r="AK73" s="71">
        <v>437983.10000000003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-56535653.289999999</v>
      </c>
      <c r="AT73" s="71">
        <v>-1014511.28</v>
      </c>
      <c r="AU73" s="71">
        <v>-1026011.28</v>
      </c>
      <c r="AV73" s="71">
        <v>11500</v>
      </c>
      <c r="AW73" s="71">
        <v>9652.1699999962002</v>
      </c>
      <c r="AX73" s="71">
        <v>1336550.7499999963</v>
      </c>
      <c r="AY73" s="71">
        <v>-21362011.200000003</v>
      </c>
      <c r="AZ73" s="71">
        <v>-20433212.630000003</v>
      </c>
      <c r="BA73" s="71">
        <v>-928798.57000000007</v>
      </c>
      <c r="BB73" s="71">
        <v>0</v>
      </c>
      <c r="BC73" s="71">
        <v>0</v>
      </c>
      <c r="BD73" s="71">
        <v>22698561.949999999</v>
      </c>
      <c r="BE73" s="71">
        <v>-1326898.58</v>
      </c>
      <c r="BF73" s="71">
        <v>6883298.7599999998</v>
      </c>
      <c r="BG73" s="71">
        <v>6561420.5899999999</v>
      </c>
      <c r="BH73" s="71">
        <v>321878.17</v>
      </c>
      <c r="BI73" s="71">
        <v>0</v>
      </c>
      <c r="BJ73" s="71">
        <v>0</v>
      </c>
      <c r="BK73" s="71">
        <v>-8210197.3399999999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-55530794.179999992</v>
      </c>
      <c r="BT73" s="71">
        <v>-1073078.1400000001</v>
      </c>
      <c r="BU73" s="71">
        <v>-34628234.909999996</v>
      </c>
      <c r="BV73" s="71">
        <v>-4592825.8900000006</v>
      </c>
      <c r="BW73" s="71">
        <v>-153349.68</v>
      </c>
      <c r="BX73" s="71">
        <v>-10337973.790000003</v>
      </c>
      <c r="BY73" s="71">
        <v>-4745331.7699999996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-50186408.399999999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167163083.09</v>
      </c>
      <c r="E74" s="71">
        <v>97008603.840000004</v>
      </c>
      <c r="F74" s="71">
        <v>98305100</v>
      </c>
      <c r="G74" s="71">
        <v>-1296496.1599999999</v>
      </c>
      <c r="H74" s="71">
        <v>0</v>
      </c>
      <c r="I74" s="71">
        <v>20228502.500000007</v>
      </c>
      <c r="J74" s="71">
        <v>20469290.720000006</v>
      </c>
      <c r="K74" s="71">
        <v>-48068019.600000001</v>
      </c>
      <c r="L74" s="71">
        <v>68537310.320000008</v>
      </c>
      <c r="M74" s="71">
        <v>-240788.22000000003</v>
      </c>
      <c r="N74" s="71">
        <v>411995.32</v>
      </c>
      <c r="O74" s="71">
        <v>-652783.54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40879403.460000001</v>
      </c>
      <c r="AA74" s="71">
        <v>23453987.960000001</v>
      </c>
      <c r="AB74" s="71">
        <v>6546516.04</v>
      </c>
      <c r="AC74" s="71">
        <v>2282083.9899999998</v>
      </c>
      <c r="AD74" s="71">
        <v>8430194.6199999992</v>
      </c>
      <c r="AE74" s="71">
        <v>0</v>
      </c>
      <c r="AF74" s="71">
        <v>0</v>
      </c>
      <c r="AG74" s="71">
        <v>0</v>
      </c>
      <c r="AH74" s="71">
        <v>166620.85</v>
      </c>
      <c r="AI74" s="71">
        <v>0</v>
      </c>
      <c r="AJ74" s="71">
        <v>9046573.2899999991</v>
      </c>
      <c r="AK74" s="71">
        <v>9046573.2899999991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-84698431.089999989</v>
      </c>
      <c r="AT74" s="71">
        <v>-31826822.329999998</v>
      </c>
      <c r="AU74" s="71">
        <v>-32139031.649999999</v>
      </c>
      <c r="AV74" s="71">
        <v>312209.32</v>
      </c>
      <c r="AW74" s="71">
        <v>-366743.57999999833</v>
      </c>
      <c r="AX74" s="71">
        <v>-934654.82999999821</v>
      </c>
      <c r="AY74" s="71">
        <v>-84515401.459999993</v>
      </c>
      <c r="AZ74" s="71">
        <v>-100868481.94999999</v>
      </c>
      <c r="BA74" s="71">
        <v>16353080.49</v>
      </c>
      <c r="BB74" s="71">
        <v>0</v>
      </c>
      <c r="BC74" s="71">
        <v>0</v>
      </c>
      <c r="BD74" s="71">
        <v>83580746.629999995</v>
      </c>
      <c r="BE74" s="71">
        <v>567911.24999999988</v>
      </c>
      <c r="BF74" s="71">
        <v>1470046.6199999999</v>
      </c>
      <c r="BG74" s="71">
        <v>1104314.69</v>
      </c>
      <c r="BH74" s="71">
        <v>365731.93</v>
      </c>
      <c r="BI74" s="71">
        <v>0</v>
      </c>
      <c r="BJ74" s="71">
        <v>0</v>
      </c>
      <c r="BK74" s="71">
        <v>-902135.37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-52504865.179999992</v>
      </c>
      <c r="BT74" s="71">
        <v>-37512146.030000001</v>
      </c>
      <c r="BU74" s="71">
        <v>-6363482.0499999998</v>
      </c>
      <c r="BV74" s="71">
        <v>-1577478.55</v>
      </c>
      <c r="BW74" s="71">
        <v>0</v>
      </c>
      <c r="BX74" s="71">
        <v>0</v>
      </c>
      <c r="BY74" s="71">
        <v>-329168.8</v>
      </c>
      <c r="BZ74" s="71">
        <v>351.05</v>
      </c>
      <c r="CA74" s="71">
        <v>-6722940.7999999998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82464652.000000015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46059923.509890929</v>
      </c>
      <c r="E75" s="71">
        <v>30458899.879999995</v>
      </c>
      <c r="F75" s="71">
        <v>61002896.859999992</v>
      </c>
      <c r="G75" s="71">
        <v>-30543996.979999997</v>
      </c>
      <c r="H75" s="71">
        <v>0</v>
      </c>
      <c r="I75" s="71">
        <v>-2030707.2399999998</v>
      </c>
      <c r="J75" s="71">
        <v>-3640340.05</v>
      </c>
      <c r="K75" s="71">
        <v>-7917427.1199999992</v>
      </c>
      <c r="L75" s="71">
        <v>4277087.0699999994</v>
      </c>
      <c r="M75" s="71">
        <v>1609632.81</v>
      </c>
      <c r="N75" s="71">
        <v>3961304.64</v>
      </c>
      <c r="O75" s="71">
        <v>-2351671.83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17631730.869890928</v>
      </c>
      <c r="AA75" s="71">
        <v>3029029.9211936076</v>
      </c>
      <c r="AB75" s="71">
        <v>0</v>
      </c>
      <c r="AC75" s="71">
        <v>0</v>
      </c>
      <c r="AD75" s="71">
        <v>14602700.948697319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-5468058.106806932</v>
      </c>
      <c r="AT75" s="71">
        <v>-2084114.7899999996</v>
      </c>
      <c r="AU75" s="71">
        <v>-5071279.92</v>
      </c>
      <c r="AV75" s="71">
        <v>2987165.1300000004</v>
      </c>
      <c r="AW75" s="71">
        <v>-2696802.799999997</v>
      </c>
      <c r="AX75" s="71">
        <v>-40004513.030000001</v>
      </c>
      <c r="AY75" s="71">
        <v>-46913777.030000001</v>
      </c>
      <c r="AZ75" s="71">
        <v>-26585377.609999999</v>
      </c>
      <c r="BA75" s="71">
        <v>-20328399.420000002</v>
      </c>
      <c r="BB75" s="71">
        <v>0</v>
      </c>
      <c r="BC75" s="71">
        <v>0</v>
      </c>
      <c r="BD75" s="71">
        <v>6909264</v>
      </c>
      <c r="BE75" s="71">
        <v>37307710.230000004</v>
      </c>
      <c r="BF75" s="71">
        <v>42739191.230000004</v>
      </c>
      <c r="BG75" s="71">
        <v>24787117.220000003</v>
      </c>
      <c r="BH75" s="71">
        <v>17952074.010000002</v>
      </c>
      <c r="BI75" s="71">
        <v>0</v>
      </c>
      <c r="BJ75" s="71">
        <v>0</v>
      </c>
      <c r="BK75" s="71">
        <v>-5431481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-687140.51680693589</v>
      </c>
      <c r="BT75" s="71">
        <v>-8673323.1400000006</v>
      </c>
      <c r="BU75" s="71">
        <v>-509408.54825777409</v>
      </c>
      <c r="BV75" s="71">
        <v>-264064.34936138429</v>
      </c>
      <c r="BW75" s="71">
        <v>0</v>
      </c>
      <c r="BX75" s="71">
        <v>0</v>
      </c>
      <c r="BY75" s="71">
        <v>-486.53961434118389</v>
      </c>
      <c r="BZ75" s="71">
        <v>8765319.1799999997</v>
      </c>
      <c r="CA75" s="71">
        <v>-5177.1195734367057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40591865.403083995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147267589.93000001</v>
      </c>
      <c r="E76" s="71">
        <v>125458547.06</v>
      </c>
      <c r="F76" s="71">
        <v>149924667.62</v>
      </c>
      <c r="G76" s="71">
        <v>-24466120.559999999</v>
      </c>
      <c r="H76" s="71">
        <v>0</v>
      </c>
      <c r="I76" s="71">
        <v>1960968.8900000006</v>
      </c>
      <c r="J76" s="71">
        <v>1960968.8900000006</v>
      </c>
      <c r="K76" s="71">
        <v>-31604002.25</v>
      </c>
      <c r="L76" s="71">
        <v>33564971.140000001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19848091.390000001</v>
      </c>
      <c r="AA76" s="71">
        <v>14477920.85</v>
      </c>
      <c r="AB76" s="71">
        <v>4049101.99</v>
      </c>
      <c r="AC76" s="71">
        <v>-545551.54</v>
      </c>
      <c r="AD76" s="71">
        <v>1866620.09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-17.41</v>
      </c>
      <c r="AK76" s="71">
        <v>-17.41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-128276417.45999999</v>
      </c>
      <c r="AT76" s="71">
        <v>-80541278.019999996</v>
      </c>
      <c r="AU76" s="71">
        <v>-80846728.700000003</v>
      </c>
      <c r="AV76" s="71">
        <v>305450.68</v>
      </c>
      <c r="AW76" s="71">
        <v>-6793224.3500000024</v>
      </c>
      <c r="AX76" s="71">
        <v>-6580832.410000002</v>
      </c>
      <c r="AY76" s="71">
        <v>-20108660.77</v>
      </c>
      <c r="AZ76" s="71">
        <v>-22092986.870000001</v>
      </c>
      <c r="BA76" s="71">
        <v>-4800700.7699999996</v>
      </c>
      <c r="BB76" s="71">
        <v>0</v>
      </c>
      <c r="BC76" s="71">
        <v>6785026.8700000001</v>
      </c>
      <c r="BD76" s="71">
        <v>13527828.359999998</v>
      </c>
      <c r="BE76" s="71">
        <v>-212391.93999999997</v>
      </c>
      <c r="BF76" s="71">
        <v>157266.66</v>
      </c>
      <c r="BG76" s="71">
        <v>210331.29</v>
      </c>
      <c r="BH76" s="71">
        <v>0</v>
      </c>
      <c r="BI76" s="71">
        <v>0</v>
      </c>
      <c r="BJ76" s="71">
        <v>-53064.63</v>
      </c>
      <c r="BK76" s="71">
        <v>-369658.6</v>
      </c>
      <c r="BL76" s="71">
        <v>0</v>
      </c>
      <c r="BM76" s="71">
        <v>0</v>
      </c>
      <c r="BN76" s="71">
        <v>0</v>
      </c>
      <c r="BO76" s="71">
        <v>515544.92999999993</v>
      </c>
      <c r="BP76" s="71">
        <v>515544.92999999993</v>
      </c>
      <c r="BQ76" s="71">
        <v>0</v>
      </c>
      <c r="BR76" s="71">
        <v>0</v>
      </c>
      <c r="BS76" s="71">
        <v>-41456666.390000001</v>
      </c>
      <c r="BT76" s="71">
        <v>-34376194.840000004</v>
      </c>
      <c r="BU76" s="71">
        <v>-4472478.0999999996</v>
      </c>
      <c r="BV76" s="71">
        <v>-1004889.5499999999</v>
      </c>
      <c r="BW76" s="71">
        <v>0</v>
      </c>
      <c r="BX76" s="71">
        <v>0</v>
      </c>
      <c r="BY76" s="71">
        <v>-1603103.9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-793.63</v>
      </c>
      <c r="CJ76" s="71">
        <v>-793.63</v>
      </c>
      <c r="CK76" s="71">
        <v>0</v>
      </c>
      <c r="CL76" s="71">
        <v>18991172.470000014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19271767.18</v>
      </c>
      <c r="E77" s="71">
        <v>12489421.059999999</v>
      </c>
      <c r="F77" s="71">
        <v>15171763.02</v>
      </c>
      <c r="G77" s="71">
        <v>-2682341.96</v>
      </c>
      <c r="H77" s="71">
        <v>0</v>
      </c>
      <c r="I77" s="71">
        <v>2565664.6399999997</v>
      </c>
      <c r="J77" s="71">
        <v>2565664.6399999997</v>
      </c>
      <c r="K77" s="71">
        <v>-4362694.9800000004</v>
      </c>
      <c r="L77" s="71">
        <v>6928359.6200000001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4216681.4800000004</v>
      </c>
      <c r="AA77" s="71">
        <v>2799173.3200000003</v>
      </c>
      <c r="AB77" s="71">
        <v>535112.13</v>
      </c>
      <c r="AC77" s="71">
        <v>476234.3</v>
      </c>
      <c r="AD77" s="71">
        <v>406161.73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-11577269.470000001</v>
      </c>
      <c r="AT77" s="71">
        <v>-514019.92</v>
      </c>
      <c r="AU77" s="71">
        <v>-608313.13</v>
      </c>
      <c r="AV77" s="71">
        <v>94293.21</v>
      </c>
      <c r="AW77" s="71">
        <v>-5072275.7300000004</v>
      </c>
      <c r="AX77" s="71">
        <v>-5399893.1699999999</v>
      </c>
      <c r="AY77" s="71">
        <v>-9109598.6399999987</v>
      </c>
      <c r="AZ77" s="71">
        <v>-242149.53</v>
      </c>
      <c r="BA77" s="71">
        <v>-11941192.92</v>
      </c>
      <c r="BB77" s="71">
        <v>0</v>
      </c>
      <c r="BC77" s="71">
        <v>3073743.81</v>
      </c>
      <c r="BD77" s="71">
        <v>3709705.4699999993</v>
      </c>
      <c r="BE77" s="71">
        <v>327617.43999999994</v>
      </c>
      <c r="BF77" s="71">
        <v>536846.93999999994</v>
      </c>
      <c r="BG77" s="71">
        <v>36090.199999999997</v>
      </c>
      <c r="BH77" s="71">
        <v>681898.64</v>
      </c>
      <c r="BI77" s="71">
        <v>0</v>
      </c>
      <c r="BJ77" s="71">
        <v>-181141.9</v>
      </c>
      <c r="BK77" s="71">
        <v>-209229.49999999997</v>
      </c>
      <c r="BL77" s="71">
        <v>0</v>
      </c>
      <c r="BM77" s="71">
        <v>0</v>
      </c>
      <c r="BN77" s="71">
        <v>0</v>
      </c>
      <c r="BO77" s="71">
        <v>66176.95</v>
      </c>
      <c r="BP77" s="71">
        <v>66176.95</v>
      </c>
      <c r="BQ77" s="71">
        <v>0</v>
      </c>
      <c r="BR77" s="71">
        <v>0</v>
      </c>
      <c r="BS77" s="71">
        <v>-6057150.7700000005</v>
      </c>
      <c r="BT77" s="71">
        <v>-5642767.4100000001</v>
      </c>
      <c r="BU77" s="71">
        <v>-240784.4</v>
      </c>
      <c r="BV77" s="71">
        <v>-35333.86</v>
      </c>
      <c r="BW77" s="71">
        <v>0</v>
      </c>
      <c r="BX77" s="71">
        <v>0</v>
      </c>
      <c r="BY77" s="71">
        <v>-138265.1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7694497.709999999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25323656827.810249</v>
      </c>
      <c r="E78" s="74">
        <v>18400259001.010056</v>
      </c>
      <c r="F78" s="74">
        <v>19998872937.830059</v>
      </c>
      <c r="G78" s="74">
        <v>-1565612387.9399998</v>
      </c>
      <c r="H78" s="74">
        <v>-33001548.879999999</v>
      </c>
      <c r="I78" s="74">
        <v>-1977594348.0600004</v>
      </c>
      <c r="J78" s="74">
        <v>-2063784799.1800005</v>
      </c>
      <c r="K78" s="74">
        <v>-10606390117.000002</v>
      </c>
      <c r="L78" s="74">
        <v>8542605317.8199997</v>
      </c>
      <c r="M78" s="74">
        <v>80113485.450000003</v>
      </c>
      <c r="N78" s="74">
        <v>624445685.01000023</v>
      </c>
      <c r="O78" s="74">
        <v>-544332199.55999994</v>
      </c>
      <c r="P78" s="74">
        <v>6076965.6699999999</v>
      </c>
      <c r="Q78" s="74">
        <v>17986951.489999998</v>
      </c>
      <c r="R78" s="74">
        <v>-11909985.819999998</v>
      </c>
      <c r="S78" s="74">
        <v>82839.070000000007</v>
      </c>
      <c r="T78" s="74">
        <v>-77676.01999999999</v>
      </c>
      <c r="U78" s="74">
        <v>-269699.56</v>
      </c>
      <c r="V78" s="74">
        <v>192023.54</v>
      </c>
      <c r="W78" s="74">
        <v>160515.09</v>
      </c>
      <c r="X78" s="74">
        <v>160515.09</v>
      </c>
      <c r="Y78" s="74">
        <v>0</v>
      </c>
      <c r="Z78" s="74">
        <v>8877804039.8601952</v>
      </c>
      <c r="AA78" s="74">
        <v>5780382036.3833838</v>
      </c>
      <c r="AB78" s="74">
        <v>405128972.76269281</v>
      </c>
      <c r="AC78" s="74">
        <v>2177401625.738235</v>
      </c>
      <c r="AD78" s="74">
        <v>438270180.93824703</v>
      </c>
      <c r="AE78" s="74">
        <v>43028843.843354747</v>
      </c>
      <c r="AF78" s="74">
        <v>12944901.32209879</v>
      </c>
      <c r="AG78" s="74">
        <v>19849407.158864282</v>
      </c>
      <c r="AH78" s="74">
        <v>3255389.7724471143</v>
      </c>
      <c r="AI78" s="74">
        <v>-2457318.0591288419</v>
      </c>
      <c r="AJ78" s="74">
        <v>22050887.199999999</v>
      </c>
      <c r="AK78" s="74">
        <v>22050887.199999999</v>
      </c>
      <c r="AL78" s="74">
        <v>0</v>
      </c>
      <c r="AM78" s="74">
        <v>1054408.73</v>
      </c>
      <c r="AN78" s="74">
        <v>-29673.209999999963</v>
      </c>
      <c r="AO78" s="74">
        <v>1107610.6900000002</v>
      </c>
      <c r="AP78" s="74">
        <v>0</v>
      </c>
      <c r="AQ78" s="74">
        <v>0</v>
      </c>
      <c r="AR78" s="74">
        <v>-23528.750000000007</v>
      </c>
      <c r="AS78" s="74">
        <v>-10772501128.938488</v>
      </c>
      <c r="AT78" s="74">
        <v>-446635876.54799992</v>
      </c>
      <c r="AU78" s="74">
        <v>-645530131.28999984</v>
      </c>
      <c r="AV78" s="74">
        <v>198894254.74200001</v>
      </c>
      <c r="AW78" s="74">
        <v>-301292444.8462131</v>
      </c>
      <c r="AX78" s="74">
        <v>-397501770.479213</v>
      </c>
      <c r="AY78" s="74">
        <v>-1413028505.5492129</v>
      </c>
      <c r="AZ78" s="74">
        <v>-926833814.86210823</v>
      </c>
      <c r="BA78" s="74">
        <v>-838084208.35710466</v>
      </c>
      <c r="BB78" s="74">
        <v>-32800</v>
      </c>
      <c r="BC78" s="74">
        <v>351922317.67000002</v>
      </c>
      <c r="BD78" s="74">
        <v>1015526735.0700002</v>
      </c>
      <c r="BE78" s="74">
        <v>96209325.633000031</v>
      </c>
      <c r="BF78" s="74">
        <v>450044569.74299997</v>
      </c>
      <c r="BG78" s="74">
        <v>400093457.88331199</v>
      </c>
      <c r="BH78" s="74">
        <v>185385400.15968797</v>
      </c>
      <c r="BI78" s="74">
        <v>32800</v>
      </c>
      <c r="BJ78" s="74">
        <v>-135467088.29999998</v>
      </c>
      <c r="BK78" s="74">
        <v>-353835244.10999995</v>
      </c>
      <c r="BL78" s="74">
        <v>3752846.15</v>
      </c>
      <c r="BM78" s="74">
        <v>3752846.15</v>
      </c>
      <c r="BN78" s="74">
        <v>0</v>
      </c>
      <c r="BO78" s="74">
        <v>-37071085.07</v>
      </c>
      <c r="BP78" s="74">
        <v>-37071085.07</v>
      </c>
      <c r="BQ78" s="74">
        <v>0</v>
      </c>
      <c r="BR78" s="74">
        <v>0</v>
      </c>
      <c r="BS78" s="74">
        <v>-9715925692.0820255</v>
      </c>
      <c r="BT78" s="74">
        <v>-6327499123.2106657</v>
      </c>
      <c r="BU78" s="74">
        <v>-2044414054.0782027</v>
      </c>
      <c r="BV78" s="74">
        <v>-554168245.20034754</v>
      </c>
      <c r="BW78" s="74">
        <v>-277902.38</v>
      </c>
      <c r="BX78" s="74">
        <v>-278056824.95340008</v>
      </c>
      <c r="BY78" s="74">
        <v>-339555961.73465055</v>
      </c>
      <c r="BZ78" s="74">
        <v>477759014.21999997</v>
      </c>
      <c r="CA78" s="74">
        <v>-649712594.74476254</v>
      </c>
      <c r="CB78" s="74">
        <v>-10437859.840000002</v>
      </c>
      <c r="CC78" s="74">
        <v>-10396765.140000002</v>
      </c>
      <c r="CD78" s="74">
        <v>-39162102.020000003</v>
      </c>
      <c r="CE78" s="74">
        <v>28765336.880000003</v>
      </c>
      <c r="CF78" s="74">
        <v>-41094.700000000012</v>
      </c>
      <c r="CG78" s="74">
        <v>203967.44</v>
      </c>
      <c r="CH78" s="74">
        <v>-245062.14</v>
      </c>
      <c r="CI78" s="74">
        <v>-264891016.70224899</v>
      </c>
      <c r="CJ78" s="74">
        <v>-264891016.70224899</v>
      </c>
      <c r="CK78" s="74">
        <v>0</v>
      </c>
      <c r="CL78" s="74">
        <v>14551155698.871761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2903202528.8599405</v>
      </c>
      <c r="E79" s="74">
        <v>2730832204.3384185</v>
      </c>
      <c r="F79" s="74">
        <v>3140768743.5679555</v>
      </c>
      <c r="G79" s="74">
        <v>-409936539.22953647</v>
      </c>
      <c r="H79" s="74">
        <v>0</v>
      </c>
      <c r="I79" s="74">
        <v>-260816273.67429012</v>
      </c>
      <c r="J79" s="74">
        <v>-261626320.28397202</v>
      </c>
      <c r="K79" s="74">
        <v>-1198942319.8725729</v>
      </c>
      <c r="L79" s="74">
        <v>937315999.58860087</v>
      </c>
      <c r="M79" s="74">
        <v>810046.60968200059</v>
      </c>
      <c r="N79" s="74">
        <v>8318566.3422039999</v>
      </c>
      <c r="O79" s="74">
        <v>-7508519.7325219996</v>
      </c>
      <c r="P79" s="74">
        <v>0</v>
      </c>
      <c r="Q79" s="74">
        <v>0</v>
      </c>
      <c r="R79" s="74">
        <v>0</v>
      </c>
      <c r="S79" s="74">
        <v>1148954.1799999997</v>
      </c>
      <c r="T79" s="74">
        <v>1884293.6999999997</v>
      </c>
      <c r="U79" s="74">
        <v>-531857.81000000006</v>
      </c>
      <c r="V79" s="74">
        <v>2416151.5099999998</v>
      </c>
      <c r="W79" s="74">
        <v>-735339.52000000002</v>
      </c>
      <c r="X79" s="74">
        <v>309782.48</v>
      </c>
      <c r="Y79" s="74">
        <v>-1045122</v>
      </c>
      <c r="Z79" s="74">
        <v>431939957.55581278</v>
      </c>
      <c r="AA79" s="74">
        <v>411395163.7532115</v>
      </c>
      <c r="AB79" s="74">
        <v>1566993.4122798534</v>
      </c>
      <c r="AC79" s="74">
        <v>16908692.400321506</v>
      </c>
      <c r="AD79" s="74">
        <v>1143226.4999999998</v>
      </c>
      <c r="AE79" s="74">
        <v>0</v>
      </c>
      <c r="AF79" s="74">
        <v>0</v>
      </c>
      <c r="AG79" s="74">
        <v>-17299.05</v>
      </c>
      <c r="AH79" s="74">
        <v>958332.39</v>
      </c>
      <c r="AI79" s="74">
        <v>-15151.85</v>
      </c>
      <c r="AJ79" s="74">
        <v>97686.460000000021</v>
      </c>
      <c r="AK79" s="74">
        <v>97686.460000000021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-2151681877.5383573</v>
      </c>
      <c r="AT79" s="74">
        <v>-225207594.17933324</v>
      </c>
      <c r="AU79" s="74">
        <v>-301890703.68333322</v>
      </c>
      <c r="AV79" s="74">
        <v>76683109.504000008</v>
      </c>
      <c r="AW79" s="74">
        <v>-128243767.46277249</v>
      </c>
      <c r="AX79" s="74">
        <v>-148962639.00999844</v>
      </c>
      <c r="AY79" s="74">
        <v>-572663631.88655496</v>
      </c>
      <c r="AZ79" s="74">
        <v>-642800722.47000003</v>
      </c>
      <c r="BA79" s="74">
        <v>68149954.67344512</v>
      </c>
      <c r="BB79" s="74">
        <v>0</v>
      </c>
      <c r="BC79" s="74">
        <v>1987135.91</v>
      </c>
      <c r="BD79" s="74">
        <v>423700992.87655646</v>
      </c>
      <c r="BE79" s="74">
        <v>20718871.547225937</v>
      </c>
      <c r="BF79" s="74">
        <v>193847562.92531821</v>
      </c>
      <c r="BG79" s="74">
        <v>196247885.51649395</v>
      </c>
      <c r="BH79" s="74">
        <v>-2374904.5911757313</v>
      </c>
      <c r="BI79" s="74">
        <v>0</v>
      </c>
      <c r="BJ79" s="74">
        <v>-25418</v>
      </c>
      <c r="BK79" s="74">
        <v>-173128691.37809229</v>
      </c>
      <c r="BL79" s="74">
        <v>7905422.7801096141</v>
      </c>
      <c r="BM79" s="74">
        <v>7905134.7801096141</v>
      </c>
      <c r="BN79" s="74">
        <v>288</v>
      </c>
      <c r="BO79" s="74">
        <v>-33189896.992732</v>
      </c>
      <c r="BP79" s="74">
        <v>-33189967.772731997</v>
      </c>
      <c r="BQ79" s="74">
        <v>0</v>
      </c>
      <c r="BR79" s="74">
        <v>70.779999999999987</v>
      </c>
      <c r="BS79" s="74">
        <v>-1709457403.2650766</v>
      </c>
      <c r="BT79" s="74">
        <v>-1309939473.1848564</v>
      </c>
      <c r="BU79" s="74">
        <v>-287062059.60656345</v>
      </c>
      <c r="BV79" s="74">
        <v>-111825122.79993919</v>
      </c>
      <c r="BW79" s="74">
        <v>-153349.68</v>
      </c>
      <c r="BX79" s="74">
        <v>-133376366.46538819</v>
      </c>
      <c r="BY79" s="74">
        <v>-76757929.036015704</v>
      </c>
      <c r="BZ79" s="74">
        <v>257589849.19824851</v>
      </c>
      <c r="CA79" s="74">
        <v>-47932951.690562531</v>
      </c>
      <c r="CB79" s="74">
        <v>-63489396.168552309</v>
      </c>
      <c r="CC79" s="74">
        <v>-63243068.508552305</v>
      </c>
      <c r="CD79" s="74">
        <v>-228973479.91855231</v>
      </c>
      <c r="CE79" s="74">
        <v>165730411.41000003</v>
      </c>
      <c r="CF79" s="74">
        <v>-246327.66000000015</v>
      </c>
      <c r="CG79" s="74">
        <v>4886869.21</v>
      </c>
      <c r="CH79" s="74">
        <v>-5133196.87</v>
      </c>
      <c r="CI79" s="74">
        <v>757.74999999999955</v>
      </c>
      <c r="CJ79" s="74">
        <v>757.74999999999955</v>
      </c>
      <c r="CK79" s="74">
        <v>0</v>
      </c>
      <c r="CL79" s="74">
        <v>751520651.32158422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379762363.70989096</v>
      </c>
      <c r="E80" s="74">
        <v>265415471.84</v>
      </c>
      <c r="F80" s="74">
        <v>324404427.5</v>
      </c>
      <c r="G80" s="74">
        <v>-58988955.659999996</v>
      </c>
      <c r="H80" s="74">
        <v>0</v>
      </c>
      <c r="I80" s="74">
        <v>22724428.79000001</v>
      </c>
      <c r="J80" s="74">
        <v>21355584.200000007</v>
      </c>
      <c r="K80" s="74">
        <v>-91952143.950000003</v>
      </c>
      <c r="L80" s="74">
        <v>113307728.15000001</v>
      </c>
      <c r="M80" s="74">
        <v>1368844.59</v>
      </c>
      <c r="N80" s="74">
        <v>4373299.96</v>
      </c>
      <c r="O80" s="74">
        <v>-3004455.37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82575907.199890926</v>
      </c>
      <c r="AA80" s="74">
        <v>43760112.05119361</v>
      </c>
      <c r="AB80" s="74">
        <v>11130730.160000002</v>
      </c>
      <c r="AC80" s="74">
        <v>2212766.7499999995</v>
      </c>
      <c r="AD80" s="74">
        <v>25305677.388697319</v>
      </c>
      <c r="AE80" s="74">
        <v>0</v>
      </c>
      <c r="AF80" s="74">
        <v>0</v>
      </c>
      <c r="AG80" s="74">
        <v>0</v>
      </c>
      <c r="AH80" s="74">
        <v>166620.85</v>
      </c>
      <c r="AI80" s="74">
        <v>0</v>
      </c>
      <c r="AJ80" s="74">
        <v>9046555.879999999</v>
      </c>
      <c r="AK80" s="74">
        <v>9046555.879999999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-230020176.12680691</v>
      </c>
      <c r="AT80" s="74">
        <v>-114966235.05999999</v>
      </c>
      <c r="AU80" s="74">
        <v>-118665353.40000001</v>
      </c>
      <c r="AV80" s="74">
        <v>3699118.3400000003</v>
      </c>
      <c r="AW80" s="74">
        <v>-14929046.459999997</v>
      </c>
      <c r="AX80" s="74">
        <v>-52919893.440000005</v>
      </c>
      <c r="AY80" s="74">
        <v>-160647437.89999998</v>
      </c>
      <c r="AZ80" s="74">
        <v>-149788995.95999998</v>
      </c>
      <c r="BA80" s="74">
        <v>-20717212.620000001</v>
      </c>
      <c r="BB80" s="74">
        <v>0</v>
      </c>
      <c r="BC80" s="74">
        <v>9858770.6799999997</v>
      </c>
      <c r="BD80" s="74">
        <v>107727544.45999999</v>
      </c>
      <c r="BE80" s="74">
        <v>37990846.980000004</v>
      </c>
      <c r="BF80" s="74">
        <v>44903351.449999996</v>
      </c>
      <c r="BG80" s="74">
        <v>26137853.400000002</v>
      </c>
      <c r="BH80" s="74">
        <v>18999704.580000002</v>
      </c>
      <c r="BI80" s="74">
        <v>0</v>
      </c>
      <c r="BJ80" s="74">
        <v>-234206.53</v>
      </c>
      <c r="BK80" s="74">
        <v>-6912504.4699999997</v>
      </c>
      <c r="BL80" s="74">
        <v>0</v>
      </c>
      <c r="BM80" s="74">
        <v>0</v>
      </c>
      <c r="BN80" s="74">
        <v>0</v>
      </c>
      <c r="BO80" s="74">
        <v>581721.87999999989</v>
      </c>
      <c r="BP80" s="74">
        <v>581721.87999999989</v>
      </c>
      <c r="BQ80" s="74">
        <v>0</v>
      </c>
      <c r="BR80" s="74">
        <v>0</v>
      </c>
      <c r="BS80" s="74">
        <v>-100705822.85680692</v>
      </c>
      <c r="BT80" s="74">
        <v>-86204431.420000002</v>
      </c>
      <c r="BU80" s="74">
        <v>-11586153.098257774</v>
      </c>
      <c r="BV80" s="74">
        <v>-2881766.3093613843</v>
      </c>
      <c r="BW80" s="74">
        <v>0</v>
      </c>
      <c r="BX80" s="74">
        <v>0</v>
      </c>
      <c r="BY80" s="74">
        <v>-2071024.339614341</v>
      </c>
      <c r="BZ80" s="74">
        <v>8765670.2300000004</v>
      </c>
      <c r="CA80" s="74">
        <v>-6728117.9195734365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-793.63</v>
      </c>
      <c r="CJ80" s="74">
        <v>-793.63</v>
      </c>
      <c r="CK80" s="74">
        <v>0</v>
      </c>
      <c r="CL80" s="74">
        <v>149742187.58308402</v>
      </c>
    </row>
    <row r="81" spans="1:90" ht="12.75" customHeight="1">
      <c r="A81" s="56" t="s">
        <v>134</v>
      </c>
      <c r="B81" s="73">
        <v>9003</v>
      </c>
      <c r="C81" s="70" t="s">
        <v>383</v>
      </c>
      <c r="D81" s="74">
        <v>28226859356.670189</v>
      </c>
      <c r="E81" s="74">
        <v>21131091205.348473</v>
      </c>
      <c r="F81" s="74">
        <v>23139641681.398014</v>
      </c>
      <c r="G81" s="74">
        <v>-1975548927.1695364</v>
      </c>
      <c r="H81" s="74">
        <v>-33001548.879999999</v>
      </c>
      <c r="I81" s="74">
        <v>-2238410621.7342906</v>
      </c>
      <c r="J81" s="74">
        <v>-2325411119.4639726</v>
      </c>
      <c r="K81" s="74">
        <v>-11805332436.872574</v>
      </c>
      <c r="L81" s="74">
        <v>9479921317.4085999</v>
      </c>
      <c r="M81" s="74">
        <v>80923532.059681997</v>
      </c>
      <c r="N81" s="74">
        <v>632764251.3522042</v>
      </c>
      <c r="O81" s="74">
        <v>-551840719.29252195</v>
      </c>
      <c r="P81" s="74">
        <v>6076965.6699999999</v>
      </c>
      <c r="Q81" s="74">
        <v>17986951.489999998</v>
      </c>
      <c r="R81" s="74">
        <v>-11909985.819999998</v>
      </c>
      <c r="S81" s="74">
        <v>1231793.2499999998</v>
      </c>
      <c r="T81" s="74">
        <v>1806617.6799999997</v>
      </c>
      <c r="U81" s="74">
        <v>-801557.37000000011</v>
      </c>
      <c r="V81" s="74">
        <v>2608175.0499999998</v>
      </c>
      <c r="W81" s="74">
        <v>-574824.43000000005</v>
      </c>
      <c r="X81" s="74">
        <v>470297.56999999995</v>
      </c>
      <c r="Y81" s="74">
        <v>-1045122</v>
      </c>
      <c r="Z81" s="74">
        <v>9309743997.416008</v>
      </c>
      <c r="AA81" s="74">
        <v>6191777200.1365948</v>
      </c>
      <c r="AB81" s="74">
        <v>406695966.17497265</v>
      </c>
      <c r="AC81" s="74">
        <v>2194310318.1385565</v>
      </c>
      <c r="AD81" s="74">
        <v>439413407.43824703</v>
      </c>
      <c r="AE81" s="74">
        <v>43028843.843354747</v>
      </c>
      <c r="AF81" s="74">
        <v>12944901.32209879</v>
      </c>
      <c r="AG81" s="74">
        <v>19832108.108864281</v>
      </c>
      <c r="AH81" s="74">
        <v>4213722.1624471145</v>
      </c>
      <c r="AI81" s="74">
        <v>-2472469.9091288419</v>
      </c>
      <c r="AJ81" s="74">
        <v>22148573.66</v>
      </c>
      <c r="AK81" s="74">
        <v>22148573.66</v>
      </c>
      <c r="AL81" s="74">
        <v>0</v>
      </c>
      <c r="AM81" s="74">
        <v>1054408.73</v>
      </c>
      <c r="AN81" s="74">
        <v>-29673.209999999963</v>
      </c>
      <c r="AO81" s="74">
        <v>1107610.6900000002</v>
      </c>
      <c r="AP81" s="74">
        <v>0</v>
      </c>
      <c r="AQ81" s="74">
        <v>0</v>
      </c>
      <c r="AR81" s="74">
        <v>-23528.750000000007</v>
      </c>
      <c r="AS81" s="74">
        <v>-12924183006.476845</v>
      </c>
      <c r="AT81" s="74">
        <v>-671843470.72733319</v>
      </c>
      <c r="AU81" s="74">
        <v>-947420834.97333312</v>
      </c>
      <c r="AV81" s="74">
        <v>275577364.24600005</v>
      </c>
      <c r="AW81" s="74">
        <v>-429536212.30898559</v>
      </c>
      <c r="AX81" s="74">
        <v>-546464409.48921144</v>
      </c>
      <c r="AY81" s="74">
        <v>-1985692137.4357679</v>
      </c>
      <c r="AZ81" s="74">
        <v>-1569634537.3321083</v>
      </c>
      <c r="BA81" s="74">
        <v>-769934253.68365955</v>
      </c>
      <c r="BB81" s="74">
        <v>-32800</v>
      </c>
      <c r="BC81" s="74">
        <v>353909453.58000004</v>
      </c>
      <c r="BD81" s="74">
        <v>1439227727.9465566</v>
      </c>
      <c r="BE81" s="74">
        <v>116928197.18022597</v>
      </c>
      <c r="BF81" s="74">
        <v>643892132.66831815</v>
      </c>
      <c r="BG81" s="74">
        <v>596341343.3998059</v>
      </c>
      <c r="BH81" s="74">
        <v>183010495.56851223</v>
      </c>
      <c r="BI81" s="74">
        <v>32800</v>
      </c>
      <c r="BJ81" s="74">
        <v>-135492506.29999998</v>
      </c>
      <c r="BK81" s="74">
        <v>-526963935.48809224</v>
      </c>
      <c r="BL81" s="74">
        <v>11658268.930109615</v>
      </c>
      <c r="BM81" s="74">
        <v>11657980.930109615</v>
      </c>
      <c r="BN81" s="74">
        <v>288</v>
      </c>
      <c r="BO81" s="74">
        <v>-70260982.062731996</v>
      </c>
      <c r="BP81" s="74">
        <v>-70261052.842731997</v>
      </c>
      <c r="BQ81" s="74">
        <v>0</v>
      </c>
      <c r="BR81" s="74">
        <v>70.779999999999987</v>
      </c>
      <c r="BS81" s="74">
        <v>-11425383095.347103</v>
      </c>
      <c r="BT81" s="74">
        <v>-7637438596.3955221</v>
      </c>
      <c r="BU81" s="74">
        <v>-2331476113.6847663</v>
      </c>
      <c r="BV81" s="74">
        <v>-665993368.0002867</v>
      </c>
      <c r="BW81" s="74">
        <v>-431252.06</v>
      </c>
      <c r="BX81" s="74">
        <v>-411433191.41878825</v>
      </c>
      <c r="BY81" s="74">
        <v>-416313890.77066624</v>
      </c>
      <c r="BZ81" s="74">
        <v>735348863.41824841</v>
      </c>
      <c r="CA81" s="74">
        <v>-697645546.43532503</v>
      </c>
      <c r="CB81" s="74">
        <v>-73927256.008552313</v>
      </c>
      <c r="CC81" s="74">
        <v>-73639833.648552313</v>
      </c>
      <c r="CD81" s="74">
        <v>-268135581.93855232</v>
      </c>
      <c r="CE81" s="74">
        <v>194495748.29000002</v>
      </c>
      <c r="CF81" s="74">
        <v>-287422.36000000016</v>
      </c>
      <c r="CG81" s="74">
        <v>5090836.6500000004</v>
      </c>
      <c r="CH81" s="74">
        <v>-5378259.0099999998</v>
      </c>
      <c r="CI81" s="74">
        <v>-264890258.95224899</v>
      </c>
      <c r="CJ81" s="74">
        <v>-264890258.95224899</v>
      </c>
      <c r="CK81" s="74">
        <v>0</v>
      </c>
      <c r="CL81" s="74">
        <v>15302676350.193346</v>
      </c>
    </row>
    <row r="82" spans="1:90">
      <c r="A82" s="57" t="s">
        <v>136</v>
      </c>
      <c r="B82" s="75"/>
      <c r="C82" s="70" t="s">
        <v>384</v>
      </c>
      <c r="D82" s="74">
        <v>28606621720.380081</v>
      </c>
      <c r="E82" s="74">
        <v>21396506677.188473</v>
      </c>
      <c r="F82" s="74">
        <v>23464046108.898014</v>
      </c>
      <c r="G82" s="74">
        <v>-2034537882.8295364</v>
      </c>
      <c r="H82" s="74">
        <v>-33001548.879999999</v>
      </c>
      <c r="I82" s="74">
        <v>-2215686192.9442906</v>
      </c>
      <c r="J82" s="74">
        <v>-2304055535.2639728</v>
      </c>
      <c r="K82" s="74">
        <v>-11897284580.822575</v>
      </c>
      <c r="L82" s="74">
        <v>9593229045.5585995</v>
      </c>
      <c r="M82" s="74">
        <v>82292376.649682</v>
      </c>
      <c r="N82" s="74">
        <v>637137551.31220424</v>
      </c>
      <c r="O82" s="74">
        <v>-554845174.66252196</v>
      </c>
      <c r="P82" s="74">
        <v>6076965.6699999999</v>
      </c>
      <c r="Q82" s="74">
        <v>17986951.489999998</v>
      </c>
      <c r="R82" s="74">
        <v>-11909985.819999998</v>
      </c>
      <c r="S82" s="74">
        <v>1231793.2499999998</v>
      </c>
      <c r="T82" s="74">
        <v>1806617.6799999997</v>
      </c>
      <c r="U82" s="74">
        <v>-801557.37000000011</v>
      </c>
      <c r="V82" s="74">
        <v>2608175.0499999998</v>
      </c>
      <c r="W82" s="74">
        <v>-574824.43000000005</v>
      </c>
      <c r="X82" s="74">
        <v>470297.56999999995</v>
      </c>
      <c r="Y82" s="74">
        <v>-1045122</v>
      </c>
      <c r="Z82" s="74">
        <v>9392319904.6158981</v>
      </c>
      <c r="AA82" s="74">
        <v>6235537312.187788</v>
      </c>
      <c r="AB82" s="74">
        <v>417826696.33497268</v>
      </c>
      <c r="AC82" s="74">
        <v>2196523084.8885565</v>
      </c>
      <c r="AD82" s="74">
        <v>464719084.82694435</v>
      </c>
      <c r="AE82" s="74">
        <v>43028843.843354747</v>
      </c>
      <c r="AF82" s="74">
        <v>12944901.32209879</v>
      </c>
      <c r="AG82" s="74">
        <v>19832108.108864281</v>
      </c>
      <c r="AH82" s="74">
        <v>4380343.0124471141</v>
      </c>
      <c r="AI82" s="74">
        <v>-2472469.9091288419</v>
      </c>
      <c r="AJ82" s="74">
        <v>31195129.539999999</v>
      </c>
      <c r="AK82" s="74">
        <v>31195129.539999999</v>
      </c>
      <c r="AL82" s="74">
        <v>0</v>
      </c>
      <c r="AM82" s="74">
        <v>1054408.73</v>
      </c>
      <c r="AN82" s="74">
        <v>-29673.209999999963</v>
      </c>
      <c r="AO82" s="74">
        <v>1107610.6900000002</v>
      </c>
      <c r="AP82" s="74">
        <v>0</v>
      </c>
      <c r="AQ82" s="74">
        <v>0</v>
      </c>
      <c r="AR82" s="74">
        <v>-23528.750000000007</v>
      </c>
      <c r="AS82" s="74">
        <v>-13154203182.603651</v>
      </c>
      <c r="AT82" s="74">
        <v>-786809705.78733313</v>
      </c>
      <c r="AU82" s="74">
        <v>-1066086188.3733331</v>
      </c>
      <c r="AV82" s="74">
        <v>279276482.58600003</v>
      </c>
      <c r="AW82" s="74">
        <v>-444465258.76898557</v>
      </c>
      <c r="AX82" s="74">
        <v>-599384302.9292115</v>
      </c>
      <c r="AY82" s="74">
        <v>-2146339575.3357677</v>
      </c>
      <c r="AZ82" s="74">
        <v>-1719423533.2921083</v>
      </c>
      <c r="BA82" s="74">
        <v>-790651466.30365956</v>
      </c>
      <c r="BB82" s="74">
        <v>-32800</v>
      </c>
      <c r="BC82" s="74">
        <v>363768224.26000005</v>
      </c>
      <c r="BD82" s="74">
        <v>1546955272.4065566</v>
      </c>
      <c r="BE82" s="74">
        <v>154919044.16022599</v>
      </c>
      <c r="BF82" s="74">
        <v>688795484.1183182</v>
      </c>
      <c r="BG82" s="74">
        <v>622479196.79980588</v>
      </c>
      <c r="BH82" s="74">
        <v>202010200.14851224</v>
      </c>
      <c r="BI82" s="74">
        <v>32800</v>
      </c>
      <c r="BJ82" s="74">
        <v>-135726712.82999998</v>
      </c>
      <c r="BK82" s="74">
        <v>-533876439.95809227</v>
      </c>
      <c r="BL82" s="74">
        <v>11658268.930109615</v>
      </c>
      <c r="BM82" s="74">
        <v>11657980.930109615</v>
      </c>
      <c r="BN82" s="74">
        <v>288</v>
      </c>
      <c r="BO82" s="74">
        <v>-69679260.182732001</v>
      </c>
      <c r="BP82" s="74">
        <v>-69679330.962732002</v>
      </c>
      <c r="BQ82" s="74">
        <v>0</v>
      </c>
      <c r="BR82" s="74">
        <v>70.779999999999987</v>
      </c>
      <c r="BS82" s="74">
        <v>-11526088918.203911</v>
      </c>
      <c r="BT82" s="74">
        <v>-7723643027.8155222</v>
      </c>
      <c r="BU82" s="74">
        <v>-2343062266.7830238</v>
      </c>
      <c r="BV82" s="74">
        <v>-668875134.30964804</v>
      </c>
      <c r="BW82" s="74">
        <v>-431252.06</v>
      </c>
      <c r="BX82" s="74">
        <v>-411433191.41878825</v>
      </c>
      <c r="BY82" s="74">
        <v>-418384915.11028057</v>
      </c>
      <c r="BZ82" s="74">
        <v>744114533.64824843</v>
      </c>
      <c r="CA82" s="74">
        <v>-704373664.35489845</v>
      </c>
      <c r="CB82" s="74">
        <v>-73927256.008552313</v>
      </c>
      <c r="CC82" s="74">
        <v>-73639833.648552313</v>
      </c>
      <c r="CD82" s="74">
        <v>-268135581.93855232</v>
      </c>
      <c r="CE82" s="74">
        <v>194495748.29000002</v>
      </c>
      <c r="CF82" s="74">
        <v>-287422.36000000016</v>
      </c>
      <c r="CG82" s="74">
        <v>5090836.6500000004</v>
      </c>
      <c r="CH82" s="74">
        <v>-5378259.0099999998</v>
      </c>
      <c r="CI82" s="74">
        <v>-264891052.58224899</v>
      </c>
      <c r="CJ82" s="74">
        <v>-264891052.58224899</v>
      </c>
      <c r="CK82" s="74">
        <v>0</v>
      </c>
      <c r="CL82" s="74">
        <v>15452418537.77643</v>
      </c>
    </row>
    <row r="83" spans="1:90" ht="12.7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C8010-2BE1-4CA9-8E58-CD79BAB5A8B4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44" width="15.7109375" style="4" customWidth="1"/>
    <col min="45" max="45" width="16.42578125" style="4" bestFit="1" customWidth="1"/>
    <col min="46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524</v>
      </c>
      <c r="B2" s="86">
        <v>784</v>
      </c>
      <c r="C2" s="86">
        <v>785</v>
      </c>
      <c r="D2" s="86">
        <v>786</v>
      </c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2827056.4257215946</v>
      </c>
      <c r="E7" s="71">
        <v>1377479.47</v>
      </c>
      <c r="F7" s="71">
        <v>3363974.44</v>
      </c>
      <c r="G7" s="71">
        <v>-1986494.97</v>
      </c>
      <c r="H7" s="71">
        <v>0</v>
      </c>
      <c r="I7" s="71">
        <v>703429.28000000014</v>
      </c>
      <c r="J7" s="71">
        <v>-200881.37999999989</v>
      </c>
      <c r="K7" s="71">
        <v>-1123757.1299999999</v>
      </c>
      <c r="L7" s="71">
        <v>922875.75</v>
      </c>
      <c r="M7" s="71">
        <v>904310.66</v>
      </c>
      <c r="N7" s="71">
        <v>966459.12</v>
      </c>
      <c r="O7" s="71">
        <v>-62148.46</v>
      </c>
      <c r="P7" s="71">
        <v>0</v>
      </c>
      <c r="Q7" s="71">
        <v>0</v>
      </c>
      <c r="R7" s="71">
        <v>0</v>
      </c>
      <c r="S7" s="71">
        <v>-49064.989999999991</v>
      </c>
      <c r="T7" s="71">
        <v>-350526.63</v>
      </c>
      <c r="U7" s="71">
        <v>-350526.63</v>
      </c>
      <c r="V7" s="71">
        <v>0</v>
      </c>
      <c r="W7" s="71">
        <v>301461.64</v>
      </c>
      <c r="X7" s="71">
        <v>301461.64</v>
      </c>
      <c r="Y7" s="71">
        <v>0</v>
      </c>
      <c r="Z7" s="71">
        <v>795212.66572159459</v>
      </c>
      <c r="AA7" s="71">
        <v>0</v>
      </c>
      <c r="AB7" s="71">
        <v>0</v>
      </c>
      <c r="AC7" s="71">
        <v>0</v>
      </c>
      <c r="AD7" s="71">
        <v>841643.22894189041</v>
      </c>
      <c r="AE7" s="71">
        <v>0</v>
      </c>
      <c r="AF7" s="71">
        <v>0</v>
      </c>
      <c r="AG7" s="71">
        <v>0</v>
      </c>
      <c r="AH7" s="71">
        <v>0</v>
      </c>
      <c r="AI7" s="71">
        <v>-46430.563220295866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-7174458.3155525904</v>
      </c>
      <c r="AT7" s="71">
        <v>-104616.79000000001</v>
      </c>
      <c r="AU7" s="71">
        <v>-130305.79000000001</v>
      </c>
      <c r="AV7" s="71">
        <v>25689</v>
      </c>
      <c r="AW7" s="71">
        <v>-2521331.56</v>
      </c>
      <c r="AX7" s="71">
        <v>-2521331.56</v>
      </c>
      <c r="AY7" s="71">
        <v>-2548435.2800000003</v>
      </c>
      <c r="AZ7" s="71">
        <v>-806024</v>
      </c>
      <c r="BA7" s="71">
        <v>-1742411.28</v>
      </c>
      <c r="BB7" s="71">
        <v>0</v>
      </c>
      <c r="BC7" s="71">
        <v>0</v>
      </c>
      <c r="BD7" s="71">
        <v>27103.72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-4548509.9655525908</v>
      </c>
      <c r="BT7" s="71">
        <v>-475843.5</v>
      </c>
      <c r="BU7" s="71">
        <v>-2093467.0936127929</v>
      </c>
      <c r="BV7" s="71">
        <v>-550547.35993734258</v>
      </c>
      <c r="BW7" s="71">
        <v>0</v>
      </c>
      <c r="BX7" s="71">
        <v>-36633.147983245522</v>
      </c>
      <c r="BY7" s="71">
        <v>-1392018.8640192091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-4347401.8898309954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915530437.77000022</v>
      </c>
      <c r="E8" s="71">
        <v>676256400.73999977</v>
      </c>
      <c r="F8" s="71">
        <v>6218432156.7299995</v>
      </c>
      <c r="G8" s="71">
        <v>-5542175755.9899998</v>
      </c>
      <c r="H8" s="71">
        <v>0</v>
      </c>
      <c r="I8" s="71">
        <v>-147516764.21999955</v>
      </c>
      <c r="J8" s="71">
        <v>-875974383.87999964</v>
      </c>
      <c r="K8" s="71">
        <v>-2937939788.2199998</v>
      </c>
      <c r="L8" s="71">
        <v>2061965404.3400002</v>
      </c>
      <c r="M8" s="71">
        <v>728457619.66000009</v>
      </c>
      <c r="N8" s="71">
        <v>2540925853.1700001</v>
      </c>
      <c r="O8" s="71">
        <v>-1812468233.51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384215522.56</v>
      </c>
      <c r="AA8" s="71">
        <v>139490415.31999999</v>
      </c>
      <c r="AB8" s="71">
        <v>8289591.29</v>
      </c>
      <c r="AC8" s="71">
        <v>191935731.28000003</v>
      </c>
      <c r="AD8" s="71">
        <v>44499784.670000002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2575278.69</v>
      </c>
      <c r="AK8" s="71">
        <v>2575278.69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-265562251.38000011</v>
      </c>
      <c r="AT8" s="71">
        <v>-9575435.6900000572</v>
      </c>
      <c r="AU8" s="71">
        <v>-3593420926.9299998</v>
      </c>
      <c r="AV8" s="71">
        <v>3583845491.2399998</v>
      </c>
      <c r="AW8" s="71">
        <v>817408.59000003338</v>
      </c>
      <c r="AX8" s="71">
        <v>-129905959.22999996</v>
      </c>
      <c r="AY8" s="71">
        <v>-270918745.90999997</v>
      </c>
      <c r="AZ8" s="71">
        <v>-282831635.64999998</v>
      </c>
      <c r="BA8" s="71">
        <v>-1532454.21</v>
      </c>
      <c r="BB8" s="71">
        <v>0</v>
      </c>
      <c r="BC8" s="71">
        <v>13445343.950000001</v>
      </c>
      <c r="BD8" s="71">
        <v>141012786.68000001</v>
      </c>
      <c r="BE8" s="71">
        <v>130723367.81999999</v>
      </c>
      <c r="BF8" s="71">
        <v>262771079.41999999</v>
      </c>
      <c r="BG8" s="71">
        <v>274355902.52999997</v>
      </c>
      <c r="BH8" s="71">
        <v>1456163.04</v>
      </c>
      <c r="BI8" s="71">
        <v>0</v>
      </c>
      <c r="BJ8" s="71">
        <v>-13040986.149999999</v>
      </c>
      <c r="BK8" s="71">
        <v>-132047711.59999999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-250236084.5200001</v>
      </c>
      <c r="BT8" s="71">
        <v>-835132243.35000002</v>
      </c>
      <c r="BU8" s="71">
        <v>-154225176.56</v>
      </c>
      <c r="BV8" s="71">
        <v>-57627083.199999996</v>
      </c>
      <c r="BW8" s="71">
        <v>0</v>
      </c>
      <c r="BX8" s="71">
        <v>0</v>
      </c>
      <c r="BY8" s="71">
        <v>0</v>
      </c>
      <c r="BZ8" s="71">
        <v>876930444.98000002</v>
      </c>
      <c r="CA8" s="71">
        <v>-80182026.390000001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-6568139.7599999998</v>
      </c>
      <c r="CJ8" s="71">
        <v>-6568139.7599999998</v>
      </c>
      <c r="CK8" s="71">
        <v>0</v>
      </c>
      <c r="CL8" s="71">
        <v>649968186.3900001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76297879199.449997</v>
      </c>
      <c r="E9" s="71">
        <v>72883863643.190002</v>
      </c>
      <c r="F9" s="71">
        <v>74983514983.259995</v>
      </c>
      <c r="G9" s="71">
        <v>-2099651340.0699997</v>
      </c>
      <c r="H9" s="71">
        <v>0</v>
      </c>
      <c r="I9" s="71">
        <v>-11871138678.919994</v>
      </c>
      <c r="J9" s="71">
        <v>-12141119828.739994</v>
      </c>
      <c r="K9" s="71">
        <v>-38387372447.979996</v>
      </c>
      <c r="L9" s="71">
        <v>26246252619.240002</v>
      </c>
      <c r="M9" s="71">
        <v>269981149.82000005</v>
      </c>
      <c r="N9" s="71">
        <v>1000736375.77</v>
      </c>
      <c r="O9" s="71">
        <v>-730755225.94999993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15154509459.92</v>
      </c>
      <c r="AA9" s="71">
        <v>9939200294.4799995</v>
      </c>
      <c r="AB9" s="71">
        <v>-1202764.6599999999</v>
      </c>
      <c r="AC9" s="71">
        <v>3074792228.0300007</v>
      </c>
      <c r="AD9" s="71">
        <v>1404512145.1000001</v>
      </c>
      <c r="AE9" s="71">
        <v>450561.39999999997</v>
      </c>
      <c r="AF9" s="71">
        <v>617935615.13</v>
      </c>
      <c r="AG9" s="71">
        <v>118821380.44</v>
      </c>
      <c r="AH9" s="71">
        <v>0</v>
      </c>
      <c r="AI9" s="71">
        <v>0</v>
      </c>
      <c r="AJ9" s="71">
        <v>124890816.01000001</v>
      </c>
      <c r="AK9" s="71">
        <v>124890816.01000001</v>
      </c>
      <c r="AL9" s="71">
        <v>0</v>
      </c>
      <c r="AM9" s="71">
        <v>5753959.2499999944</v>
      </c>
      <c r="AN9" s="71">
        <v>14891041.019999996</v>
      </c>
      <c r="AO9" s="71">
        <v>-1897238.0500000005</v>
      </c>
      <c r="AP9" s="71">
        <v>0</v>
      </c>
      <c r="AQ9" s="71">
        <v>0</v>
      </c>
      <c r="AR9" s="71">
        <v>-7239843.7200000007</v>
      </c>
      <c r="AS9" s="71">
        <v>-55614357566.660004</v>
      </c>
      <c r="AT9" s="71">
        <v>-39885654739.790001</v>
      </c>
      <c r="AU9" s="71">
        <v>-41275356628.510002</v>
      </c>
      <c r="AV9" s="71">
        <v>1389701888.7199998</v>
      </c>
      <c r="AW9" s="71">
        <v>-3285120329.6800003</v>
      </c>
      <c r="AX9" s="71">
        <v>-3421475729.7200003</v>
      </c>
      <c r="AY9" s="71">
        <v>-8456240861</v>
      </c>
      <c r="AZ9" s="71">
        <v>-8337191487.4799995</v>
      </c>
      <c r="BA9" s="71">
        <v>-119049373.52</v>
      </c>
      <c r="BB9" s="71">
        <v>0</v>
      </c>
      <c r="BC9" s="71">
        <v>0</v>
      </c>
      <c r="BD9" s="71">
        <v>5034765131.2799997</v>
      </c>
      <c r="BE9" s="71">
        <v>136355400.03999996</v>
      </c>
      <c r="BF9" s="71">
        <v>274959363.83999997</v>
      </c>
      <c r="BG9" s="71">
        <v>250389243.73000002</v>
      </c>
      <c r="BH9" s="71">
        <v>24570120.030000001</v>
      </c>
      <c r="BI9" s="71">
        <v>0</v>
      </c>
      <c r="BJ9" s="71">
        <v>0.08</v>
      </c>
      <c r="BK9" s="71">
        <v>-138603963.80000001</v>
      </c>
      <c r="BL9" s="71">
        <v>-1329190162.1399999</v>
      </c>
      <c r="BM9" s="71">
        <v>-1329190162.1399999</v>
      </c>
      <c r="BN9" s="71">
        <v>0</v>
      </c>
      <c r="BO9" s="71">
        <v>889920.35000000009</v>
      </c>
      <c r="BP9" s="71">
        <v>889920.35000000009</v>
      </c>
      <c r="BQ9" s="71">
        <v>0</v>
      </c>
      <c r="BR9" s="71">
        <v>0</v>
      </c>
      <c r="BS9" s="71">
        <v>-11070863312.330002</v>
      </c>
      <c r="BT9" s="71">
        <v>-6765060966.670001</v>
      </c>
      <c r="BU9" s="71">
        <v>-2441935396.1400003</v>
      </c>
      <c r="BV9" s="71">
        <v>-1055846905.85</v>
      </c>
      <c r="BW9" s="71">
        <v>0</v>
      </c>
      <c r="BX9" s="71">
        <v>-468719158.10000002</v>
      </c>
      <c r="BY9" s="71">
        <v>-199217246.57999998</v>
      </c>
      <c r="BZ9" s="71">
        <v>242171455.63999999</v>
      </c>
      <c r="CA9" s="71">
        <v>-382255094.63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-44418943.07</v>
      </c>
      <c r="CJ9" s="71">
        <v>-44418943.07</v>
      </c>
      <c r="CK9" s="71">
        <v>0</v>
      </c>
      <c r="CL9" s="71">
        <v>20683521632.789993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20610636639.899998</v>
      </c>
      <c r="E10" s="71">
        <v>19466003275.729996</v>
      </c>
      <c r="F10" s="71">
        <v>20012177844.359997</v>
      </c>
      <c r="G10" s="71">
        <v>-546174568.63</v>
      </c>
      <c r="H10" s="71">
        <v>0</v>
      </c>
      <c r="I10" s="71">
        <v>-2901384492.75</v>
      </c>
      <c r="J10" s="71">
        <v>-2861293646.3800001</v>
      </c>
      <c r="K10" s="71">
        <v>-9624862876.5900002</v>
      </c>
      <c r="L10" s="71">
        <v>6763569230.21</v>
      </c>
      <c r="M10" s="71">
        <v>-40090846.369999997</v>
      </c>
      <c r="N10" s="71">
        <v>65223472.660000004</v>
      </c>
      <c r="O10" s="71">
        <v>-105314319.03</v>
      </c>
      <c r="P10" s="71">
        <v>0</v>
      </c>
      <c r="Q10" s="71">
        <v>0</v>
      </c>
      <c r="R10" s="71">
        <v>0</v>
      </c>
      <c r="S10" s="71">
        <v>387020491.52999997</v>
      </c>
      <c r="T10" s="71">
        <v>393142035.38999999</v>
      </c>
      <c r="U10" s="71">
        <v>0</v>
      </c>
      <c r="V10" s="71">
        <v>393142035.38999999</v>
      </c>
      <c r="W10" s="71">
        <v>-6121543.8600000003</v>
      </c>
      <c r="X10" s="71">
        <v>0</v>
      </c>
      <c r="Y10" s="71">
        <v>-6121543.8600000003</v>
      </c>
      <c r="Z10" s="71">
        <v>3658229432.1199999</v>
      </c>
      <c r="AA10" s="71">
        <v>1506744220.9499998</v>
      </c>
      <c r="AB10" s="71">
        <v>405102698.49000007</v>
      </c>
      <c r="AC10" s="71">
        <v>1337495295.6500001</v>
      </c>
      <c r="AD10" s="71">
        <v>320201405.04000002</v>
      </c>
      <c r="AE10" s="71">
        <v>75310905.910000011</v>
      </c>
      <c r="AF10" s="71">
        <v>0</v>
      </c>
      <c r="AG10" s="71">
        <v>0</v>
      </c>
      <c r="AH10" s="71">
        <v>13374906.08</v>
      </c>
      <c r="AI10" s="71">
        <v>0</v>
      </c>
      <c r="AJ10" s="71">
        <v>767933.27</v>
      </c>
      <c r="AK10" s="71">
        <v>767933.27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-17894232184.180004</v>
      </c>
      <c r="AT10" s="71">
        <v>-13708865495.920002</v>
      </c>
      <c r="AU10" s="71">
        <v>-14053508562.150002</v>
      </c>
      <c r="AV10" s="71">
        <v>344643066.22999996</v>
      </c>
      <c r="AW10" s="71">
        <v>-133824567.94999994</v>
      </c>
      <c r="AX10" s="71">
        <v>-136663955.92999995</v>
      </c>
      <c r="AY10" s="71">
        <v>-420937140.17999995</v>
      </c>
      <c r="AZ10" s="71">
        <v>-139593753.66</v>
      </c>
      <c r="BA10" s="71">
        <v>-300380263.13</v>
      </c>
      <c r="BB10" s="71">
        <v>0</v>
      </c>
      <c r="BC10" s="71">
        <v>19036876.609999999</v>
      </c>
      <c r="BD10" s="71">
        <v>284273184.25</v>
      </c>
      <c r="BE10" s="71">
        <v>2839387.9799999977</v>
      </c>
      <c r="BF10" s="71">
        <v>10785193.429999998</v>
      </c>
      <c r="BG10" s="71">
        <v>2024082.43</v>
      </c>
      <c r="BH10" s="71">
        <v>9248871.2299999986</v>
      </c>
      <c r="BI10" s="71">
        <v>0</v>
      </c>
      <c r="BJ10" s="71">
        <v>-487760.23</v>
      </c>
      <c r="BK10" s="71">
        <v>-7945805.4500000002</v>
      </c>
      <c r="BL10" s="71">
        <v>0</v>
      </c>
      <c r="BM10" s="71">
        <v>0</v>
      </c>
      <c r="BN10" s="71">
        <v>0</v>
      </c>
      <c r="BO10" s="71">
        <v>-1225351.77</v>
      </c>
      <c r="BP10" s="71">
        <v>-1225351.77</v>
      </c>
      <c r="BQ10" s="71">
        <v>0</v>
      </c>
      <c r="BR10" s="71">
        <v>0</v>
      </c>
      <c r="BS10" s="71">
        <v>-3778366971.1599994</v>
      </c>
      <c r="BT10" s="71">
        <v>-2046576667.7499995</v>
      </c>
      <c r="BU10" s="71">
        <v>-1075641875.03</v>
      </c>
      <c r="BV10" s="71">
        <v>-499764309.69000006</v>
      </c>
      <c r="BW10" s="71">
        <v>0</v>
      </c>
      <c r="BX10" s="71">
        <v>-115789127.70999999</v>
      </c>
      <c r="BY10" s="71">
        <v>-88698857.739999995</v>
      </c>
      <c r="BZ10" s="71">
        <v>48103866.760000005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-271949797.38</v>
      </c>
      <c r="CJ10" s="71">
        <v>-271949797.38</v>
      </c>
      <c r="CK10" s="71">
        <v>0</v>
      </c>
      <c r="CL10" s="71">
        <v>2716404455.7199936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7512677566.1700001</v>
      </c>
      <c r="E11" s="71">
        <v>4888473633.2299995</v>
      </c>
      <c r="F11" s="71">
        <v>4888473633.2299995</v>
      </c>
      <c r="G11" s="71">
        <v>0</v>
      </c>
      <c r="H11" s="71">
        <v>0</v>
      </c>
      <c r="I11" s="71">
        <v>446390587.08999974</v>
      </c>
      <c r="J11" s="71">
        <v>451697090.38999975</v>
      </c>
      <c r="K11" s="71">
        <v>-670967528.76000011</v>
      </c>
      <c r="L11" s="71">
        <v>1122664619.1499999</v>
      </c>
      <c r="M11" s="71">
        <v>-5306503.3</v>
      </c>
      <c r="N11" s="71">
        <v>0</v>
      </c>
      <c r="O11" s="71">
        <v>-5306503.3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2177799393.7600002</v>
      </c>
      <c r="AA11" s="71">
        <v>1442064464.3600001</v>
      </c>
      <c r="AB11" s="71">
        <v>0</v>
      </c>
      <c r="AC11" s="71">
        <v>187932385.14000002</v>
      </c>
      <c r="AD11" s="71">
        <v>475796794.88999999</v>
      </c>
      <c r="AE11" s="71">
        <v>1372030.76</v>
      </c>
      <c r="AF11" s="71">
        <v>0</v>
      </c>
      <c r="AG11" s="71">
        <v>1298116.9000000001</v>
      </c>
      <c r="AH11" s="71">
        <v>69335601.709999993</v>
      </c>
      <c r="AI11" s="71">
        <v>0</v>
      </c>
      <c r="AJ11" s="71">
        <v>0</v>
      </c>
      <c r="AK11" s="71">
        <v>0</v>
      </c>
      <c r="AL11" s="71">
        <v>0</v>
      </c>
      <c r="AM11" s="71">
        <v>13952.09</v>
      </c>
      <c r="AN11" s="71">
        <v>13952.09</v>
      </c>
      <c r="AO11" s="71">
        <v>0</v>
      </c>
      <c r="AP11" s="71">
        <v>0</v>
      </c>
      <c r="AQ11" s="71">
        <v>0</v>
      </c>
      <c r="AR11" s="71">
        <v>0</v>
      </c>
      <c r="AS11" s="71">
        <v>-1447656345.55</v>
      </c>
      <c r="AT11" s="71">
        <v>-294103254.24000001</v>
      </c>
      <c r="AU11" s="71">
        <v>-294103254.24000001</v>
      </c>
      <c r="AV11" s="71">
        <v>0</v>
      </c>
      <c r="AW11" s="71">
        <v>-8213486.2099999897</v>
      </c>
      <c r="AX11" s="71">
        <v>-8213486.2099999897</v>
      </c>
      <c r="AY11" s="71">
        <v>-35098102.819999993</v>
      </c>
      <c r="AZ11" s="71">
        <v>-55427755.879999995</v>
      </c>
      <c r="BA11" s="71">
        <v>18002461.329999998</v>
      </c>
      <c r="BB11" s="71">
        <v>0</v>
      </c>
      <c r="BC11" s="71">
        <v>2327191.7300000004</v>
      </c>
      <c r="BD11" s="71">
        <v>26884616.610000003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-1059139805.89</v>
      </c>
      <c r="BT11" s="71">
        <v>-948449520.97000003</v>
      </c>
      <c r="BU11" s="71">
        <v>-57336479.989999995</v>
      </c>
      <c r="BV11" s="71">
        <v>-44430941.810000002</v>
      </c>
      <c r="BW11" s="71">
        <v>-194612.08000000002</v>
      </c>
      <c r="BX11" s="71">
        <v>-2803168.48</v>
      </c>
      <c r="BY11" s="71">
        <v>-5925082.5599999996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-86199799.209999993</v>
      </c>
      <c r="CJ11" s="71">
        <v>-86199799.209999993</v>
      </c>
      <c r="CK11" s="71">
        <v>0</v>
      </c>
      <c r="CL11" s="71">
        <v>6065021220.6199999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438088076.90564412</v>
      </c>
      <c r="E13" s="71">
        <v>350552692.09000003</v>
      </c>
      <c r="F13" s="71">
        <v>350552692.09000003</v>
      </c>
      <c r="G13" s="71">
        <v>0</v>
      </c>
      <c r="H13" s="71">
        <v>0</v>
      </c>
      <c r="I13" s="71">
        <v>-180919036.94999999</v>
      </c>
      <c r="J13" s="71">
        <v>-180919036.94999999</v>
      </c>
      <c r="K13" s="71">
        <v>-190770997.09</v>
      </c>
      <c r="L13" s="71">
        <v>9851960.1400000006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268454421.76564407</v>
      </c>
      <c r="AA13" s="71">
        <v>204001051.475389</v>
      </c>
      <c r="AB13" s="71">
        <v>28399371.837229419</v>
      </c>
      <c r="AC13" s="71">
        <v>23050970.952600576</v>
      </c>
      <c r="AD13" s="71">
        <v>1303542.752479559</v>
      </c>
      <c r="AE13" s="71">
        <v>0</v>
      </c>
      <c r="AF13" s="71">
        <v>168641.04490589513</v>
      </c>
      <c r="AG13" s="71">
        <v>15707197.728269998</v>
      </c>
      <c r="AH13" s="71">
        <v>-4176354.0252304347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-283345103.48968202</v>
      </c>
      <c r="AT13" s="71">
        <v>-4353472.9700000007</v>
      </c>
      <c r="AU13" s="71">
        <v>-4451253.1300000008</v>
      </c>
      <c r="AV13" s="71">
        <v>97780.160000000003</v>
      </c>
      <c r="AW13" s="71">
        <v>-6120201.5199999996</v>
      </c>
      <c r="AX13" s="71">
        <v>-6066144.5999999996</v>
      </c>
      <c r="AY13" s="71">
        <v>-8135670.1199999992</v>
      </c>
      <c r="AZ13" s="71">
        <v>-7885119.1199999992</v>
      </c>
      <c r="BA13" s="71">
        <v>-2819867</v>
      </c>
      <c r="BB13" s="71">
        <v>0</v>
      </c>
      <c r="BC13" s="71">
        <v>2569316</v>
      </c>
      <c r="BD13" s="71">
        <v>2069525.52</v>
      </c>
      <c r="BE13" s="71">
        <v>-54056.92</v>
      </c>
      <c r="BF13" s="71">
        <v>90010.54</v>
      </c>
      <c r="BG13" s="71">
        <v>118434.54</v>
      </c>
      <c r="BH13" s="71">
        <v>2</v>
      </c>
      <c r="BI13" s="71">
        <v>0</v>
      </c>
      <c r="BJ13" s="71">
        <v>-28426</v>
      </c>
      <c r="BK13" s="71">
        <v>-144067.46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-267019832.83968201</v>
      </c>
      <c r="BT13" s="71">
        <v>-61479503.929999992</v>
      </c>
      <c r="BU13" s="71">
        <v>-82901627.828332335</v>
      </c>
      <c r="BV13" s="71">
        <v>-38277012.284973681</v>
      </c>
      <c r="BW13" s="71">
        <v>0</v>
      </c>
      <c r="BX13" s="71">
        <v>-6332655.5728978449</v>
      </c>
      <c r="BY13" s="71">
        <v>-19681229.756397523</v>
      </c>
      <c r="BZ13" s="71">
        <v>0</v>
      </c>
      <c r="CA13" s="71">
        <v>-58347803.467080645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-5851596.1600000001</v>
      </c>
      <c r="CJ13" s="71">
        <v>-5851596.1600000001</v>
      </c>
      <c r="CK13" s="71">
        <v>0</v>
      </c>
      <c r="CL13" s="71">
        <v>154742973.4159621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17271714313.627838</v>
      </c>
      <c r="E14" s="71">
        <v>18141039162.870003</v>
      </c>
      <c r="F14" s="71">
        <v>18210667104.120003</v>
      </c>
      <c r="G14" s="71">
        <v>-69627941.25</v>
      </c>
      <c r="H14" s="71">
        <v>0</v>
      </c>
      <c r="I14" s="71">
        <v>-3843966814.8300004</v>
      </c>
      <c r="J14" s="71">
        <v>-3855984526.0600004</v>
      </c>
      <c r="K14" s="71">
        <v>-10052481531.59</v>
      </c>
      <c r="L14" s="71">
        <v>6196497005.5299997</v>
      </c>
      <c r="M14" s="71">
        <v>12017711.23</v>
      </c>
      <c r="N14" s="71">
        <v>20205676.789999999</v>
      </c>
      <c r="O14" s="71">
        <v>-8187965.5599999996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2946006255.1278377</v>
      </c>
      <c r="AA14" s="71">
        <v>1564643267.0443664</v>
      </c>
      <c r="AB14" s="71">
        <v>-1914586.5257200031</v>
      </c>
      <c r="AC14" s="71">
        <v>765742168.24944997</v>
      </c>
      <c r="AD14" s="71">
        <v>600219807.19226599</v>
      </c>
      <c r="AE14" s="71">
        <v>88982.487997999997</v>
      </c>
      <c r="AF14" s="71">
        <v>648179.20500000007</v>
      </c>
      <c r="AG14" s="71">
        <v>16217619.342858002</v>
      </c>
      <c r="AH14" s="71">
        <v>0</v>
      </c>
      <c r="AI14" s="71">
        <v>360818.13162</v>
      </c>
      <c r="AJ14" s="71">
        <v>28384910.850000001</v>
      </c>
      <c r="AK14" s="71">
        <v>28384910.850000001</v>
      </c>
      <c r="AL14" s="71">
        <v>0</v>
      </c>
      <c r="AM14" s="71">
        <v>250799.61000000002</v>
      </c>
      <c r="AN14" s="71">
        <v>253422.64</v>
      </c>
      <c r="AO14" s="71">
        <v>-2623.03</v>
      </c>
      <c r="AP14" s="71">
        <v>0</v>
      </c>
      <c r="AQ14" s="71">
        <v>0</v>
      </c>
      <c r="AR14" s="71">
        <v>0</v>
      </c>
      <c r="AS14" s="71">
        <v>-13953422854.279999</v>
      </c>
      <c r="AT14" s="71">
        <v>-9973771470.5899982</v>
      </c>
      <c r="AU14" s="71">
        <v>-9989673223.7599983</v>
      </c>
      <c r="AV14" s="71">
        <v>15901753.17</v>
      </c>
      <c r="AW14" s="71">
        <v>-195253480.49000001</v>
      </c>
      <c r="AX14" s="71">
        <v>-195262885.59</v>
      </c>
      <c r="AY14" s="71">
        <v>-417105852.42000002</v>
      </c>
      <c r="AZ14" s="71">
        <v>-46878799.700000003</v>
      </c>
      <c r="BA14" s="71">
        <v>-370227052.72000003</v>
      </c>
      <c r="BB14" s="71">
        <v>0</v>
      </c>
      <c r="BC14" s="71">
        <v>0</v>
      </c>
      <c r="BD14" s="71">
        <v>221842966.83000001</v>
      </c>
      <c r="BE14" s="71">
        <v>9405.1</v>
      </c>
      <c r="BF14" s="71">
        <v>10501</v>
      </c>
      <c r="BG14" s="71">
        <v>10501</v>
      </c>
      <c r="BH14" s="71">
        <v>0</v>
      </c>
      <c r="BI14" s="71">
        <v>0</v>
      </c>
      <c r="BJ14" s="71">
        <v>0</v>
      </c>
      <c r="BK14" s="71">
        <v>-1095.9000000000001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-3550366037.6700001</v>
      </c>
      <c r="BT14" s="71">
        <v>-2649152618.0299997</v>
      </c>
      <c r="BU14" s="71">
        <v>-592380976.13</v>
      </c>
      <c r="BV14" s="71">
        <v>-199944283.27000001</v>
      </c>
      <c r="BW14" s="71">
        <v>0</v>
      </c>
      <c r="BX14" s="71">
        <v>-81630690.839999989</v>
      </c>
      <c r="BY14" s="71">
        <v>-179275.33</v>
      </c>
      <c r="BZ14" s="71">
        <v>3240024.94</v>
      </c>
      <c r="CA14" s="71">
        <v>-30318219.009999998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-234031865.53000003</v>
      </c>
      <c r="CJ14" s="71">
        <v>-234031865.53000003</v>
      </c>
      <c r="CK14" s="71">
        <v>0</v>
      </c>
      <c r="CL14" s="71">
        <v>3318291459.3478394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155.24</v>
      </c>
      <c r="E15" s="71">
        <v>128.59</v>
      </c>
      <c r="F15" s="71">
        <v>128.59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26.65</v>
      </c>
      <c r="AA15" s="71">
        <v>10.009999999999998</v>
      </c>
      <c r="AB15" s="71">
        <v>0</v>
      </c>
      <c r="AC15" s="71">
        <v>16.64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-59.780000000000015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-59.780000000000015</v>
      </c>
      <c r="BT15" s="71">
        <v>0</v>
      </c>
      <c r="BU15" s="71">
        <v>-34.260000000000019</v>
      </c>
      <c r="BV15" s="71">
        <v>-8.4399999999999977</v>
      </c>
      <c r="BW15" s="71">
        <v>0</v>
      </c>
      <c r="BX15" s="71">
        <v>0</v>
      </c>
      <c r="BY15" s="71">
        <v>-17.079999999999998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95.46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126396.69999999998</v>
      </c>
      <c r="E17" s="71">
        <v>122143.44999999998</v>
      </c>
      <c r="F17" s="71">
        <v>229850.05</v>
      </c>
      <c r="G17" s="71">
        <v>-107706.6</v>
      </c>
      <c r="H17" s="71">
        <v>0</v>
      </c>
      <c r="I17" s="71">
        <v>4253.25</v>
      </c>
      <c r="J17" s="71">
        <v>9476.9599999999991</v>
      </c>
      <c r="K17" s="71">
        <v>-53992.49</v>
      </c>
      <c r="L17" s="71">
        <v>63469.45</v>
      </c>
      <c r="M17" s="71">
        <v>-5223.7099999999991</v>
      </c>
      <c r="N17" s="71">
        <v>29124.07</v>
      </c>
      <c r="O17" s="71">
        <v>-34347.78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-257688.47791399999</v>
      </c>
      <c r="AT17" s="71">
        <v>0</v>
      </c>
      <c r="AU17" s="71">
        <v>-2137.98</v>
      </c>
      <c r="AV17" s="71">
        <v>2137.98</v>
      </c>
      <c r="AW17" s="71">
        <v>8589.1699999999837</v>
      </c>
      <c r="AX17" s="71">
        <v>-927.08000000000175</v>
      </c>
      <c r="AY17" s="71">
        <v>-71554.89</v>
      </c>
      <c r="AZ17" s="71">
        <v>-59902.880000000005</v>
      </c>
      <c r="BA17" s="71">
        <v>-14888.08</v>
      </c>
      <c r="BB17" s="71">
        <v>0</v>
      </c>
      <c r="BC17" s="71">
        <v>3236.07</v>
      </c>
      <c r="BD17" s="71">
        <v>70627.81</v>
      </c>
      <c r="BE17" s="71">
        <v>9516.2499999999854</v>
      </c>
      <c r="BF17" s="71">
        <v>71554.889999999985</v>
      </c>
      <c r="BG17" s="71">
        <v>59902.879999999997</v>
      </c>
      <c r="BH17" s="71">
        <v>14888.08</v>
      </c>
      <c r="BI17" s="71">
        <v>0</v>
      </c>
      <c r="BJ17" s="71">
        <v>-3236.07</v>
      </c>
      <c r="BK17" s="71">
        <v>-62038.64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-266277.64791399997</v>
      </c>
      <c r="BT17" s="71">
        <v>-57964</v>
      </c>
      <c r="BU17" s="71">
        <v>-83979.25262699998</v>
      </c>
      <c r="BV17" s="71">
        <v>-81203.990399999995</v>
      </c>
      <c r="BW17" s="71">
        <v>0</v>
      </c>
      <c r="BX17" s="71">
        <v>-1789.0527899999997</v>
      </c>
      <c r="BY17" s="71">
        <v>-39669.662097</v>
      </c>
      <c r="BZ17" s="71">
        <v>0</v>
      </c>
      <c r="CA17" s="71">
        <v>-1671.69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-131291.77791400001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30602412.199999996</v>
      </c>
      <c r="E18" s="71">
        <v>18581737.449999999</v>
      </c>
      <c r="F18" s="71">
        <v>18581737.449999999</v>
      </c>
      <c r="G18" s="71">
        <v>0</v>
      </c>
      <c r="H18" s="71">
        <v>0</v>
      </c>
      <c r="I18" s="71">
        <v>-966136.60000000009</v>
      </c>
      <c r="J18" s="71">
        <v>-966136.60000000009</v>
      </c>
      <c r="K18" s="71">
        <v>-2863559.98</v>
      </c>
      <c r="L18" s="71">
        <v>1897423.38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12986811.35</v>
      </c>
      <c r="AA18" s="71">
        <v>3924824.1799999997</v>
      </c>
      <c r="AB18" s="71">
        <v>0</v>
      </c>
      <c r="AC18" s="71">
        <v>537180.18999999994</v>
      </c>
      <c r="AD18" s="71">
        <v>8524806.9800000004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-16655302.479999999</v>
      </c>
      <c r="AT18" s="71">
        <v>-471888.1</v>
      </c>
      <c r="AU18" s="71">
        <v>-471888.1</v>
      </c>
      <c r="AV18" s="71">
        <v>0</v>
      </c>
      <c r="AW18" s="71">
        <v>202378.33999999997</v>
      </c>
      <c r="AX18" s="71">
        <v>202378.33999999997</v>
      </c>
      <c r="AY18" s="71">
        <v>-446216.05000000005</v>
      </c>
      <c r="AZ18" s="71">
        <v>-253883.93</v>
      </c>
      <c r="BA18" s="71">
        <v>-420279.21</v>
      </c>
      <c r="BB18" s="71">
        <v>0</v>
      </c>
      <c r="BC18" s="71">
        <v>227947.09</v>
      </c>
      <c r="BD18" s="71">
        <v>648594.39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-16385792.719999999</v>
      </c>
      <c r="BT18" s="71">
        <v>-13180012.119999999</v>
      </c>
      <c r="BU18" s="71">
        <v>-1309197.17</v>
      </c>
      <c r="BV18" s="71">
        <v>-248407.43</v>
      </c>
      <c r="BW18" s="71">
        <v>0</v>
      </c>
      <c r="BX18" s="71">
        <v>-62461.67</v>
      </c>
      <c r="BY18" s="71">
        <v>-339069.62</v>
      </c>
      <c r="BZ18" s="71">
        <v>0</v>
      </c>
      <c r="CA18" s="71">
        <v>-1246644.71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13947109.719999997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666039786.97000015</v>
      </c>
      <c r="E20" s="71">
        <v>732801650.72000003</v>
      </c>
      <c r="F20" s="71">
        <v>1188320382.4400001</v>
      </c>
      <c r="G20" s="71">
        <v>-455518731.72000003</v>
      </c>
      <c r="H20" s="71">
        <v>0</v>
      </c>
      <c r="I20" s="71">
        <v>-310302366.80999988</v>
      </c>
      <c r="J20" s="71">
        <v>-438673164.88999987</v>
      </c>
      <c r="K20" s="71">
        <v>-684569252.00999987</v>
      </c>
      <c r="L20" s="71">
        <v>245896087.12</v>
      </c>
      <c r="M20" s="71">
        <v>128370798.08</v>
      </c>
      <c r="N20" s="71">
        <v>220270403.19</v>
      </c>
      <c r="O20" s="71">
        <v>-91899605.109999999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236766977.42999998</v>
      </c>
      <c r="AA20" s="71">
        <v>226294457.22999999</v>
      </c>
      <c r="AB20" s="71">
        <v>0</v>
      </c>
      <c r="AC20" s="71">
        <v>3202944.5700000003</v>
      </c>
      <c r="AD20" s="71">
        <v>7269575.6299999999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6961063.6299999999</v>
      </c>
      <c r="AK20" s="71">
        <v>6961063.6299999999</v>
      </c>
      <c r="AL20" s="71">
        <v>0</v>
      </c>
      <c r="AM20" s="71">
        <v>-187538</v>
      </c>
      <c r="AN20" s="71">
        <v>-187538</v>
      </c>
      <c r="AO20" s="71">
        <v>0</v>
      </c>
      <c r="AP20" s="71">
        <v>0</v>
      </c>
      <c r="AQ20" s="71">
        <v>0</v>
      </c>
      <c r="AR20" s="71">
        <v>0</v>
      </c>
      <c r="AS20" s="71">
        <v>-621054195.08000004</v>
      </c>
      <c r="AT20" s="71">
        <v>-223442672.12000003</v>
      </c>
      <c r="AU20" s="71">
        <v>-438821944.53000003</v>
      </c>
      <c r="AV20" s="71">
        <v>215379272.41</v>
      </c>
      <c r="AW20" s="71">
        <v>-10534602.519999994</v>
      </c>
      <c r="AX20" s="71">
        <v>-26313289.049999993</v>
      </c>
      <c r="AY20" s="71">
        <v>-42168293.889999993</v>
      </c>
      <c r="AZ20" s="71">
        <v>-36643693.129999995</v>
      </c>
      <c r="BA20" s="71">
        <v>-5524600.7599999998</v>
      </c>
      <c r="BB20" s="71">
        <v>0</v>
      </c>
      <c r="BC20" s="71">
        <v>0</v>
      </c>
      <c r="BD20" s="71">
        <v>15855004.84</v>
      </c>
      <c r="BE20" s="71">
        <v>15778686.529999999</v>
      </c>
      <c r="BF20" s="71">
        <v>22490790.18</v>
      </c>
      <c r="BG20" s="71">
        <v>20218285.030000001</v>
      </c>
      <c r="BH20" s="71">
        <v>2272505.15</v>
      </c>
      <c r="BI20" s="71">
        <v>0</v>
      </c>
      <c r="BJ20" s="71">
        <v>0</v>
      </c>
      <c r="BK20" s="71">
        <v>-6712103.6500000004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-376267836.13000005</v>
      </c>
      <c r="BT20" s="71">
        <v>-94598713.090000004</v>
      </c>
      <c r="BU20" s="71">
        <v>-212728927.66</v>
      </c>
      <c r="BV20" s="71">
        <v>-40947705.180000007</v>
      </c>
      <c r="BW20" s="71">
        <v>-339823.66000000003</v>
      </c>
      <c r="BX20" s="71">
        <v>-18132161.960000001</v>
      </c>
      <c r="BY20" s="71">
        <v>-51270786.039999999</v>
      </c>
      <c r="BZ20" s="71">
        <v>41799041.649999999</v>
      </c>
      <c r="CA20" s="71">
        <v>-48760.19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-10809084.310000001</v>
      </c>
      <c r="CJ20" s="71">
        <v>-10809084.310000001</v>
      </c>
      <c r="CK20" s="71">
        <v>0</v>
      </c>
      <c r="CL20" s="71">
        <v>44985591.890000105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83219524.530000001</v>
      </c>
      <c r="E21" s="71">
        <v>58538451.829999998</v>
      </c>
      <c r="F21" s="71">
        <v>58763637.899999999</v>
      </c>
      <c r="G21" s="71">
        <v>-225186.07000000004</v>
      </c>
      <c r="H21" s="71">
        <v>0</v>
      </c>
      <c r="I21" s="71">
        <v>-7660070.7499999981</v>
      </c>
      <c r="J21" s="71">
        <v>6218226.8100000024</v>
      </c>
      <c r="K21" s="71">
        <v>-22011903.189999998</v>
      </c>
      <c r="L21" s="71">
        <v>28230130</v>
      </c>
      <c r="M21" s="71">
        <v>-13878297.560000001</v>
      </c>
      <c r="N21" s="71">
        <v>19973.439999999999</v>
      </c>
      <c r="O21" s="71">
        <v>-13898271</v>
      </c>
      <c r="P21" s="71">
        <v>0</v>
      </c>
      <c r="Q21" s="71">
        <v>0</v>
      </c>
      <c r="R21" s="71">
        <v>0</v>
      </c>
      <c r="S21" s="71">
        <v>-2577128.36</v>
      </c>
      <c r="T21" s="71">
        <v>-2579468.9499999997</v>
      </c>
      <c r="U21" s="71">
        <v>-2579468.9499999997</v>
      </c>
      <c r="V21" s="71">
        <v>0</v>
      </c>
      <c r="W21" s="71">
        <v>2340.59</v>
      </c>
      <c r="X21" s="71">
        <v>2340.59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34918271.810000002</v>
      </c>
      <c r="AK21" s="71">
        <v>34918271.810000002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-78488303.74000001</v>
      </c>
      <c r="AT21" s="71">
        <v>-40821838.450000003</v>
      </c>
      <c r="AU21" s="71">
        <v>-64519895.25</v>
      </c>
      <c r="AV21" s="71">
        <v>23698056.800000001</v>
      </c>
      <c r="AW21" s="71">
        <v>-259839.33000000194</v>
      </c>
      <c r="AX21" s="71">
        <v>8880779.2199999988</v>
      </c>
      <c r="AY21" s="71">
        <v>-2978767.0199999986</v>
      </c>
      <c r="AZ21" s="71">
        <v>-11908858.879999999</v>
      </c>
      <c r="BA21" s="71">
        <v>8795377.1600000001</v>
      </c>
      <c r="BB21" s="71">
        <v>0</v>
      </c>
      <c r="BC21" s="71">
        <v>134714.69999999998</v>
      </c>
      <c r="BD21" s="71">
        <v>11859546.239999998</v>
      </c>
      <c r="BE21" s="71">
        <v>-9140618.5500000007</v>
      </c>
      <c r="BF21" s="71">
        <v>-1938560.4100000008</v>
      </c>
      <c r="BG21" s="71">
        <v>2651855.1399999997</v>
      </c>
      <c r="BH21" s="71">
        <v>-4521166.9400000004</v>
      </c>
      <c r="BI21" s="71">
        <v>0</v>
      </c>
      <c r="BJ21" s="71">
        <v>-69248.61</v>
      </c>
      <c r="BK21" s="71">
        <v>-7202058.1399999997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-34296627.869999997</v>
      </c>
      <c r="BT21" s="71">
        <v>-11039589.490000002</v>
      </c>
      <c r="BU21" s="71">
        <v>-16003288.52</v>
      </c>
      <c r="BV21" s="71">
        <v>-5231416.96</v>
      </c>
      <c r="BW21" s="71">
        <v>0</v>
      </c>
      <c r="BX21" s="71">
        <v>-907928.83</v>
      </c>
      <c r="BY21" s="71">
        <v>-1114404.07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-3109998.09</v>
      </c>
      <c r="CJ21" s="71">
        <v>-3109998.09</v>
      </c>
      <c r="CK21" s="71">
        <v>0</v>
      </c>
      <c r="CL21" s="71">
        <v>4731220.7899999917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19296663306.142788</v>
      </c>
      <c r="E22" s="71">
        <v>20215456692.960003</v>
      </c>
      <c r="F22" s="71">
        <v>20215456692.960003</v>
      </c>
      <c r="G22" s="71">
        <v>0</v>
      </c>
      <c r="H22" s="71">
        <v>0</v>
      </c>
      <c r="I22" s="71">
        <v>-5339416256.4199991</v>
      </c>
      <c r="J22" s="71">
        <v>-5339416256.4199991</v>
      </c>
      <c r="K22" s="71">
        <v>-10253126979.539999</v>
      </c>
      <c r="L22" s="71">
        <v>4913710723.1199999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4413286562.2227821</v>
      </c>
      <c r="AA22" s="71">
        <v>3175679559.2873302</v>
      </c>
      <c r="AB22" s="71">
        <v>0</v>
      </c>
      <c r="AC22" s="71">
        <v>1079208360.7423842</v>
      </c>
      <c r="AD22" s="71">
        <v>119512495.81432973</v>
      </c>
      <c r="AE22" s="71">
        <v>25935402.699802618</v>
      </c>
      <c r="AF22" s="71">
        <v>0</v>
      </c>
      <c r="AG22" s="71">
        <v>12909994.993245874</v>
      </c>
      <c r="AH22" s="71">
        <v>0</v>
      </c>
      <c r="AI22" s="71">
        <v>40748.685689098151</v>
      </c>
      <c r="AJ22" s="71">
        <v>29812.47</v>
      </c>
      <c r="AK22" s="71">
        <v>29812.47</v>
      </c>
      <c r="AL22" s="71">
        <v>0</v>
      </c>
      <c r="AM22" s="71">
        <v>7306494.9100000001</v>
      </c>
      <c r="AN22" s="71">
        <v>586677</v>
      </c>
      <c r="AO22" s="71">
        <v>0</v>
      </c>
      <c r="AP22" s="71">
        <v>0</v>
      </c>
      <c r="AQ22" s="71">
        <v>0</v>
      </c>
      <c r="AR22" s="71">
        <v>6719817.9100000001</v>
      </c>
      <c r="AS22" s="71">
        <v>-16809642028.197172</v>
      </c>
      <c r="AT22" s="71">
        <v>-12110268369.159998</v>
      </c>
      <c r="AU22" s="71">
        <v>-12110268450.159998</v>
      </c>
      <c r="AV22" s="71">
        <v>81</v>
      </c>
      <c r="AW22" s="71">
        <v>-1646942895.6499999</v>
      </c>
      <c r="AX22" s="71">
        <v>-1646358893.3599999</v>
      </c>
      <c r="AY22" s="71">
        <v>-3040579188.0999999</v>
      </c>
      <c r="AZ22" s="71">
        <v>-3287876340.1799998</v>
      </c>
      <c r="BA22" s="71">
        <v>87393212.13000001</v>
      </c>
      <c r="BB22" s="71">
        <v>0</v>
      </c>
      <c r="BC22" s="71">
        <v>159903939.94999999</v>
      </c>
      <c r="BD22" s="71">
        <v>1394220294.74</v>
      </c>
      <c r="BE22" s="71">
        <v>-584002.28999999992</v>
      </c>
      <c r="BF22" s="71">
        <v>-584002.28999999992</v>
      </c>
      <c r="BG22" s="71">
        <v>-607986.94999999995</v>
      </c>
      <c r="BH22" s="71">
        <v>-6727.9900000000007</v>
      </c>
      <c r="BI22" s="71">
        <v>0</v>
      </c>
      <c r="BJ22" s="71">
        <v>30712.65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-3052430763.3871751</v>
      </c>
      <c r="BT22" s="71">
        <v>-1227287310.6600003</v>
      </c>
      <c r="BU22" s="71">
        <v>-1494764012.9788389</v>
      </c>
      <c r="BV22" s="71">
        <v>-108493204.56489435</v>
      </c>
      <c r="BW22" s="71">
        <v>0</v>
      </c>
      <c r="BX22" s="71">
        <v>-128491897.39166279</v>
      </c>
      <c r="BY22" s="71">
        <v>-85789683.771778926</v>
      </c>
      <c r="BZ22" s="71">
        <v>0</v>
      </c>
      <c r="CA22" s="71">
        <v>-7604654.0199999996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2487021277.9456158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226836535.78000018</v>
      </c>
      <c r="E23" s="71">
        <v>168963716.38000011</v>
      </c>
      <c r="F23" s="71">
        <v>2547073973.6300001</v>
      </c>
      <c r="G23" s="71">
        <v>-2378110257.25</v>
      </c>
      <c r="H23" s="71">
        <v>0</v>
      </c>
      <c r="I23" s="71">
        <v>-8274097.439999938</v>
      </c>
      <c r="J23" s="71">
        <v>-561276903.97000003</v>
      </c>
      <c r="K23" s="71">
        <v>-1446543419.54</v>
      </c>
      <c r="L23" s="71">
        <v>885266515.56999993</v>
      </c>
      <c r="M23" s="71">
        <v>553002806.53000009</v>
      </c>
      <c r="N23" s="71">
        <v>1393134949.8700001</v>
      </c>
      <c r="O23" s="71">
        <v>-840132143.34000003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66040944.809999995</v>
      </c>
      <c r="AA23" s="71">
        <v>45175967.739999995</v>
      </c>
      <c r="AB23" s="71">
        <v>7553034.1200000001</v>
      </c>
      <c r="AC23" s="71">
        <v>1745508</v>
      </c>
      <c r="AD23" s="71">
        <v>10299360.74</v>
      </c>
      <c r="AE23" s="71">
        <v>0</v>
      </c>
      <c r="AF23" s="71">
        <v>929686.68</v>
      </c>
      <c r="AG23" s="71">
        <v>337387.53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105972.03</v>
      </c>
      <c r="AN23" s="71">
        <v>113493.96</v>
      </c>
      <c r="AO23" s="71">
        <v>-7521.93</v>
      </c>
      <c r="AP23" s="71">
        <v>0</v>
      </c>
      <c r="AQ23" s="71">
        <v>0</v>
      </c>
      <c r="AR23" s="71">
        <v>0</v>
      </c>
      <c r="AS23" s="71">
        <v>-736047945.05999982</v>
      </c>
      <c r="AT23" s="71">
        <v>-37931891.579999924</v>
      </c>
      <c r="AU23" s="71">
        <v>-1365636346.2699997</v>
      </c>
      <c r="AV23" s="71">
        <v>1327704454.6899998</v>
      </c>
      <c r="AW23" s="71">
        <v>-3701035.6000000238</v>
      </c>
      <c r="AX23" s="71">
        <v>-33102521.24000001</v>
      </c>
      <c r="AY23" s="71">
        <v>-123747221</v>
      </c>
      <c r="AZ23" s="71">
        <v>-125139716.01000001</v>
      </c>
      <c r="BA23" s="71">
        <v>1392495.01</v>
      </c>
      <c r="BB23" s="71">
        <v>0</v>
      </c>
      <c r="BC23" s="71">
        <v>0</v>
      </c>
      <c r="BD23" s="71">
        <v>90644699.75999999</v>
      </c>
      <c r="BE23" s="71">
        <v>29401485.639999986</v>
      </c>
      <c r="BF23" s="71">
        <v>91252219.719999984</v>
      </c>
      <c r="BG23" s="71">
        <v>92308244.579999983</v>
      </c>
      <c r="BH23" s="71">
        <v>-1056024.8599999999</v>
      </c>
      <c r="BI23" s="71">
        <v>0</v>
      </c>
      <c r="BJ23" s="71">
        <v>0</v>
      </c>
      <c r="BK23" s="71">
        <v>-61850734.079999998</v>
      </c>
      <c r="BL23" s="71">
        <v>0</v>
      </c>
      <c r="BM23" s="71">
        <v>0</v>
      </c>
      <c r="BN23" s="71">
        <v>0</v>
      </c>
      <c r="BO23" s="71">
        <v>-50000000</v>
      </c>
      <c r="BP23" s="71">
        <v>0</v>
      </c>
      <c r="BQ23" s="71">
        <v>0</v>
      </c>
      <c r="BR23" s="71">
        <v>-50000000</v>
      </c>
      <c r="BS23" s="71">
        <v>-640746769.04999983</v>
      </c>
      <c r="BT23" s="71">
        <v>-364736316.23000002</v>
      </c>
      <c r="BU23" s="71">
        <v>-495938523.03000003</v>
      </c>
      <c r="BV23" s="71">
        <v>-11486349.15</v>
      </c>
      <c r="BW23" s="71">
        <v>0</v>
      </c>
      <c r="BX23" s="71">
        <v>-99396905.789999992</v>
      </c>
      <c r="BY23" s="71">
        <v>-194645697.71000001</v>
      </c>
      <c r="BZ23" s="71">
        <v>536284534.77999991</v>
      </c>
      <c r="CA23" s="71">
        <v>-10827511.92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-3668248.83</v>
      </c>
      <c r="CJ23" s="71">
        <v>-3668248.83</v>
      </c>
      <c r="CK23" s="71">
        <v>0</v>
      </c>
      <c r="CL23" s="71">
        <v>-509211409.27999961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89009831.410000011</v>
      </c>
      <c r="E24" s="71">
        <v>82125657.870000005</v>
      </c>
      <c r="F24" s="71">
        <v>262233074.47</v>
      </c>
      <c r="G24" s="71">
        <v>-180107416.59999999</v>
      </c>
      <c r="H24" s="71">
        <v>0</v>
      </c>
      <c r="I24" s="71">
        <v>-31068816.789999995</v>
      </c>
      <c r="J24" s="71">
        <v>-31665058.499999996</v>
      </c>
      <c r="K24" s="71">
        <v>-38061999.979999997</v>
      </c>
      <c r="L24" s="71">
        <v>6396941.4799999995</v>
      </c>
      <c r="M24" s="71">
        <v>596241.71000000008</v>
      </c>
      <c r="N24" s="71">
        <v>1584253.83</v>
      </c>
      <c r="O24" s="71">
        <v>-988012.12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37952990.329999998</v>
      </c>
      <c r="AA24" s="71">
        <v>37271719.289999999</v>
      </c>
      <c r="AB24" s="71">
        <v>0</v>
      </c>
      <c r="AC24" s="71">
        <v>681271.03999999992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-7789490.4900000002</v>
      </c>
      <c r="AT24" s="71">
        <v>0</v>
      </c>
      <c r="AU24" s="71">
        <v>-162075750.41999999</v>
      </c>
      <c r="AV24" s="71">
        <v>162075750.41999999</v>
      </c>
      <c r="AW24" s="71">
        <v>-9.9999979138374329E-3</v>
      </c>
      <c r="AX24" s="71">
        <v>-19280574.57</v>
      </c>
      <c r="AY24" s="71">
        <v>-45151452.07</v>
      </c>
      <c r="AZ24" s="71">
        <v>-47193425.890000001</v>
      </c>
      <c r="BA24" s="71">
        <v>0</v>
      </c>
      <c r="BB24" s="71">
        <v>0</v>
      </c>
      <c r="BC24" s="71">
        <v>2041973.8199999998</v>
      </c>
      <c r="BD24" s="71">
        <v>25870877.5</v>
      </c>
      <c r="BE24" s="71">
        <v>19280574.560000002</v>
      </c>
      <c r="BF24" s="71">
        <v>45151452.060000002</v>
      </c>
      <c r="BG24" s="71">
        <v>47193425.890000001</v>
      </c>
      <c r="BH24" s="71">
        <v>0</v>
      </c>
      <c r="BI24" s="71">
        <v>0</v>
      </c>
      <c r="BJ24" s="71">
        <v>-2041973.83</v>
      </c>
      <c r="BK24" s="71">
        <v>-25870877.5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-7789490.4800000023</v>
      </c>
      <c r="BT24" s="71">
        <v>-10588242.699999997</v>
      </c>
      <c r="BU24" s="71">
        <v>-2770945.54</v>
      </c>
      <c r="BV24" s="71">
        <v>-597147.30000000005</v>
      </c>
      <c r="BW24" s="71">
        <v>0</v>
      </c>
      <c r="BX24" s="71">
        <v>-397810.87999999995</v>
      </c>
      <c r="BY24" s="71">
        <v>-748571.3</v>
      </c>
      <c r="BZ24" s="71">
        <v>18400606.739999998</v>
      </c>
      <c r="CA24" s="71">
        <v>-11087379.5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81220340.920000017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878860451.92160094</v>
      </c>
      <c r="E25" s="71">
        <v>887122013.44000006</v>
      </c>
      <c r="F25" s="71">
        <v>890335805.74000001</v>
      </c>
      <c r="G25" s="71">
        <v>-3213792.3000000003</v>
      </c>
      <c r="H25" s="71">
        <v>0</v>
      </c>
      <c r="I25" s="71">
        <v>-206980700.1899997</v>
      </c>
      <c r="J25" s="71">
        <v>-206986322.0599997</v>
      </c>
      <c r="K25" s="71">
        <v>-485380283.34999973</v>
      </c>
      <c r="L25" s="71">
        <v>278393961.29000002</v>
      </c>
      <c r="M25" s="71">
        <v>5621.8700000002864</v>
      </c>
      <c r="N25" s="71">
        <v>486132.3200000003</v>
      </c>
      <c r="O25" s="71">
        <v>-480510.45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198719138.67160058</v>
      </c>
      <c r="AA25" s="71">
        <v>169053510.312675</v>
      </c>
      <c r="AB25" s="71">
        <v>0</v>
      </c>
      <c r="AC25" s="71">
        <v>11581350.80109995</v>
      </c>
      <c r="AD25" s="71">
        <v>17541986.090543628</v>
      </c>
      <c r="AE25" s="71">
        <v>0</v>
      </c>
      <c r="AF25" s="71">
        <v>542291.46728199953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-845729031.07395244</v>
      </c>
      <c r="AT25" s="71">
        <v>-434112734.19338083</v>
      </c>
      <c r="AU25" s="71">
        <v>-434120027.70002019</v>
      </c>
      <c r="AV25" s="71">
        <v>7293.5066393609159</v>
      </c>
      <c r="AW25" s="71">
        <v>-58275679.487859011</v>
      </c>
      <c r="AX25" s="71">
        <v>-58284852.585000008</v>
      </c>
      <c r="AY25" s="71">
        <v>-98787463.475000009</v>
      </c>
      <c r="AZ25" s="71">
        <v>-90654840.715000004</v>
      </c>
      <c r="BA25" s="71">
        <v>-13545480.420000004</v>
      </c>
      <c r="BB25" s="71">
        <v>0</v>
      </c>
      <c r="BC25" s="71">
        <v>5412857.660000002</v>
      </c>
      <c r="BD25" s="71">
        <v>40502610.890000001</v>
      </c>
      <c r="BE25" s="71">
        <v>9173.0971410000002</v>
      </c>
      <c r="BF25" s="71">
        <v>9173.0971410000002</v>
      </c>
      <c r="BG25" s="71">
        <v>9572.8571410000004</v>
      </c>
      <c r="BH25" s="71">
        <v>102.85000000000007</v>
      </c>
      <c r="BI25" s="71">
        <v>0</v>
      </c>
      <c r="BJ25" s="71">
        <v>-502.60999999999996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-311542560.37271261</v>
      </c>
      <c r="BT25" s="71">
        <v>-204226667.99999991</v>
      </c>
      <c r="BU25" s="71">
        <v>-42332139.562617458</v>
      </c>
      <c r="BV25" s="71">
        <v>-15542522.953548674</v>
      </c>
      <c r="BW25" s="71">
        <v>0</v>
      </c>
      <c r="BX25" s="71">
        <v>-48541846.462223105</v>
      </c>
      <c r="BY25" s="71">
        <v>-2735268.484323456</v>
      </c>
      <c r="BZ25" s="71">
        <v>2066867.7800000003</v>
      </c>
      <c r="CA25" s="71">
        <v>-230982.69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-41798057.020000003</v>
      </c>
      <c r="CJ25" s="71">
        <v>-41798057.020000003</v>
      </c>
      <c r="CK25" s="71">
        <v>0</v>
      </c>
      <c r="CL25" s="71">
        <v>33131420.847648501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10016780512.879999</v>
      </c>
      <c r="E26" s="71">
        <v>10006350647.02</v>
      </c>
      <c r="F26" s="71">
        <v>10006350647.02</v>
      </c>
      <c r="G26" s="71">
        <v>0</v>
      </c>
      <c r="H26" s="71">
        <v>0</v>
      </c>
      <c r="I26" s="71">
        <v>-1724442196.6599998</v>
      </c>
      <c r="J26" s="71">
        <v>-1724442196.6599998</v>
      </c>
      <c r="K26" s="71">
        <v>-4997532355.5</v>
      </c>
      <c r="L26" s="71">
        <v>3273090158.8400002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1734616673.22</v>
      </c>
      <c r="AA26" s="71">
        <v>1670161169.04</v>
      </c>
      <c r="AB26" s="71">
        <v>0</v>
      </c>
      <c r="AC26" s="71">
        <v>55535493.689999998</v>
      </c>
      <c r="AD26" s="71">
        <v>0</v>
      </c>
      <c r="AE26" s="71">
        <v>0</v>
      </c>
      <c r="AF26" s="71">
        <v>0</v>
      </c>
      <c r="AG26" s="71">
        <v>8920010.4900000002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255389.3</v>
      </c>
      <c r="AN26" s="71">
        <v>255389.3</v>
      </c>
      <c r="AO26" s="71">
        <v>0</v>
      </c>
      <c r="AP26" s="71">
        <v>0</v>
      </c>
      <c r="AQ26" s="71">
        <v>0</v>
      </c>
      <c r="AR26" s="71">
        <v>0</v>
      </c>
      <c r="AS26" s="71">
        <v>-8430224993.5999985</v>
      </c>
      <c r="AT26" s="71">
        <v>-6098900551.0999994</v>
      </c>
      <c r="AU26" s="71">
        <v>-6098900551.0999994</v>
      </c>
      <c r="AV26" s="71">
        <v>0</v>
      </c>
      <c r="AW26" s="71">
        <v>-15960159.780000001</v>
      </c>
      <c r="AX26" s="71">
        <v>-15960159.780000001</v>
      </c>
      <c r="AY26" s="71">
        <v>-43828644.020000003</v>
      </c>
      <c r="AZ26" s="71">
        <v>-35128399.390000001</v>
      </c>
      <c r="BA26" s="71">
        <v>-8700244.6300000008</v>
      </c>
      <c r="BB26" s="71">
        <v>0</v>
      </c>
      <c r="BC26" s="71">
        <v>0</v>
      </c>
      <c r="BD26" s="71">
        <v>27868484.240000002</v>
      </c>
      <c r="BE26" s="71">
        <v>0</v>
      </c>
      <c r="BF26" s="71">
        <v>1000</v>
      </c>
      <c r="BG26" s="71">
        <v>1000</v>
      </c>
      <c r="BH26" s="71">
        <v>0</v>
      </c>
      <c r="BI26" s="71">
        <v>0</v>
      </c>
      <c r="BJ26" s="71">
        <v>0</v>
      </c>
      <c r="BK26" s="71">
        <v>-1000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-2231485156.2199998</v>
      </c>
      <c r="BT26" s="71">
        <v>-1111280702.0599999</v>
      </c>
      <c r="BU26" s="71">
        <v>-740667329.5999999</v>
      </c>
      <c r="BV26" s="71">
        <v>-143548595.71000001</v>
      </c>
      <c r="BW26" s="71">
        <v>0</v>
      </c>
      <c r="BX26" s="71">
        <v>-57518845.239999995</v>
      </c>
      <c r="BY26" s="71">
        <v>-150286554.15000001</v>
      </c>
      <c r="BZ26" s="71">
        <v>0</v>
      </c>
      <c r="CA26" s="71">
        <v>-28183129.460000001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-83879126.5</v>
      </c>
      <c r="CJ26" s="71">
        <v>-83879126.5</v>
      </c>
      <c r="CK26" s="71">
        <v>0</v>
      </c>
      <c r="CL26" s="71">
        <v>1586555519.2800007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398699528.67999995</v>
      </c>
      <c r="E27" s="71">
        <v>475208573.37999994</v>
      </c>
      <c r="F27" s="71">
        <v>966902202.41999996</v>
      </c>
      <c r="G27" s="71">
        <v>-491693629.04000002</v>
      </c>
      <c r="H27" s="71">
        <v>0</v>
      </c>
      <c r="I27" s="71">
        <v>-281090929.28999996</v>
      </c>
      <c r="J27" s="71">
        <v>-312540621.92999995</v>
      </c>
      <c r="K27" s="71">
        <v>-420773357.77999997</v>
      </c>
      <c r="L27" s="71">
        <v>108232735.84999999</v>
      </c>
      <c r="M27" s="71">
        <v>31449692.639999986</v>
      </c>
      <c r="N27" s="71">
        <v>124583098.31999999</v>
      </c>
      <c r="O27" s="71">
        <v>-93133405.680000007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204581884.59</v>
      </c>
      <c r="AA27" s="71">
        <v>73177619.969999999</v>
      </c>
      <c r="AB27" s="71">
        <v>19093781.449999999</v>
      </c>
      <c r="AC27" s="71">
        <v>112310483.17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-194982486.26999998</v>
      </c>
      <c r="AT27" s="71">
        <v>-76542479.339999974</v>
      </c>
      <c r="AU27" s="71">
        <v>-448626891.69999999</v>
      </c>
      <c r="AV27" s="71">
        <v>372084412.36000001</v>
      </c>
      <c r="AW27" s="71">
        <v>-35691522.340000018</v>
      </c>
      <c r="AX27" s="71">
        <v>-140665369.92999998</v>
      </c>
      <c r="AY27" s="71">
        <v>-212675827.49999997</v>
      </c>
      <c r="AZ27" s="71">
        <v>-192772407.01999998</v>
      </c>
      <c r="BA27" s="71">
        <v>-19903420.48</v>
      </c>
      <c r="BB27" s="71">
        <v>0</v>
      </c>
      <c r="BC27" s="71">
        <v>0</v>
      </c>
      <c r="BD27" s="71">
        <v>72010457.569999993</v>
      </c>
      <c r="BE27" s="71">
        <v>104973847.58999996</v>
      </c>
      <c r="BF27" s="71">
        <v>176903571.28999996</v>
      </c>
      <c r="BG27" s="71">
        <v>157000150.80999997</v>
      </c>
      <c r="BH27" s="71">
        <v>19903420.48</v>
      </c>
      <c r="BI27" s="71">
        <v>0</v>
      </c>
      <c r="BJ27" s="71">
        <v>0</v>
      </c>
      <c r="BK27" s="71">
        <v>-71929723.700000003</v>
      </c>
      <c r="BL27" s="71">
        <v>2303</v>
      </c>
      <c r="BM27" s="71">
        <v>2303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-56432234.960000001</v>
      </c>
      <c r="BT27" s="71">
        <v>-56980693.280000001</v>
      </c>
      <c r="BU27" s="71">
        <v>-1832980.66</v>
      </c>
      <c r="BV27" s="71">
        <v>-410247.94000000006</v>
      </c>
      <c r="BW27" s="71">
        <v>0</v>
      </c>
      <c r="BX27" s="71">
        <v>-329536.11</v>
      </c>
      <c r="BY27" s="71">
        <v>-234647.34</v>
      </c>
      <c r="BZ27" s="71">
        <v>3355870.37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-26318552.630000003</v>
      </c>
      <c r="CJ27" s="71">
        <v>-26318552.630000003</v>
      </c>
      <c r="CK27" s="71">
        <v>0</v>
      </c>
      <c r="CL27" s="71">
        <v>203717042.40999997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2824093.33</v>
      </c>
      <c r="E28" s="71">
        <v>1734253.72</v>
      </c>
      <c r="F28" s="71">
        <v>1734253.72</v>
      </c>
      <c r="G28" s="71">
        <v>0</v>
      </c>
      <c r="H28" s="71">
        <v>0</v>
      </c>
      <c r="I28" s="71">
        <v>-69287</v>
      </c>
      <c r="J28" s="71">
        <v>-69287</v>
      </c>
      <c r="K28" s="71">
        <v>-502045.84</v>
      </c>
      <c r="L28" s="71">
        <v>432758.84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1159126.6099999999</v>
      </c>
      <c r="AA28" s="71">
        <v>543607.53</v>
      </c>
      <c r="AB28" s="71">
        <v>0</v>
      </c>
      <c r="AC28" s="71">
        <v>0</v>
      </c>
      <c r="AD28" s="71">
        <v>615519.07999999996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-3135831.8899999997</v>
      </c>
      <c r="AT28" s="71">
        <v>-197372.01</v>
      </c>
      <c r="AU28" s="71">
        <v>-197372.01</v>
      </c>
      <c r="AV28" s="71">
        <v>0</v>
      </c>
      <c r="AW28" s="71">
        <v>-767694.26</v>
      </c>
      <c r="AX28" s="71">
        <v>-767694.26</v>
      </c>
      <c r="AY28" s="71">
        <v>-993139.85</v>
      </c>
      <c r="AZ28" s="71">
        <v>-217650.74</v>
      </c>
      <c r="BA28" s="71">
        <v>-820403.85</v>
      </c>
      <c r="BB28" s="71">
        <v>0</v>
      </c>
      <c r="BC28" s="71">
        <v>44914.74</v>
      </c>
      <c r="BD28" s="71">
        <v>225445.59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-2170765.6199999996</v>
      </c>
      <c r="BT28" s="71">
        <v>-765000.29</v>
      </c>
      <c r="BU28" s="71">
        <v>-908658.92</v>
      </c>
      <c r="BV28" s="71">
        <v>-316085.45</v>
      </c>
      <c r="BW28" s="71">
        <v>0</v>
      </c>
      <c r="BX28" s="71">
        <v>-4296.8999999999996</v>
      </c>
      <c r="BY28" s="71">
        <v>-176724.06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-311738.55999999959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325801230.00610083</v>
      </c>
      <c r="E29" s="71">
        <v>304959769.86999947</v>
      </c>
      <c r="F29" s="71">
        <v>716454088.98999941</v>
      </c>
      <c r="G29" s="71">
        <v>-411494319.11999995</v>
      </c>
      <c r="H29" s="71">
        <v>0</v>
      </c>
      <c r="I29" s="71">
        <v>-26144826.050000608</v>
      </c>
      <c r="J29" s="71">
        <v>-76283135.58000052</v>
      </c>
      <c r="K29" s="71">
        <v>-416479399.6000005</v>
      </c>
      <c r="L29" s="71">
        <v>340196264.01999998</v>
      </c>
      <c r="M29" s="71">
        <v>50138309.529999912</v>
      </c>
      <c r="N29" s="71">
        <v>242261565.17999992</v>
      </c>
      <c r="O29" s="71">
        <v>-192123255.65000001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46507444.636101969</v>
      </c>
      <c r="AA29" s="71">
        <v>46507444.636101969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307046.53999999911</v>
      </c>
      <c r="AK29" s="71">
        <v>307046.53999999911</v>
      </c>
      <c r="AL29" s="71">
        <v>0</v>
      </c>
      <c r="AM29" s="71">
        <v>171795.01000000024</v>
      </c>
      <c r="AN29" s="71">
        <v>448131.4700000002</v>
      </c>
      <c r="AO29" s="71">
        <v>-276336.45999999996</v>
      </c>
      <c r="AP29" s="71">
        <v>0</v>
      </c>
      <c r="AQ29" s="71">
        <v>0</v>
      </c>
      <c r="AR29" s="71">
        <v>0</v>
      </c>
      <c r="AS29" s="71">
        <v>-338005866.90560192</v>
      </c>
      <c r="AT29" s="71">
        <v>-188472922.66999978</v>
      </c>
      <c r="AU29" s="71">
        <v>-472354246.58999979</v>
      </c>
      <c r="AV29" s="71">
        <v>283881323.92000002</v>
      </c>
      <c r="AW29" s="71">
        <v>-14573482.440000057</v>
      </c>
      <c r="AX29" s="71">
        <v>-30317673.770000055</v>
      </c>
      <c r="AY29" s="71">
        <v>-132068280.47000006</v>
      </c>
      <c r="AZ29" s="71">
        <v>-138027731.67000008</v>
      </c>
      <c r="BA29" s="71">
        <v>-13341.73</v>
      </c>
      <c r="BB29" s="71">
        <v>0</v>
      </c>
      <c r="BC29" s="71">
        <v>5972792.9300000006</v>
      </c>
      <c r="BD29" s="71">
        <v>101750606.7</v>
      </c>
      <c r="BE29" s="71">
        <v>15744191.329999998</v>
      </c>
      <c r="BF29" s="71">
        <v>76638084.910000011</v>
      </c>
      <c r="BG29" s="71">
        <v>80057787.930000007</v>
      </c>
      <c r="BH29" s="71">
        <v>46253.36</v>
      </c>
      <c r="BI29" s="71">
        <v>0</v>
      </c>
      <c r="BJ29" s="71">
        <v>-3465956.3800000004</v>
      </c>
      <c r="BK29" s="71">
        <v>-60893893.580000013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-103387658.39560209</v>
      </c>
      <c r="BT29" s="71">
        <v>-129250067.06999978</v>
      </c>
      <c r="BU29" s="71">
        <v>-19739891.854166675</v>
      </c>
      <c r="BV29" s="71">
        <v>-3121639.4869520315</v>
      </c>
      <c r="BW29" s="71">
        <v>0</v>
      </c>
      <c r="BX29" s="71">
        <v>-10059463.481730968</v>
      </c>
      <c r="BY29" s="71">
        <v>-6816374.5088005457</v>
      </c>
      <c r="BZ29" s="71">
        <v>65530929.429999977</v>
      </c>
      <c r="CA29" s="71">
        <v>68848.576047945069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-31571803.399999999</v>
      </c>
      <c r="CJ29" s="71">
        <v>-31571803.399999999</v>
      </c>
      <c r="CK29" s="71">
        <v>0</v>
      </c>
      <c r="CL29" s="71">
        <v>-12204636.899501085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24524506.823065668</v>
      </c>
      <c r="E30" s="71">
        <v>0</v>
      </c>
      <c r="F30" s="71">
        <v>186479828.15000001</v>
      </c>
      <c r="G30" s="71">
        <v>-186479828.15000001</v>
      </c>
      <c r="H30" s="71">
        <v>0</v>
      </c>
      <c r="I30" s="71">
        <v>6540159.5399999991</v>
      </c>
      <c r="J30" s="71">
        <v>-8155952.9399999976</v>
      </c>
      <c r="K30" s="71">
        <v>-46455107.199999996</v>
      </c>
      <c r="L30" s="71">
        <v>38299154.259999998</v>
      </c>
      <c r="M30" s="71">
        <v>14696112.479999997</v>
      </c>
      <c r="N30" s="71">
        <v>46455107.199999996</v>
      </c>
      <c r="O30" s="71">
        <v>-31758994.719999999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17984347.283065669</v>
      </c>
      <c r="AA30" s="71">
        <v>8755390.0353502501</v>
      </c>
      <c r="AB30" s="71">
        <v>9228957.247715421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325711.9340599149</v>
      </c>
      <c r="AT30" s="71">
        <v>0</v>
      </c>
      <c r="AU30" s="71">
        <v>-156018173.99000001</v>
      </c>
      <c r="AV30" s="71">
        <v>156018173.99000001</v>
      </c>
      <c r="AW30" s="71">
        <v>0</v>
      </c>
      <c r="AX30" s="71">
        <v>-54070622.219999999</v>
      </c>
      <c r="AY30" s="71">
        <v>-57230478.219999999</v>
      </c>
      <c r="AZ30" s="71">
        <v>-57230478.219999999</v>
      </c>
      <c r="BA30" s="71">
        <v>0</v>
      </c>
      <c r="BB30" s="71">
        <v>0</v>
      </c>
      <c r="BC30" s="71">
        <v>0</v>
      </c>
      <c r="BD30" s="71">
        <v>3159856</v>
      </c>
      <c r="BE30" s="71">
        <v>54070622.219999999</v>
      </c>
      <c r="BF30" s="71">
        <v>57230478.219999999</v>
      </c>
      <c r="BG30" s="71">
        <v>57230478.219999999</v>
      </c>
      <c r="BH30" s="71">
        <v>0</v>
      </c>
      <c r="BI30" s="71">
        <v>0</v>
      </c>
      <c r="BJ30" s="71">
        <v>0</v>
      </c>
      <c r="BK30" s="71">
        <v>-3159856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325711.9340599149</v>
      </c>
      <c r="BT30" s="71">
        <v>-115345.69</v>
      </c>
      <c r="BU30" s="71">
        <v>-2437670.9766783211</v>
      </c>
      <c r="BV30" s="71">
        <v>-1008701.9548711991</v>
      </c>
      <c r="BW30" s="71">
        <v>0</v>
      </c>
      <c r="BX30" s="71">
        <v>-38241.328633361576</v>
      </c>
      <c r="BY30" s="71">
        <v>-188656.76575720333</v>
      </c>
      <c r="BZ30" s="71">
        <v>4348250.41</v>
      </c>
      <c r="CA30" s="71">
        <v>-233921.76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24850218.757125583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1788482503.8405027</v>
      </c>
      <c r="E31" s="71">
        <v>1652371003.5999999</v>
      </c>
      <c r="F31" s="71">
        <v>1652371003.5999999</v>
      </c>
      <c r="G31" s="71">
        <v>0</v>
      </c>
      <c r="H31" s="71">
        <v>0</v>
      </c>
      <c r="I31" s="71">
        <v>-290846996.75</v>
      </c>
      <c r="J31" s="71">
        <v>-290846996.75</v>
      </c>
      <c r="K31" s="71">
        <v>-908640121.56999993</v>
      </c>
      <c r="L31" s="71">
        <v>617793124.81999993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426980910.64050305</v>
      </c>
      <c r="AA31" s="71">
        <v>426980910.64050305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-22413.65</v>
      </c>
      <c r="AN31" s="71">
        <v>-22413.65</v>
      </c>
      <c r="AO31" s="71">
        <v>0</v>
      </c>
      <c r="AP31" s="71">
        <v>0</v>
      </c>
      <c r="AQ31" s="71">
        <v>0</v>
      </c>
      <c r="AR31" s="71">
        <v>0</v>
      </c>
      <c r="AS31" s="71">
        <v>-2159042470.9288278</v>
      </c>
      <c r="AT31" s="71">
        <v>-857123766.18000007</v>
      </c>
      <c r="AU31" s="71">
        <v>-857123766.18000007</v>
      </c>
      <c r="AV31" s="71">
        <v>0</v>
      </c>
      <c r="AW31" s="71">
        <v>-97702521.00999999</v>
      </c>
      <c r="AX31" s="71">
        <v>-97702521.00999999</v>
      </c>
      <c r="AY31" s="71">
        <v>-249797818.96000001</v>
      </c>
      <c r="AZ31" s="71">
        <v>-265963741.24000001</v>
      </c>
      <c r="BA31" s="71">
        <v>16165922.279999999</v>
      </c>
      <c r="BB31" s="71">
        <v>0</v>
      </c>
      <c r="BC31" s="71">
        <v>0</v>
      </c>
      <c r="BD31" s="71">
        <v>152095297.95000002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-14608968</v>
      </c>
      <c r="BM31" s="71">
        <v>-14608968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-1137107820.9188275</v>
      </c>
      <c r="BT31" s="71">
        <v>-351571676.49000001</v>
      </c>
      <c r="BU31" s="71">
        <v>-552748545.61299777</v>
      </c>
      <c r="BV31" s="71">
        <v>-190196839.80943507</v>
      </c>
      <c r="BW31" s="71">
        <v>0</v>
      </c>
      <c r="BX31" s="71">
        <v>-42590759.006394535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-52499394.82</v>
      </c>
      <c r="CJ31" s="71">
        <v>-52499394.82</v>
      </c>
      <c r="CK31" s="71">
        <v>0</v>
      </c>
      <c r="CL31" s="71">
        <v>-370559967.08832502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1104164799.0264976</v>
      </c>
      <c r="E32" s="71">
        <v>994047311.69000006</v>
      </c>
      <c r="F32" s="71">
        <v>1031136720.71</v>
      </c>
      <c r="G32" s="71">
        <v>-37089409.019999996</v>
      </c>
      <c r="H32" s="71">
        <v>0</v>
      </c>
      <c r="I32" s="71">
        <v>-6148831.6899999902</v>
      </c>
      <c r="J32" s="71">
        <v>-13729374.75999999</v>
      </c>
      <c r="K32" s="71">
        <v>-528381321.40999997</v>
      </c>
      <c r="L32" s="71">
        <v>514651946.64999998</v>
      </c>
      <c r="M32" s="71">
        <v>7580543.0700000003</v>
      </c>
      <c r="N32" s="71">
        <v>9688177.3399999999</v>
      </c>
      <c r="O32" s="71">
        <v>-2107634.27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115692040.94649763</v>
      </c>
      <c r="AA32" s="71">
        <v>93901510.81355378</v>
      </c>
      <c r="AB32" s="71">
        <v>0</v>
      </c>
      <c r="AC32" s="71">
        <v>526728.06444610341</v>
      </c>
      <c r="AD32" s="71">
        <v>15193522.901242658</v>
      </c>
      <c r="AE32" s="71">
        <v>84708.214395565446</v>
      </c>
      <c r="AF32" s="71">
        <v>0</v>
      </c>
      <c r="AG32" s="71">
        <v>5985570.9528595274</v>
      </c>
      <c r="AH32" s="71">
        <v>0</v>
      </c>
      <c r="AI32" s="71">
        <v>0</v>
      </c>
      <c r="AJ32" s="71">
        <v>18108.04</v>
      </c>
      <c r="AK32" s="71">
        <v>18108.04</v>
      </c>
      <c r="AL32" s="71">
        <v>0</v>
      </c>
      <c r="AM32" s="71">
        <v>556170.03999999992</v>
      </c>
      <c r="AN32" s="71">
        <v>64826.82</v>
      </c>
      <c r="AO32" s="71">
        <v>0</v>
      </c>
      <c r="AP32" s="71">
        <v>0</v>
      </c>
      <c r="AQ32" s="71">
        <v>0</v>
      </c>
      <c r="AR32" s="71">
        <v>491343.22</v>
      </c>
      <c r="AS32" s="71">
        <v>-1553292819.8944111</v>
      </c>
      <c r="AT32" s="71">
        <v>-761779358.37999988</v>
      </c>
      <c r="AU32" s="71">
        <v>-782047358.37999988</v>
      </c>
      <c r="AV32" s="71">
        <v>20268000</v>
      </c>
      <c r="AW32" s="71">
        <v>-61592168.38000001</v>
      </c>
      <c r="AX32" s="71">
        <v>-61475624.020000011</v>
      </c>
      <c r="AY32" s="71">
        <v>-178672896.83000001</v>
      </c>
      <c r="AZ32" s="71">
        <v>-180329343.43000001</v>
      </c>
      <c r="BA32" s="71">
        <v>-14813619.470000001</v>
      </c>
      <c r="BB32" s="71">
        <v>0</v>
      </c>
      <c r="BC32" s="71">
        <v>16470066.07</v>
      </c>
      <c r="BD32" s="71">
        <v>117197272.81</v>
      </c>
      <c r="BE32" s="71">
        <v>-116544.35999999999</v>
      </c>
      <c r="BF32" s="71">
        <v>105749.35</v>
      </c>
      <c r="BG32" s="71">
        <v>5977.94</v>
      </c>
      <c r="BH32" s="71">
        <v>109519.38</v>
      </c>
      <c r="BI32" s="71">
        <v>0</v>
      </c>
      <c r="BJ32" s="71">
        <v>-9747.9699999999993</v>
      </c>
      <c r="BK32" s="71">
        <v>-222293.71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-729077912.1367389</v>
      </c>
      <c r="BT32" s="71">
        <v>-200816868.17999998</v>
      </c>
      <c r="BU32" s="71">
        <v>-168454413.4916333</v>
      </c>
      <c r="BV32" s="71">
        <v>-262160980.2962521</v>
      </c>
      <c r="BW32" s="71">
        <v>0</v>
      </c>
      <c r="BX32" s="71">
        <v>-41518050.522991538</v>
      </c>
      <c r="BY32" s="71">
        <v>-27227318.66586199</v>
      </c>
      <c r="BZ32" s="71">
        <v>9050821.3000000007</v>
      </c>
      <c r="CA32" s="71">
        <v>-37951102.280000001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-843380.99767242058</v>
      </c>
      <c r="CJ32" s="71">
        <v>-843380.99767242058</v>
      </c>
      <c r="CK32" s="71">
        <v>0</v>
      </c>
      <c r="CL32" s="71">
        <v>-449128020.86791348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236030899.56427771</v>
      </c>
      <c r="E33" s="71">
        <v>128895472.02</v>
      </c>
      <c r="F33" s="71">
        <v>128895472.02</v>
      </c>
      <c r="G33" s="71">
        <v>0</v>
      </c>
      <c r="H33" s="71">
        <v>0</v>
      </c>
      <c r="I33" s="71">
        <v>-3152920.6900000004</v>
      </c>
      <c r="J33" s="71">
        <v>-3152919.49</v>
      </c>
      <c r="K33" s="71">
        <v>-11981519.59</v>
      </c>
      <c r="L33" s="71">
        <v>8828600.0999999996</v>
      </c>
      <c r="M33" s="71">
        <v>-1.2</v>
      </c>
      <c r="N33" s="71">
        <v>0</v>
      </c>
      <c r="O33" s="71">
        <v>-1.2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109954327.93427768</v>
      </c>
      <c r="AA33" s="71">
        <v>109954327.93427768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334020.3</v>
      </c>
      <c r="AN33" s="71">
        <v>334020.3</v>
      </c>
      <c r="AO33" s="71">
        <v>0</v>
      </c>
      <c r="AP33" s="71">
        <v>0</v>
      </c>
      <c r="AQ33" s="71">
        <v>0</v>
      </c>
      <c r="AR33" s="71">
        <v>0</v>
      </c>
      <c r="AS33" s="71">
        <v>-47750992.956437565</v>
      </c>
      <c r="AT33" s="71">
        <v>-7063426.8699999992</v>
      </c>
      <c r="AU33" s="71">
        <v>-7320259.0999999996</v>
      </c>
      <c r="AV33" s="71">
        <v>256832.22999999998</v>
      </c>
      <c r="AW33" s="71">
        <v>-532674.87000000011</v>
      </c>
      <c r="AX33" s="71">
        <v>-616219.58000000007</v>
      </c>
      <c r="AY33" s="71">
        <v>-1314617.06</v>
      </c>
      <c r="AZ33" s="71">
        <v>-1086480.53</v>
      </c>
      <c r="BA33" s="71">
        <v>-287590.07</v>
      </c>
      <c r="BB33" s="71">
        <v>0</v>
      </c>
      <c r="BC33" s="71">
        <v>59453.54</v>
      </c>
      <c r="BD33" s="71">
        <v>698397.48</v>
      </c>
      <c r="BE33" s="71">
        <v>83544.709999999963</v>
      </c>
      <c r="BF33" s="71">
        <v>620083.09</v>
      </c>
      <c r="BG33" s="71">
        <v>620389.99</v>
      </c>
      <c r="BH33" s="71">
        <v>-386.88</v>
      </c>
      <c r="BI33" s="71">
        <v>0</v>
      </c>
      <c r="BJ33" s="71">
        <v>79.98</v>
      </c>
      <c r="BK33" s="71">
        <v>-536538.38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-39932091.476437561</v>
      </c>
      <c r="BT33" s="71">
        <v>-21307064.109999999</v>
      </c>
      <c r="BU33" s="71">
        <v>-8777754.9899988845</v>
      </c>
      <c r="BV33" s="71">
        <v>-8927285.4628005903</v>
      </c>
      <c r="BW33" s="71">
        <v>0</v>
      </c>
      <c r="BX33" s="71">
        <v>-157045.48897853398</v>
      </c>
      <c r="BY33" s="71">
        <v>-762941.42465954821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-222799.74</v>
      </c>
      <c r="CJ33" s="71">
        <v>-222799.74</v>
      </c>
      <c r="CK33" s="71">
        <v>0</v>
      </c>
      <c r="CL33" s="71">
        <v>188279906.60784015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436793612.61982596</v>
      </c>
      <c r="E34" s="71">
        <v>285922777.28999996</v>
      </c>
      <c r="F34" s="71">
        <v>295167903.69999999</v>
      </c>
      <c r="G34" s="71">
        <v>-9245126.4100000001</v>
      </c>
      <c r="H34" s="71">
        <v>0</v>
      </c>
      <c r="I34" s="71">
        <v>110369677.46999978</v>
      </c>
      <c r="J34" s="71">
        <v>111128282.85999978</v>
      </c>
      <c r="K34" s="71">
        <v>-184074068.96000016</v>
      </c>
      <c r="L34" s="71">
        <v>295202351.81999993</v>
      </c>
      <c r="M34" s="71">
        <v>-758605.39000000036</v>
      </c>
      <c r="N34" s="71">
        <v>1493112.9599999997</v>
      </c>
      <c r="O34" s="71">
        <v>-2251718.35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39954346.709826253</v>
      </c>
      <c r="AA34" s="71">
        <v>41894673.240862817</v>
      </c>
      <c r="AB34" s="71">
        <v>0</v>
      </c>
      <c r="AC34" s="71">
        <v>-1940326.5310365651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546811.15</v>
      </c>
      <c r="AN34" s="71">
        <v>546811.15</v>
      </c>
      <c r="AO34" s="71">
        <v>0</v>
      </c>
      <c r="AP34" s="71">
        <v>0</v>
      </c>
      <c r="AQ34" s="71">
        <v>0</v>
      </c>
      <c r="AR34" s="71">
        <v>0</v>
      </c>
      <c r="AS34" s="71">
        <v>-399765273.40207285</v>
      </c>
      <c r="AT34" s="71">
        <v>-6284708.6000000006</v>
      </c>
      <c r="AU34" s="71">
        <v>-6298755.2000000002</v>
      </c>
      <c r="AV34" s="71">
        <v>14046.6</v>
      </c>
      <c r="AW34" s="71">
        <v>-4561841.04</v>
      </c>
      <c r="AX34" s="71">
        <v>-4569387.4400000004</v>
      </c>
      <c r="AY34" s="71">
        <v>-6528249.7300000004</v>
      </c>
      <c r="AZ34" s="71">
        <v>-3436858.9994866513</v>
      </c>
      <c r="BA34" s="71">
        <v>-3091390.7305133487</v>
      </c>
      <c r="BB34" s="71">
        <v>0</v>
      </c>
      <c r="BC34" s="71">
        <v>0</v>
      </c>
      <c r="BD34" s="71">
        <v>1958862.29</v>
      </c>
      <c r="BE34" s="71">
        <v>7546.3999999999724</v>
      </c>
      <c r="BF34" s="71">
        <v>58409.249999999971</v>
      </c>
      <c r="BG34" s="71">
        <v>61614.446069041347</v>
      </c>
      <c r="BH34" s="71">
        <v>-3205.1960690413739</v>
      </c>
      <c r="BI34" s="71">
        <v>0</v>
      </c>
      <c r="BJ34" s="71">
        <v>0</v>
      </c>
      <c r="BK34" s="71">
        <v>-50862.85</v>
      </c>
      <c r="BL34" s="71">
        <v>0</v>
      </c>
      <c r="BM34" s="71">
        <v>0</v>
      </c>
      <c r="BN34" s="71">
        <v>0</v>
      </c>
      <c r="BO34" s="71">
        <v>-378.27999999999884</v>
      </c>
      <c r="BP34" s="71">
        <v>-378.27999999999884</v>
      </c>
      <c r="BQ34" s="71">
        <v>0</v>
      </c>
      <c r="BR34" s="71">
        <v>0</v>
      </c>
      <c r="BS34" s="71">
        <v>-385954943.18207282</v>
      </c>
      <c r="BT34" s="71">
        <v>-297630445.47000003</v>
      </c>
      <c r="BU34" s="71">
        <v>-41902993.69763387</v>
      </c>
      <c r="BV34" s="71">
        <v>-5284807.6728775818</v>
      </c>
      <c r="BW34" s="71">
        <v>0</v>
      </c>
      <c r="BX34" s="71">
        <v>-1136780.24823001</v>
      </c>
      <c r="BY34" s="71">
        <v>-41754617.729133323</v>
      </c>
      <c r="BZ34" s="71">
        <v>1842762.7499999998</v>
      </c>
      <c r="CA34" s="71">
        <v>-88061.114198018375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-2963402.3</v>
      </c>
      <c r="CJ34" s="71">
        <v>-2963402.3</v>
      </c>
      <c r="CK34" s="71">
        <v>0</v>
      </c>
      <c r="CL34" s="71">
        <v>37028339.217753112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1558877765.4000001</v>
      </c>
      <c r="E35" s="71">
        <v>1022416293.76</v>
      </c>
      <c r="F35" s="71">
        <v>1025018729.74</v>
      </c>
      <c r="G35" s="71">
        <v>-2602435.98</v>
      </c>
      <c r="H35" s="71">
        <v>0</v>
      </c>
      <c r="I35" s="71">
        <v>110077348.16</v>
      </c>
      <c r="J35" s="71">
        <v>111250008.75</v>
      </c>
      <c r="K35" s="71">
        <v>-515121108.63</v>
      </c>
      <c r="L35" s="71">
        <v>626371117.38</v>
      </c>
      <c r="M35" s="71">
        <v>-1172660.5900000001</v>
      </c>
      <c r="N35" s="71">
        <v>1412509.76</v>
      </c>
      <c r="O35" s="71">
        <v>-2585170.35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426384123.48000002</v>
      </c>
      <c r="AA35" s="71">
        <v>426384123.48000002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-1326826542.7036002</v>
      </c>
      <c r="AT35" s="71">
        <v>-582907065.16000009</v>
      </c>
      <c r="AU35" s="71">
        <v>-582955558.94000006</v>
      </c>
      <c r="AV35" s="71">
        <v>48493.78</v>
      </c>
      <c r="AW35" s="71">
        <v>-33303206.580000002</v>
      </c>
      <c r="AX35" s="71">
        <v>-33254441.530000001</v>
      </c>
      <c r="AY35" s="71">
        <v>-122914721.34999999</v>
      </c>
      <c r="AZ35" s="71">
        <v>-122373222.34999999</v>
      </c>
      <c r="BA35" s="71">
        <v>-14808386</v>
      </c>
      <c r="BB35" s="71">
        <v>0</v>
      </c>
      <c r="BC35" s="71">
        <v>14266887</v>
      </c>
      <c r="BD35" s="71">
        <v>89660279.819999993</v>
      </c>
      <c r="BE35" s="71">
        <v>-48765.049999999988</v>
      </c>
      <c r="BF35" s="71">
        <v>134168.51</v>
      </c>
      <c r="BG35" s="71">
        <v>149741.51</v>
      </c>
      <c r="BH35" s="71">
        <v>0</v>
      </c>
      <c r="BI35" s="71">
        <v>0</v>
      </c>
      <c r="BJ35" s="71">
        <v>-15573</v>
      </c>
      <c r="BK35" s="71">
        <v>-182933.56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-640398747.63360012</v>
      </c>
      <c r="BT35" s="71">
        <v>-370434362.84000003</v>
      </c>
      <c r="BU35" s="71">
        <v>-154572413.5332</v>
      </c>
      <c r="BV35" s="71">
        <v>-100859172.95999999</v>
      </c>
      <c r="BW35" s="71">
        <v>0</v>
      </c>
      <c r="BX35" s="71">
        <v>-14533876.510399999</v>
      </c>
      <c r="BY35" s="71">
        <v>0</v>
      </c>
      <c r="BZ35" s="71">
        <v>1078.2099999999998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-70217523.329999998</v>
      </c>
      <c r="CJ35" s="71">
        <v>-70217523.329999998</v>
      </c>
      <c r="CK35" s="71">
        <v>0</v>
      </c>
      <c r="CL35" s="71">
        <v>232051222.69639993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321223570.88511449</v>
      </c>
      <c r="E37" s="71">
        <v>315407609.39000005</v>
      </c>
      <c r="F37" s="71">
        <v>742373188.97000003</v>
      </c>
      <c r="G37" s="71">
        <v>-426965579.57999998</v>
      </c>
      <c r="H37" s="71">
        <v>0</v>
      </c>
      <c r="I37" s="71">
        <v>-56350648.949999988</v>
      </c>
      <c r="J37" s="71">
        <v>-7659848.6299999952</v>
      </c>
      <c r="K37" s="71">
        <v>-168420564.22</v>
      </c>
      <c r="L37" s="71">
        <v>160760715.59</v>
      </c>
      <c r="M37" s="71">
        <v>-48690800.319999993</v>
      </c>
      <c r="N37" s="71">
        <v>12159583.09</v>
      </c>
      <c r="O37" s="71">
        <v>-60850383.409999996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62166610.445114449</v>
      </c>
      <c r="AA37" s="71">
        <v>62166610.445114449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-383361624.79489434</v>
      </c>
      <c r="AT37" s="71">
        <v>-100414499.65999997</v>
      </c>
      <c r="AU37" s="71">
        <v>-558447857.88</v>
      </c>
      <c r="AV37" s="71">
        <v>458033358.22000003</v>
      </c>
      <c r="AW37" s="71">
        <v>-3012686.7699999996</v>
      </c>
      <c r="AX37" s="71">
        <v>-20812784.970000003</v>
      </c>
      <c r="AY37" s="71">
        <v>-52809386.020000003</v>
      </c>
      <c r="AZ37" s="71">
        <v>-60853740.939999998</v>
      </c>
      <c r="BA37" s="71">
        <v>4462297.4099999992</v>
      </c>
      <c r="BB37" s="71">
        <v>0</v>
      </c>
      <c r="BC37" s="71">
        <v>3582057.51</v>
      </c>
      <c r="BD37" s="71">
        <v>31996601.050000001</v>
      </c>
      <c r="BE37" s="71">
        <v>17800098.200000003</v>
      </c>
      <c r="BF37" s="71">
        <v>33121127.32</v>
      </c>
      <c r="BG37" s="71">
        <v>35367731.420000002</v>
      </c>
      <c r="BH37" s="71">
        <v>0</v>
      </c>
      <c r="BI37" s="71">
        <v>0</v>
      </c>
      <c r="BJ37" s="71">
        <v>-2246604.0999999996</v>
      </c>
      <c r="BK37" s="71">
        <v>-15321029.119999999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-279934438.36489439</v>
      </c>
      <c r="BT37" s="71">
        <v>-78913229.430000007</v>
      </c>
      <c r="BU37" s="71">
        <v>-127663268.06879072</v>
      </c>
      <c r="BV37" s="71">
        <v>-7133528.9268838409</v>
      </c>
      <c r="BW37" s="71">
        <v>0</v>
      </c>
      <c r="BX37" s="71">
        <v>-7065627.8211670825</v>
      </c>
      <c r="BY37" s="71">
        <v>-50455916.207053266</v>
      </c>
      <c r="BZ37" s="71">
        <v>13242140.26</v>
      </c>
      <c r="CA37" s="71">
        <v>-21945008.170999464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-62138053.909779847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583396167.5200001</v>
      </c>
      <c r="E38" s="71">
        <v>556154176.07000005</v>
      </c>
      <c r="F38" s="71">
        <v>556154176.07000005</v>
      </c>
      <c r="G38" s="71">
        <v>0</v>
      </c>
      <c r="H38" s="71">
        <v>0</v>
      </c>
      <c r="I38" s="71">
        <v>-71946052.329999983</v>
      </c>
      <c r="J38" s="71">
        <v>-71946052.329999983</v>
      </c>
      <c r="K38" s="71">
        <v>-288771377.50999999</v>
      </c>
      <c r="L38" s="71">
        <v>216825325.18000001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99188043.780000001</v>
      </c>
      <c r="AA38" s="71">
        <v>75720278.129999995</v>
      </c>
      <c r="AB38" s="71">
        <v>12342954.129999999</v>
      </c>
      <c r="AC38" s="71">
        <v>8110011.5900000008</v>
      </c>
      <c r="AD38" s="71">
        <v>3014799.9299999997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-517662246.75999999</v>
      </c>
      <c r="AT38" s="71">
        <v>-355813629.60000002</v>
      </c>
      <c r="AU38" s="71">
        <v>-355813629.60000002</v>
      </c>
      <c r="AV38" s="71">
        <v>0</v>
      </c>
      <c r="AW38" s="71">
        <v>-10498906.14000001</v>
      </c>
      <c r="AX38" s="71">
        <v>-10498906.20000001</v>
      </c>
      <c r="AY38" s="71">
        <v>-66476603.710000001</v>
      </c>
      <c r="AZ38" s="71">
        <v>-66254421.899999999</v>
      </c>
      <c r="BA38" s="71">
        <v>-4044927.13</v>
      </c>
      <c r="BB38" s="71">
        <v>0</v>
      </c>
      <c r="BC38" s="71">
        <v>3822745.3200000003</v>
      </c>
      <c r="BD38" s="71">
        <v>55977697.50999999</v>
      </c>
      <c r="BE38" s="71">
        <v>5.9999999999999609E-2</v>
      </c>
      <c r="BF38" s="71">
        <v>5.6099999999999994</v>
      </c>
      <c r="BG38" s="71">
        <v>5.93</v>
      </c>
      <c r="BH38" s="71">
        <v>0</v>
      </c>
      <c r="BI38" s="71">
        <v>0</v>
      </c>
      <c r="BJ38" s="71">
        <v>-0.32</v>
      </c>
      <c r="BK38" s="71">
        <v>-5.55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-140490758.01999998</v>
      </c>
      <c r="BT38" s="71">
        <v>-94586024.349999994</v>
      </c>
      <c r="BU38" s="71">
        <v>-19076778.100000001</v>
      </c>
      <c r="BV38" s="71">
        <v>-4654158.4399999995</v>
      </c>
      <c r="BW38" s="71">
        <v>0</v>
      </c>
      <c r="BX38" s="71">
        <v>-1420211.4</v>
      </c>
      <c r="BY38" s="71">
        <v>-1996244.35</v>
      </c>
      <c r="BZ38" s="71">
        <v>0</v>
      </c>
      <c r="CA38" s="71">
        <v>-18757341.380000003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-10858953</v>
      </c>
      <c r="CJ38" s="71">
        <v>-10858953</v>
      </c>
      <c r="CK38" s="71">
        <v>0</v>
      </c>
      <c r="CL38" s="71">
        <v>65733920.76000011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257657116.580396</v>
      </c>
      <c r="E39" s="71">
        <v>142317992.45000002</v>
      </c>
      <c r="F39" s="71">
        <v>147127857.84</v>
      </c>
      <c r="G39" s="71">
        <v>-4809865.3899999997</v>
      </c>
      <c r="H39" s="71">
        <v>0</v>
      </c>
      <c r="I39" s="71">
        <v>30745413.389999993</v>
      </c>
      <c r="J39" s="71">
        <v>33988840.529999994</v>
      </c>
      <c r="K39" s="71">
        <v>-47275975.710000001</v>
      </c>
      <c r="L39" s="71">
        <v>81264816.239999995</v>
      </c>
      <c r="M39" s="71">
        <v>-3243427.14</v>
      </c>
      <c r="N39" s="71">
        <v>2464787.4300000002</v>
      </c>
      <c r="O39" s="71">
        <v>-5708214.5700000003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84593710.740396008</v>
      </c>
      <c r="AA39" s="71">
        <v>57266417.386947997</v>
      </c>
      <c r="AB39" s="71">
        <v>3470837.571432</v>
      </c>
      <c r="AC39" s="71">
        <v>22577060.496892005</v>
      </c>
      <c r="AD39" s="71">
        <v>740174.60312400013</v>
      </c>
      <c r="AE39" s="71">
        <v>0</v>
      </c>
      <c r="AF39" s="71">
        <v>130944.682</v>
      </c>
      <c r="AG39" s="71">
        <v>408276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-368783470.84224999</v>
      </c>
      <c r="AT39" s="71">
        <v>-102097351.62</v>
      </c>
      <c r="AU39" s="71">
        <v>-102280259.87</v>
      </c>
      <c r="AV39" s="71">
        <v>182908.25</v>
      </c>
      <c r="AW39" s="71">
        <v>27570526.910000008</v>
      </c>
      <c r="AX39" s="71">
        <v>28931800.320000008</v>
      </c>
      <c r="AY39" s="71">
        <v>-5306882.299999998</v>
      </c>
      <c r="AZ39" s="71">
        <v>-13199197.809999999</v>
      </c>
      <c r="BA39" s="71">
        <v>7652311.8200000003</v>
      </c>
      <c r="BB39" s="71">
        <v>0</v>
      </c>
      <c r="BC39" s="71">
        <v>240003.68999999997</v>
      </c>
      <c r="BD39" s="71">
        <v>34238682.620000005</v>
      </c>
      <c r="BE39" s="71">
        <v>-1361273.4100000001</v>
      </c>
      <c r="BF39" s="71">
        <v>-803946.2300000001</v>
      </c>
      <c r="BG39" s="71">
        <v>8292.1299999999992</v>
      </c>
      <c r="BH39" s="71">
        <v>-787538.3600000001</v>
      </c>
      <c r="BI39" s="71">
        <v>0</v>
      </c>
      <c r="BJ39" s="71">
        <v>-24700</v>
      </c>
      <c r="BK39" s="71">
        <v>-557327.17999999993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-294256646.13225001</v>
      </c>
      <c r="BT39" s="71">
        <v>-51406294.659333996</v>
      </c>
      <c r="BU39" s="71">
        <v>-63247842.863951989</v>
      </c>
      <c r="BV39" s="71">
        <v>-125064768.08163399</v>
      </c>
      <c r="BW39" s="71">
        <v>0</v>
      </c>
      <c r="BX39" s="71">
        <v>-13243252.229336001</v>
      </c>
      <c r="BY39" s="71">
        <v>-41342834.652639993</v>
      </c>
      <c r="BZ39" s="71">
        <v>69545.399999999994</v>
      </c>
      <c r="CA39" s="71">
        <v>-21199.045353999998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-111126354.26185399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5331213.75</v>
      </c>
      <c r="E40" s="71">
        <v>2394868.59</v>
      </c>
      <c r="F40" s="71">
        <v>2394868.59</v>
      </c>
      <c r="G40" s="71">
        <v>0</v>
      </c>
      <c r="H40" s="71">
        <v>0</v>
      </c>
      <c r="I40" s="71">
        <v>-424694.92</v>
      </c>
      <c r="J40" s="71">
        <v>-424694.92</v>
      </c>
      <c r="K40" s="71">
        <v>-424694.92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3361040.08</v>
      </c>
      <c r="AA40" s="71">
        <v>2500987.85</v>
      </c>
      <c r="AB40" s="71">
        <v>42162.3</v>
      </c>
      <c r="AC40" s="71">
        <v>817889.93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-2127634.71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-2126118.2999999998</v>
      </c>
      <c r="BT40" s="71">
        <v>-914377.96</v>
      </c>
      <c r="BU40" s="71">
        <v>-626709.61</v>
      </c>
      <c r="BV40" s="71">
        <v>-494559.07</v>
      </c>
      <c r="BW40" s="71">
        <v>0</v>
      </c>
      <c r="BX40" s="71">
        <v>-44454.34</v>
      </c>
      <c r="BY40" s="71">
        <v>-46017.32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-1516.41</v>
      </c>
      <c r="CJ40" s="71">
        <v>-1516.41</v>
      </c>
      <c r="CK40" s="71">
        <v>0</v>
      </c>
      <c r="CL40" s="71">
        <v>3203579.04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190317953.59493908</v>
      </c>
      <c r="E41" s="71">
        <v>311429661.45999998</v>
      </c>
      <c r="F41" s="71">
        <v>311429661.45999998</v>
      </c>
      <c r="G41" s="71">
        <v>0</v>
      </c>
      <c r="H41" s="71">
        <v>0</v>
      </c>
      <c r="I41" s="71">
        <v>-181546209.37</v>
      </c>
      <c r="J41" s="71">
        <v>-181546209.37</v>
      </c>
      <c r="K41" s="71">
        <v>-197873840.12</v>
      </c>
      <c r="L41" s="71">
        <v>16327630.75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60434501.504939117</v>
      </c>
      <c r="AA41" s="71">
        <v>60434501.504939117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-153465112.84999996</v>
      </c>
      <c r="AT41" s="71">
        <v>-63225974.229999997</v>
      </c>
      <c r="AU41" s="71">
        <v>-63225974.229999997</v>
      </c>
      <c r="AV41" s="71">
        <v>0</v>
      </c>
      <c r="AW41" s="71">
        <v>-48656715</v>
      </c>
      <c r="AX41" s="71">
        <v>-48656715</v>
      </c>
      <c r="AY41" s="71">
        <v>-53202323.100000001</v>
      </c>
      <c r="AZ41" s="71">
        <v>-36097019.289999999</v>
      </c>
      <c r="BA41" s="71">
        <v>-18394669.850000001</v>
      </c>
      <c r="BB41" s="71">
        <v>0</v>
      </c>
      <c r="BC41" s="71">
        <v>1289366.04</v>
      </c>
      <c r="BD41" s="71">
        <v>4545608.0999999996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-41582423.61999999</v>
      </c>
      <c r="BT41" s="71">
        <v>-38066297.489999995</v>
      </c>
      <c r="BU41" s="71">
        <v>-565541.99</v>
      </c>
      <c r="BV41" s="71">
        <v>-189562.23999999999</v>
      </c>
      <c r="BW41" s="71">
        <v>0</v>
      </c>
      <c r="BX41" s="71">
        <v>-195351.44</v>
      </c>
      <c r="BY41" s="71">
        <v>-114017.91</v>
      </c>
      <c r="BZ41" s="71">
        <v>0</v>
      </c>
      <c r="CA41" s="71">
        <v>-2451652.5500000003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36852840.744939119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309401629.90006274</v>
      </c>
      <c r="E42" s="71">
        <v>201971969.35999998</v>
      </c>
      <c r="F42" s="71">
        <v>201971969.35999998</v>
      </c>
      <c r="G42" s="71">
        <v>0</v>
      </c>
      <c r="H42" s="71">
        <v>0</v>
      </c>
      <c r="I42" s="71">
        <v>65761226.280000061</v>
      </c>
      <c r="J42" s="71">
        <v>65761226.280000061</v>
      </c>
      <c r="K42" s="71">
        <v>-105909127.35999992</v>
      </c>
      <c r="L42" s="71">
        <v>171670353.63999999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41668434.26006268</v>
      </c>
      <c r="AA42" s="71">
        <v>13382237.924665766</v>
      </c>
      <c r="AB42" s="71">
        <v>28155057.791470882</v>
      </c>
      <c r="AC42" s="71">
        <v>-41760.359540166042</v>
      </c>
      <c r="AD42" s="71">
        <v>172898.90346619399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-358549613.63033408</v>
      </c>
      <c r="AT42" s="71">
        <v>-122684064.14</v>
      </c>
      <c r="AU42" s="71">
        <v>-122684064.14</v>
      </c>
      <c r="AV42" s="71">
        <v>0</v>
      </c>
      <c r="AW42" s="71">
        <v>-2785049.5499999933</v>
      </c>
      <c r="AX42" s="71">
        <v>-2785049.5499999933</v>
      </c>
      <c r="AY42" s="71">
        <v>-19845476.289999992</v>
      </c>
      <c r="AZ42" s="71">
        <v>-19133473.439999994</v>
      </c>
      <c r="BA42" s="71">
        <v>-1609514.25</v>
      </c>
      <c r="BB42" s="71">
        <v>0</v>
      </c>
      <c r="BC42" s="71">
        <v>897511.40000000037</v>
      </c>
      <c r="BD42" s="71">
        <v>17060426.739999998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-224013429.37033406</v>
      </c>
      <c r="BT42" s="71">
        <v>-96009862.279999971</v>
      </c>
      <c r="BU42" s="71">
        <v>-62163791.793179162</v>
      </c>
      <c r="BV42" s="71">
        <v>-49625344.569663502</v>
      </c>
      <c r="BW42" s="71">
        <v>0</v>
      </c>
      <c r="BX42" s="71">
        <v>-11735960.84980537</v>
      </c>
      <c r="BY42" s="71">
        <v>-4478469.8776860507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-9067070.5700000003</v>
      </c>
      <c r="CJ42" s="71">
        <v>-9067070.5700000003</v>
      </c>
      <c r="CK42" s="71">
        <v>0</v>
      </c>
      <c r="CL42" s="71">
        <v>-49147983.730271339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113899609.08026482</v>
      </c>
      <c r="E43" s="71">
        <v>14830425.48</v>
      </c>
      <c r="F43" s="71">
        <v>14830425.48</v>
      </c>
      <c r="G43" s="71">
        <v>0</v>
      </c>
      <c r="H43" s="71">
        <v>0</v>
      </c>
      <c r="I43" s="71">
        <v>12094935.009999998</v>
      </c>
      <c r="J43" s="71">
        <v>12094935.009999998</v>
      </c>
      <c r="K43" s="71">
        <v>-4913307.32</v>
      </c>
      <c r="L43" s="71">
        <v>17008242.329999998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86974248.590264827</v>
      </c>
      <c r="AA43" s="71">
        <v>61665218.399598151</v>
      </c>
      <c r="AB43" s="71">
        <v>0</v>
      </c>
      <c r="AC43" s="71">
        <v>0</v>
      </c>
      <c r="AD43" s="71">
        <v>24484483.401976738</v>
      </c>
      <c r="AE43" s="71">
        <v>0</v>
      </c>
      <c r="AF43" s="71">
        <v>824546.7886899407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-106465945.2708236</v>
      </c>
      <c r="AT43" s="71">
        <v>-2462171.27</v>
      </c>
      <c r="AU43" s="71">
        <v>-2320725.41</v>
      </c>
      <c r="AV43" s="71">
        <v>-141445.85999999999</v>
      </c>
      <c r="AW43" s="71">
        <v>-252851.65</v>
      </c>
      <c r="AX43" s="71">
        <v>-253950.11</v>
      </c>
      <c r="AY43" s="71">
        <v>-788133.71</v>
      </c>
      <c r="AZ43" s="71">
        <v>-61240.65</v>
      </c>
      <c r="BA43" s="71">
        <v>-573504.25</v>
      </c>
      <c r="BB43" s="71">
        <v>-180853.07</v>
      </c>
      <c r="BC43" s="71">
        <v>27464.26</v>
      </c>
      <c r="BD43" s="71">
        <v>534183.6</v>
      </c>
      <c r="BE43" s="71">
        <v>1098.4599999999955</v>
      </c>
      <c r="BF43" s="71">
        <v>18114.089999999997</v>
      </c>
      <c r="BG43" s="71">
        <v>1489.4199999999998</v>
      </c>
      <c r="BH43" s="71">
        <v>12092.56</v>
      </c>
      <c r="BI43" s="71">
        <v>5119.78</v>
      </c>
      <c r="BJ43" s="71">
        <v>-587.67000000000007</v>
      </c>
      <c r="BK43" s="71">
        <v>-17015.63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-103652947.7108236</v>
      </c>
      <c r="BT43" s="71">
        <v>-19396536.850000001</v>
      </c>
      <c r="BU43" s="71">
        <v>-56833951.467874624</v>
      </c>
      <c r="BV43" s="71">
        <v>-18750983.823125605</v>
      </c>
      <c r="BW43" s="71">
        <v>0</v>
      </c>
      <c r="BX43" s="71">
        <v>-1671460.9339728551</v>
      </c>
      <c r="BY43" s="71">
        <v>-7000014.6358505115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-97974.64</v>
      </c>
      <c r="CJ43" s="71">
        <v>-97974.64</v>
      </c>
      <c r="CK43" s="71">
        <v>0</v>
      </c>
      <c r="CL43" s="71">
        <v>7433663.8094412237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17065160.981681138</v>
      </c>
      <c r="E44" s="71">
        <v>2472082.0500000003</v>
      </c>
      <c r="F44" s="71">
        <v>2471805.6800000002</v>
      </c>
      <c r="G44" s="71">
        <v>276.37</v>
      </c>
      <c r="H44" s="71">
        <v>0</v>
      </c>
      <c r="I44" s="71">
        <v>7859762.7600000016</v>
      </c>
      <c r="J44" s="71">
        <v>7863510.0300000012</v>
      </c>
      <c r="K44" s="71">
        <v>-763261.74</v>
      </c>
      <c r="L44" s="71">
        <v>8626771.7700000014</v>
      </c>
      <c r="M44" s="71">
        <v>-3747.2699999999995</v>
      </c>
      <c r="N44" s="71">
        <v>0</v>
      </c>
      <c r="O44" s="71">
        <v>-3747.2699999999995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6733316.171681134</v>
      </c>
      <c r="AA44" s="71">
        <v>4950254.6677396204</v>
      </c>
      <c r="AB44" s="71">
        <v>0</v>
      </c>
      <c r="AC44" s="71">
        <v>0</v>
      </c>
      <c r="AD44" s="71">
        <v>141878.66276593847</v>
      </c>
      <c r="AE44" s="71">
        <v>0</v>
      </c>
      <c r="AF44" s="71">
        <v>0</v>
      </c>
      <c r="AG44" s="71">
        <v>0</v>
      </c>
      <c r="AH44" s="71">
        <v>0</v>
      </c>
      <c r="AI44" s="71">
        <v>1641182.8411755753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-105978118.51955445</v>
      </c>
      <c r="AT44" s="71">
        <v>-503627.78</v>
      </c>
      <c r="AU44" s="71">
        <v>-503627.78</v>
      </c>
      <c r="AV44" s="71">
        <v>0</v>
      </c>
      <c r="AW44" s="71">
        <v>-733088.84</v>
      </c>
      <c r="AX44" s="71">
        <v>-714106.44</v>
      </c>
      <c r="AY44" s="71">
        <v>-1239428.22</v>
      </c>
      <c r="AZ44" s="71">
        <v>-1286947.22</v>
      </c>
      <c r="BA44" s="71">
        <v>-8534</v>
      </c>
      <c r="BB44" s="71">
        <v>0</v>
      </c>
      <c r="BC44" s="71">
        <v>56053</v>
      </c>
      <c r="BD44" s="71">
        <v>525321.78</v>
      </c>
      <c r="BE44" s="71">
        <v>-18982.399999999994</v>
      </c>
      <c r="BF44" s="71">
        <v>127582.53</v>
      </c>
      <c r="BG44" s="71">
        <v>133352.53</v>
      </c>
      <c r="BH44" s="71">
        <v>0</v>
      </c>
      <c r="BI44" s="71">
        <v>0</v>
      </c>
      <c r="BJ44" s="71">
        <v>-5770</v>
      </c>
      <c r="BK44" s="71">
        <v>-146564.93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-104421891.84955445</v>
      </c>
      <c r="BT44" s="71">
        <v>-12957760.85</v>
      </c>
      <c r="BU44" s="71">
        <v>-49208630.409197889</v>
      </c>
      <c r="BV44" s="71">
        <v>-32512766.411750611</v>
      </c>
      <c r="BW44" s="71">
        <v>0</v>
      </c>
      <c r="BX44" s="71">
        <v>-900661.75009065866</v>
      </c>
      <c r="BY44" s="71">
        <v>-8842072.4285152778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-319510.05</v>
      </c>
      <c r="CJ44" s="71">
        <v>-319510.05</v>
      </c>
      <c r="CK44" s="71">
        <v>0</v>
      </c>
      <c r="CL44" s="71">
        <v>-88912957.537873313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1873909749.98</v>
      </c>
      <c r="E45" s="71">
        <v>1707322425.8099999</v>
      </c>
      <c r="F45" s="71">
        <v>1707322425.8099999</v>
      </c>
      <c r="G45" s="71">
        <v>0</v>
      </c>
      <c r="H45" s="71">
        <v>0</v>
      </c>
      <c r="I45" s="71">
        <v>-540523443.94000006</v>
      </c>
      <c r="J45" s="71">
        <v>-540523443.94000006</v>
      </c>
      <c r="K45" s="71">
        <v>-896758240.13999999</v>
      </c>
      <c r="L45" s="71">
        <v>356234796.19999999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707110768.11000001</v>
      </c>
      <c r="AA45" s="71">
        <v>431525515.15999997</v>
      </c>
      <c r="AB45" s="71">
        <v>0</v>
      </c>
      <c r="AC45" s="71">
        <v>211999882.48000002</v>
      </c>
      <c r="AD45" s="71">
        <v>68184695.50999999</v>
      </c>
      <c r="AE45" s="71">
        <v>0</v>
      </c>
      <c r="AF45" s="71">
        <v>0</v>
      </c>
      <c r="AG45" s="71">
        <v>0</v>
      </c>
      <c r="AH45" s="71">
        <v>-4599325.04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-982353350.26065838</v>
      </c>
      <c r="AT45" s="71">
        <v>-375806725.71000004</v>
      </c>
      <c r="AU45" s="71">
        <v>-375806725.71000004</v>
      </c>
      <c r="AV45" s="71">
        <v>0</v>
      </c>
      <c r="AW45" s="71">
        <v>-24763644.949999973</v>
      </c>
      <c r="AX45" s="71">
        <v>-24763644.949999973</v>
      </c>
      <c r="AY45" s="71">
        <v>-134877885.67999998</v>
      </c>
      <c r="AZ45" s="71">
        <v>-133388665.02</v>
      </c>
      <c r="BA45" s="71">
        <v>-12076659.4</v>
      </c>
      <c r="BB45" s="71">
        <v>0</v>
      </c>
      <c r="BC45" s="71">
        <v>10587438.74</v>
      </c>
      <c r="BD45" s="71">
        <v>110114240.73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-544066096.00065827</v>
      </c>
      <c r="BT45" s="71">
        <v>-191074178.61000001</v>
      </c>
      <c r="BU45" s="71">
        <v>-157443987.07537773</v>
      </c>
      <c r="BV45" s="71">
        <v>-10021204.93051493</v>
      </c>
      <c r="BW45" s="71">
        <v>0</v>
      </c>
      <c r="BX45" s="71">
        <v>-100929128.96849093</v>
      </c>
      <c r="BY45" s="71">
        <v>-79477913.904086456</v>
      </c>
      <c r="BZ45" s="71">
        <v>0</v>
      </c>
      <c r="CA45" s="71">
        <v>-5119682.5121881366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-37716883.600000001</v>
      </c>
      <c r="CJ45" s="71">
        <v>-37716883.600000001</v>
      </c>
      <c r="CK45" s="71">
        <v>0</v>
      </c>
      <c r="CL45" s="71">
        <v>891556399.71934164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430729582.98000002</v>
      </c>
      <c r="E47" s="71">
        <v>-49116867.090000004</v>
      </c>
      <c r="F47" s="71">
        <v>-49116867.090000004</v>
      </c>
      <c r="G47" s="71">
        <v>0</v>
      </c>
      <c r="H47" s="71">
        <v>0</v>
      </c>
      <c r="I47" s="71">
        <v>439856538.18000001</v>
      </c>
      <c r="J47" s="71">
        <v>439856538.18000001</v>
      </c>
      <c r="K47" s="71">
        <v>-5639051.71</v>
      </c>
      <c r="L47" s="71">
        <v>445495589.88999999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39989911.890000008</v>
      </c>
      <c r="AA47" s="71">
        <v>39989911.890000008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-498455579.16999996</v>
      </c>
      <c r="AT47" s="71">
        <v>-253047014.16999999</v>
      </c>
      <c r="AU47" s="71">
        <v>-253047014.16999999</v>
      </c>
      <c r="AV47" s="71">
        <v>0</v>
      </c>
      <c r="AW47" s="71">
        <v>-15891848.789999999</v>
      </c>
      <c r="AX47" s="71">
        <v>-15891848.789999999</v>
      </c>
      <c r="AY47" s="71">
        <v>-28363486.34</v>
      </c>
      <c r="AZ47" s="71">
        <v>-4929613.0699999994</v>
      </c>
      <c r="BA47" s="71">
        <v>-24716611.57</v>
      </c>
      <c r="BB47" s="71">
        <v>0</v>
      </c>
      <c r="BC47" s="71">
        <v>1282738.3</v>
      </c>
      <c r="BD47" s="71">
        <v>12471637.550000001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-201066499.84</v>
      </c>
      <c r="BT47" s="71">
        <v>-57707347.329999991</v>
      </c>
      <c r="BU47" s="71">
        <v>-81010192.149999991</v>
      </c>
      <c r="BV47" s="71">
        <v>-47554611.599999994</v>
      </c>
      <c r="BW47" s="71">
        <v>0</v>
      </c>
      <c r="BX47" s="71">
        <v>-8814866.7400000002</v>
      </c>
      <c r="BY47" s="71">
        <v>-5979482.0199999996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-28450216.370000001</v>
      </c>
      <c r="CJ47" s="71">
        <v>-28450216.370000001</v>
      </c>
      <c r="CK47" s="71">
        <v>0</v>
      </c>
      <c r="CL47" s="71">
        <v>-67725996.189999938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1593873185.79</v>
      </c>
      <c r="E48" s="71">
        <v>763348498.0200001</v>
      </c>
      <c r="F48" s="71">
        <v>763348498.0200001</v>
      </c>
      <c r="G48" s="71">
        <v>0</v>
      </c>
      <c r="H48" s="71">
        <v>0</v>
      </c>
      <c r="I48" s="71">
        <v>316870604.53999996</v>
      </c>
      <c r="J48" s="71">
        <v>316870604.53999996</v>
      </c>
      <c r="K48" s="71">
        <v>-155308364.56</v>
      </c>
      <c r="L48" s="71">
        <v>472178969.09999996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513533516.01000005</v>
      </c>
      <c r="AA48" s="71">
        <v>407090887.48000002</v>
      </c>
      <c r="AB48" s="71">
        <v>0</v>
      </c>
      <c r="AC48" s="71">
        <v>40116472.300000004</v>
      </c>
      <c r="AD48" s="71">
        <v>66326156.229999997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108414.19</v>
      </c>
      <c r="AK48" s="71">
        <v>108414.19</v>
      </c>
      <c r="AL48" s="71">
        <v>0</v>
      </c>
      <c r="AM48" s="71">
        <v>12153.03</v>
      </c>
      <c r="AN48" s="71">
        <v>12153.03</v>
      </c>
      <c r="AO48" s="71">
        <v>0</v>
      </c>
      <c r="AP48" s="71">
        <v>0</v>
      </c>
      <c r="AQ48" s="71">
        <v>0</v>
      </c>
      <c r="AR48" s="71">
        <v>0</v>
      </c>
      <c r="AS48" s="71">
        <v>-882672476.6099999</v>
      </c>
      <c r="AT48" s="71">
        <v>-69225295.939999998</v>
      </c>
      <c r="AU48" s="71">
        <v>-69225295.939999998</v>
      </c>
      <c r="AV48" s="71">
        <v>0</v>
      </c>
      <c r="AW48" s="71">
        <v>90562340.210000008</v>
      </c>
      <c r="AX48" s="71">
        <v>90562340.210000008</v>
      </c>
      <c r="AY48" s="71">
        <v>-29333775</v>
      </c>
      <c r="AZ48" s="71">
        <v>-6464476.5299999993</v>
      </c>
      <c r="BA48" s="71">
        <v>-23675719.359999999</v>
      </c>
      <c r="BB48" s="71">
        <v>0</v>
      </c>
      <c r="BC48" s="71">
        <v>806420.89</v>
      </c>
      <c r="BD48" s="71">
        <v>119896115.21000001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-897359153.87999988</v>
      </c>
      <c r="BT48" s="71">
        <v>-674684061.4799999</v>
      </c>
      <c r="BU48" s="71">
        <v>-81518920.159999996</v>
      </c>
      <c r="BV48" s="71">
        <v>-111478633.91000001</v>
      </c>
      <c r="BW48" s="71">
        <v>0</v>
      </c>
      <c r="BX48" s="71">
        <v>-646634.97</v>
      </c>
      <c r="BY48" s="71">
        <v>-24511703.359999999</v>
      </c>
      <c r="BZ48" s="71">
        <v>0</v>
      </c>
      <c r="CA48" s="71">
        <v>-4519200</v>
      </c>
      <c r="CB48" s="71">
        <v>-6650367</v>
      </c>
      <c r="CC48" s="71">
        <v>-6650367</v>
      </c>
      <c r="CD48" s="71">
        <v>-6650367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711200709.18000007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185906.36000000002</v>
      </c>
      <c r="E49" s="71">
        <v>160315.51</v>
      </c>
      <c r="F49" s="71">
        <v>160315.51</v>
      </c>
      <c r="G49" s="71">
        <v>0</v>
      </c>
      <c r="H49" s="71">
        <v>0</v>
      </c>
      <c r="I49" s="71">
        <v>4047.4700000000012</v>
      </c>
      <c r="J49" s="71">
        <v>4047.4700000000012</v>
      </c>
      <c r="K49" s="71">
        <v>-24829.32</v>
      </c>
      <c r="L49" s="71">
        <v>28876.79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21543.38</v>
      </c>
      <c r="AA49" s="71">
        <v>18714.48</v>
      </c>
      <c r="AB49" s="71">
        <v>0</v>
      </c>
      <c r="AC49" s="71">
        <v>1233.47</v>
      </c>
      <c r="AD49" s="71">
        <v>1492.84</v>
      </c>
      <c r="AE49" s="71">
        <v>0</v>
      </c>
      <c r="AF49" s="71">
        <v>0</v>
      </c>
      <c r="AG49" s="71">
        <v>102.59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-124234.19</v>
      </c>
      <c r="AT49" s="71">
        <v>0</v>
      </c>
      <c r="AU49" s="71">
        <v>0</v>
      </c>
      <c r="AV49" s="71">
        <v>0</v>
      </c>
      <c r="AW49" s="71">
        <v>2190.7799999999997</v>
      </c>
      <c r="AX49" s="71">
        <v>2190.7799999999997</v>
      </c>
      <c r="AY49" s="71">
        <v>292.97000000000003</v>
      </c>
      <c r="AZ49" s="71">
        <v>0</v>
      </c>
      <c r="BA49" s="71">
        <v>292.97000000000003</v>
      </c>
      <c r="BB49" s="71">
        <v>0</v>
      </c>
      <c r="BC49" s="71">
        <v>0</v>
      </c>
      <c r="BD49" s="71">
        <v>1897.81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-125051.04000000001</v>
      </c>
      <c r="BT49" s="71">
        <v>-49052.09</v>
      </c>
      <c r="BU49" s="71">
        <v>-53290.26</v>
      </c>
      <c r="BV49" s="71">
        <v>-566.25</v>
      </c>
      <c r="BW49" s="71">
        <v>0</v>
      </c>
      <c r="BX49" s="71">
        <v>-6454.82</v>
      </c>
      <c r="BY49" s="71">
        <v>-13819.48</v>
      </c>
      <c r="BZ49" s="71">
        <v>0</v>
      </c>
      <c r="CA49" s="71">
        <v>-1868.14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-1373.9299999999998</v>
      </c>
      <c r="CJ49" s="71">
        <v>-1373.9299999999998</v>
      </c>
      <c r="CK49" s="71">
        <v>0</v>
      </c>
      <c r="CL49" s="71">
        <v>61672.170000000013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306258607.37</v>
      </c>
      <c r="E50" s="71">
        <v>299587036.77999997</v>
      </c>
      <c r="F50" s="71">
        <v>299685179.5</v>
      </c>
      <c r="G50" s="71">
        <v>-98142.720000000001</v>
      </c>
      <c r="H50" s="71">
        <v>0</v>
      </c>
      <c r="I50" s="71">
        <v>-60533538.169999994</v>
      </c>
      <c r="J50" s="71">
        <v>-60559818.639999993</v>
      </c>
      <c r="K50" s="71">
        <v>-90898950.149999991</v>
      </c>
      <c r="L50" s="71">
        <v>30339131.509999998</v>
      </c>
      <c r="M50" s="71">
        <v>26280.47</v>
      </c>
      <c r="N50" s="71">
        <v>26280.47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67205108.760000005</v>
      </c>
      <c r="AA50" s="71">
        <v>62719849</v>
      </c>
      <c r="AB50" s="71">
        <v>0</v>
      </c>
      <c r="AC50" s="71">
        <v>0</v>
      </c>
      <c r="AD50" s="71">
        <v>4485259.76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-243930364.43000001</v>
      </c>
      <c r="AT50" s="71">
        <v>0</v>
      </c>
      <c r="AU50" s="71">
        <v>0</v>
      </c>
      <c r="AV50" s="71">
        <v>0</v>
      </c>
      <c r="AW50" s="71">
        <v>-2308951.4299999997</v>
      </c>
      <c r="AX50" s="71">
        <v>-2312499.38</v>
      </c>
      <c r="AY50" s="71">
        <v>-5182359.05</v>
      </c>
      <c r="AZ50" s="71">
        <v>0</v>
      </c>
      <c r="BA50" s="71">
        <v>-5416731.1699999999</v>
      </c>
      <c r="BB50" s="71">
        <v>0</v>
      </c>
      <c r="BC50" s="71">
        <v>234372.12</v>
      </c>
      <c r="BD50" s="71">
        <v>2869859.67</v>
      </c>
      <c r="BE50" s="71">
        <v>3547.95</v>
      </c>
      <c r="BF50" s="71">
        <v>3547.95</v>
      </c>
      <c r="BG50" s="71">
        <v>0</v>
      </c>
      <c r="BH50" s="71">
        <v>3708.41</v>
      </c>
      <c r="BI50" s="71">
        <v>0</v>
      </c>
      <c r="BJ50" s="71">
        <v>-160.46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-241329092.12</v>
      </c>
      <c r="BT50" s="71">
        <v>-197711590.87</v>
      </c>
      <c r="BU50" s="71">
        <v>-14006604.93</v>
      </c>
      <c r="BV50" s="71">
        <v>-9639457.2300000004</v>
      </c>
      <c r="BW50" s="71">
        <v>0</v>
      </c>
      <c r="BX50" s="71">
        <v>-18919396.640000001</v>
      </c>
      <c r="BY50" s="71">
        <v>-1077996.3799999999</v>
      </c>
      <c r="BZ50" s="71">
        <v>25953.93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-292320.88</v>
      </c>
      <c r="CJ50" s="71">
        <v>-292320.88</v>
      </c>
      <c r="CK50" s="71">
        <v>0</v>
      </c>
      <c r="CL50" s="71">
        <v>62328242.939999998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205074492.09181875</v>
      </c>
      <c r="E51" s="71">
        <v>187895774.25999999</v>
      </c>
      <c r="F51" s="71">
        <v>187895774.25999999</v>
      </c>
      <c r="G51" s="71">
        <v>0</v>
      </c>
      <c r="H51" s="71">
        <v>0</v>
      </c>
      <c r="I51" s="71">
        <v>-6490743.6300000027</v>
      </c>
      <c r="J51" s="71">
        <v>-6490743.6300000027</v>
      </c>
      <c r="K51" s="71">
        <v>-34697906.060000002</v>
      </c>
      <c r="L51" s="71">
        <v>28207162.43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23669461.461818766</v>
      </c>
      <c r="AA51" s="71">
        <v>22973783.921643641</v>
      </c>
      <c r="AB51" s="71">
        <v>0</v>
      </c>
      <c r="AC51" s="71">
        <v>0</v>
      </c>
      <c r="AD51" s="71">
        <v>695677.5401751243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-200006669.04030603</v>
      </c>
      <c r="AT51" s="71">
        <v>-7626686.3099999996</v>
      </c>
      <c r="AU51" s="71">
        <v>-7626686.3099999996</v>
      </c>
      <c r="AV51" s="71">
        <v>0</v>
      </c>
      <c r="AW51" s="71">
        <v>-3103025.2799999975</v>
      </c>
      <c r="AX51" s="71">
        <v>-3103025.2799999975</v>
      </c>
      <c r="AY51" s="71">
        <v>-24044181.199999999</v>
      </c>
      <c r="AZ51" s="71">
        <v>-4077968.2</v>
      </c>
      <c r="BA51" s="71">
        <v>-21053611</v>
      </c>
      <c r="BB51" s="71">
        <v>0</v>
      </c>
      <c r="BC51" s="71">
        <v>1087398</v>
      </c>
      <c r="BD51" s="71">
        <v>20941155.920000002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-184183932.66030604</v>
      </c>
      <c r="BT51" s="71">
        <v>-113431068.56</v>
      </c>
      <c r="BU51" s="71">
        <v>-28930948.050865602</v>
      </c>
      <c r="BV51" s="71">
        <v>-3492474.338698416</v>
      </c>
      <c r="BW51" s="71">
        <v>0</v>
      </c>
      <c r="BX51" s="71">
        <v>-34017261.406772628</v>
      </c>
      <c r="BY51" s="71">
        <v>-1045247.4075964969</v>
      </c>
      <c r="BZ51" s="71">
        <v>0</v>
      </c>
      <c r="CA51" s="71">
        <v>-3266932.896372892</v>
      </c>
      <c r="CB51" s="71">
        <v>-5093024.790000001</v>
      </c>
      <c r="CC51" s="71">
        <v>-5093024.790000001</v>
      </c>
      <c r="CD51" s="71">
        <v>-19938663.66</v>
      </c>
      <c r="CE51" s="71">
        <v>14845638.869999999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5067823.0515127182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5818298888.4899988</v>
      </c>
      <c r="E53" s="71">
        <v>5546215508.4699993</v>
      </c>
      <c r="F53" s="71">
        <v>5548027199.4799995</v>
      </c>
      <c r="G53" s="71">
        <v>-1811691.01</v>
      </c>
      <c r="H53" s="71">
        <v>0</v>
      </c>
      <c r="I53" s="71">
        <v>-823487236.18000031</v>
      </c>
      <c r="J53" s="71">
        <v>-823487236.18000031</v>
      </c>
      <c r="K53" s="71">
        <v>-2540141480.5700002</v>
      </c>
      <c r="L53" s="71">
        <v>1716654244.3899999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1095570616.2</v>
      </c>
      <c r="AA53" s="71">
        <v>885738988.32000005</v>
      </c>
      <c r="AB53" s="71">
        <v>89915519.099999994</v>
      </c>
      <c r="AC53" s="71">
        <v>121030919.55999999</v>
      </c>
      <c r="AD53" s="71">
        <v>-1114810.78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-5167130113.6900005</v>
      </c>
      <c r="AT53" s="71">
        <v>-3493940829.9500003</v>
      </c>
      <c r="AU53" s="71">
        <v>-3493940829.9500003</v>
      </c>
      <c r="AV53" s="71">
        <v>0</v>
      </c>
      <c r="AW53" s="71">
        <v>-144003937.08999997</v>
      </c>
      <c r="AX53" s="71">
        <v>-144003937.08999997</v>
      </c>
      <c r="AY53" s="71">
        <v>-350015837.52999997</v>
      </c>
      <c r="AZ53" s="71">
        <v>-210742238.66999999</v>
      </c>
      <c r="BA53" s="71">
        <v>-155103060.49000001</v>
      </c>
      <c r="BB53" s="71">
        <v>0</v>
      </c>
      <c r="BC53" s="71">
        <v>15829461.630000001</v>
      </c>
      <c r="BD53" s="71">
        <v>206011900.44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-1529185346.6500001</v>
      </c>
      <c r="BT53" s="71">
        <v>-97264362.100000009</v>
      </c>
      <c r="BU53" s="71">
        <v>-305341777.48000002</v>
      </c>
      <c r="BV53" s="71">
        <v>-187272605.71000004</v>
      </c>
      <c r="BW53" s="71">
        <v>0</v>
      </c>
      <c r="BX53" s="71">
        <v>-160473794.97</v>
      </c>
      <c r="BY53" s="71">
        <v>-36822667.299999997</v>
      </c>
      <c r="BZ53" s="71">
        <v>-742010139.09000003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651168774.79999828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30251376313.120007</v>
      </c>
      <c r="E54" s="71">
        <v>29626721540.619999</v>
      </c>
      <c r="F54" s="71">
        <v>30159287468.41</v>
      </c>
      <c r="G54" s="71">
        <v>-532565927.7899996</v>
      </c>
      <c r="H54" s="71">
        <v>0</v>
      </c>
      <c r="I54" s="71">
        <v>-3923805670.0499873</v>
      </c>
      <c r="J54" s="71">
        <v>-3990472461.4699869</v>
      </c>
      <c r="K54" s="71">
        <v>-12307930167.259987</v>
      </c>
      <c r="L54" s="71">
        <v>8317457705.79</v>
      </c>
      <c r="M54" s="71">
        <v>66666791.41999948</v>
      </c>
      <c r="N54" s="71">
        <v>199453394.78999949</v>
      </c>
      <c r="O54" s="71">
        <v>-132786603.37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4428124207.0199966</v>
      </c>
      <c r="AA54" s="71">
        <v>1534405351.0899992</v>
      </c>
      <c r="AB54" s="71">
        <v>0</v>
      </c>
      <c r="AC54" s="71">
        <v>2295579614.3599968</v>
      </c>
      <c r="AD54" s="71">
        <v>-9358106.7300000042</v>
      </c>
      <c r="AE54" s="71">
        <v>0</v>
      </c>
      <c r="AF54" s="71">
        <v>0</v>
      </c>
      <c r="AG54" s="71">
        <v>222980.04000000004</v>
      </c>
      <c r="AH54" s="71">
        <v>607274368.26000023</v>
      </c>
      <c r="AI54" s="71">
        <v>0</v>
      </c>
      <c r="AJ54" s="71">
        <v>120336235.52999997</v>
      </c>
      <c r="AK54" s="71">
        <v>120336235.52999997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-28592829580.93</v>
      </c>
      <c r="AT54" s="71">
        <v>-22080813919.25</v>
      </c>
      <c r="AU54" s="71">
        <v>-22530996178.139999</v>
      </c>
      <c r="AV54" s="71">
        <v>450182258.88999987</v>
      </c>
      <c r="AW54" s="71">
        <v>-1205330639.2000005</v>
      </c>
      <c r="AX54" s="71">
        <v>-1228747343.2900004</v>
      </c>
      <c r="AY54" s="71">
        <v>-2919417950.1700001</v>
      </c>
      <c r="AZ54" s="71">
        <v>-2133577351.1700001</v>
      </c>
      <c r="BA54" s="71">
        <v>-972366387</v>
      </c>
      <c r="BB54" s="71">
        <v>0</v>
      </c>
      <c r="BC54" s="71">
        <v>186525788</v>
      </c>
      <c r="BD54" s="71">
        <v>1690670606.8799996</v>
      </c>
      <c r="BE54" s="71">
        <v>23416704.089999944</v>
      </c>
      <c r="BF54" s="71">
        <v>43530055.949999943</v>
      </c>
      <c r="BG54" s="71">
        <v>34751108.949999943</v>
      </c>
      <c r="BH54" s="71">
        <v>8778947</v>
      </c>
      <c r="BI54" s="71">
        <v>0</v>
      </c>
      <c r="BJ54" s="71">
        <v>0</v>
      </c>
      <c r="BK54" s="71">
        <v>-20113351.859999999</v>
      </c>
      <c r="BL54" s="71">
        <v>0</v>
      </c>
      <c r="BM54" s="71">
        <v>0</v>
      </c>
      <c r="BN54" s="71">
        <v>0</v>
      </c>
      <c r="BO54" s="71">
        <v>-1057672.4399999972</v>
      </c>
      <c r="BP54" s="71">
        <v>-1057672.4399999972</v>
      </c>
      <c r="BQ54" s="71">
        <v>0</v>
      </c>
      <c r="BR54" s="71">
        <v>0</v>
      </c>
      <c r="BS54" s="71">
        <v>-5239371268.2200012</v>
      </c>
      <c r="BT54" s="71">
        <v>-2301188913.0600014</v>
      </c>
      <c r="BU54" s="71">
        <v>-1664378883.6899996</v>
      </c>
      <c r="BV54" s="71">
        <v>-303216114.11000013</v>
      </c>
      <c r="BW54" s="71">
        <v>-9.9999904632568359E-3</v>
      </c>
      <c r="BX54" s="71">
        <v>-43568655.360000014</v>
      </c>
      <c r="BY54" s="71">
        <v>-268466968.31</v>
      </c>
      <c r="BZ54" s="71">
        <v>-615008641.19000053</v>
      </c>
      <c r="CA54" s="71">
        <v>-43543092.489999965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-66256081.819999933</v>
      </c>
      <c r="CJ54" s="71">
        <v>-66256081.819999933</v>
      </c>
      <c r="CK54" s="71">
        <v>0</v>
      </c>
      <c r="CL54" s="71">
        <v>1658546732.1900063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363.49</v>
      </c>
      <c r="E55" s="71">
        <v>363.49</v>
      </c>
      <c r="F55" s="71">
        <v>363.49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363.49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1486653510.2600002</v>
      </c>
      <c r="E56" s="71">
        <v>1420287687.3800001</v>
      </c>
      <c r="F56" s="71">
        <v>1421970044.6800001</v>
      </c>
      <c r="G56" s="71">
        <v>-1682357.3</v>
      </c>
      <c r="H56" s="71">
        <v>0</v>
      </c>
      <c r="I56" s="71">
        <v>-101299903.51000005</v>
      </c>
      <c r="J56" s="71">
        <v>-101376760.19000006</v>
      </c>
      <c r="K56" s="71">
        <v>-821669655.30000007</v>
      </c>
      <c r="L56" s="71">
        <v>720292895.11000001</v>
      </c>
      <c r="M56" s="71">
        <v>76856.679999999935</v>
      </c>
      <c r="N56" s="71">
        <v>1321524.81</v>
      </c>
      <c r="O56" s="71">
        <v>-1244668.1300000001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167138993.87</v>
      </c>
      <c r="AA56" s="71">
        <v>167138993.87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526732.52</v>
      </c>
      <c r="AK56" s="71">
        <v>526732.52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-1313235716.8999999</v>
      </c>
      <c r="AT56" s="71">
        <v>-652326617.57999992</v>
      </c>
      <c r="AU56" s="71">
        <v>-652326617.57999992</v>
      </c>
      <c r="AV56" s="71">
        <v>0</v>
      </c>
      <c r="AW56" s="71">
        <v>-1544056.5200000007</v>
      </c>
      <c r="AX56" s="71">
        <v>-1541525.7200000007</v>
      </c>
      <c r="AY56" s="71">
        <v>-13566949.17</v>
      </c>
      <c r="AZ56" s="71">
        <v>-13130033.66</v>
      </c>
      <c r="BA56" s="71">
        <v>-436915.51</v>
      </c>
      <c r="BB56" s="71">
        <v>0</v>
      </c>
      <c r="BC56" s="71">
        <v>0</v>
      </c>
      <c r="BD56" s="71">
        <v>12025423.449999999</v>
      </c>
      <c r="BE56" s="71">
        <v>-2530.8000000000002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-2530.8000000000002</v>
      </c>
      <c r="BL56" s="71">
        <v>0</v>
      </c>
      <c r="BM56" s="71">
        <v>0</v>
      </c>
      <c r="BN56" s="71">
        <v>0</v>
      </c>
      <c r="BO56" s="71">
        <v>-170434.53</v>
      </c>
      <c r="BP56" s="71">
        <v>-170434.53</v>
      </c>
      <c r="BQ56" s="71">
        <v>0</v>
      </c>
      <c r="BR56" s="71">
        <v>0</v>
      </c>
      <c r="BS56" s="71">
        <v>-659139859.05999994</v>
      </c>
      <c r="BT56" s="71">
        <v>-361370208.77999997</v>
      </c>
      <c r="BU56" s="71">
        <v>-235622032.38</v>
      </c>
      <c r="BV56" s="71">
        <v>-27151010.52</v>
      </c>
      <c r="BW56" s="71">
        <v>0</v>
      </c>
      <c r="BX56" s="71">
        <v>-7606082.3000000007</v>
      </c>
      <c r="BY56" s="71">
        <v>-27065025.390000001</v>
      </c>
      <c r="BZ56" s="71">
        <v>0</v>
      </c>
      <c r="CA56" s="71">
        <v>-325499.68999999994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-54749.21</v>
      </c>
      <c r="CJ56" s="71">
        <v>-54749.21</v>
      </c>
      <c r="CK56" s="71">
        <v>0</v>
      </c>
      <c r="CL56" s="71">
        <v>173417793.36000037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163397236.03000003</v>
      </c>
      <c r="E57" s="71">
        <v>137441969.09</v>
      </c>
      <c r="F57" s="71">
        <v>160886520.68000001</v>
      </c>
      <c r="G57" s="71">
        <v>-23444551.59</v>
      </c>
      <c r="H57" s="71">
        <v>0</v>
      </c>
      <c r="I57" s="71">
        <v>25955266.940000013</v>
      </c>
      <c r="J57" s="71">
        <v>4176380.8300000131</v>
      </c>
      <c r="K57" s="71">
        <v>-86481984.319999993</v>
      </c>
      <c r="L57" s="71">
        <v>90658365.150000006</v>
      </c>
      <c r="M57" s="71">
        <v>21778886.109999999</v>
      </c>
      <c r="N57" s="71">
        <v>21778886.109999999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-372940059.88999999</v>
      </c>
      <c r="AT57" s="71">
        <v>-121242560.23</v>
      </c>
      <c r="AU57" s="71">
        <v>-122157658.19</v>
      </c>
      <c r="AV57" s="71">
        <v>915097.96</v>
      </c>
      <c r="AW57" s="71">
        <v>-3099827.6399999978</v>
      </c>
      <c r="AX57" s="71">
        <v>-3310653.2599999979</v>
      </c>
      <c r="AY57" s="71">
        <v>-24016250.809999999</v>
      </c>
      <c r="AZ57" s="71">
        <v>-23034509.84</v>
      </c>
      <c r="BA57" s="71">
        <v>-981740.97</v>
      </c>
      <c r="BB57" s="71">
        <v>0</v>
      </c>
      <c r="BC57" s="71">
        <v>0</v>
      </c>
      <c r="BD57" s="71">
        <v>20705597.550000001</v>
      </c>
      <c r="BE57" s="71">
        <v>210825.62</v>
      </c>
      <c r="BF57" s="71">
        <v>229420</v>
      </c>
      <c r="BG57" s="71">
        <v>229420</v>
      </c>
      <c r="BH57" s="71">
        <v>0</v>
      </c>
      <c r="BI57" s="71">
        <v>0</v>
      </c>
      <c r="BJ57" s="71">
        <v>0</v>
      </c>
      <c r="BK57" s="71">
        <v>-18594.38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-248597672.02000001</v>
      </c>
      <c r="BT57" s="71">
        <v>-32038041.850000001</v>
      </c>
      <c r="BU57" s="71">
        <v>-130930676.52</v>
      </c>
      <c r="BV57" s="71">
        <v>-27202375.850000001</v>
      </c>
      <c r="BW57" s="71">
        <v>0</v>
      </c>
      <c r="BX57" s="71">
        <v>-7085812.6500000004</v>
      </c>
      <c r="BY57" s="71">
        <v>-49022061.219999999</v>
      </c>
      <c r="BZ57" s="71">
        <v>261174.22</v>
      </c>
      <c r="CA57" s="71">
        <v>-2579878.15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-209542823.85999995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15892488.000000004</v>
      </c>
      <c r="E60" s="71">
        <v>17871593.060000002</v>
      </c>
      <c r="F60" s="71">
        <v>103029566.15000001</v>
      </c>
      <c r="G60" s="71">
        <v>-85157973.090000004</v>
      </c>
      <c r="H60" s="71">
        <v>0</v>
      </c>
      <c r="I60" s="71">
        <v>-1979189.0399999991</v>
      </c>
      <c r="J60" s="71">
        <v>-8808428.3699999992</v>
      </c>
      <c r="K60" s="71">
        <v>-17566467.77</v>
      </c>
      <c r="L60" s="71">
        <v>8758039.4000000004</v>
      </c>
      <c r="M60" s="71">
        <v>6829239.3300000001</v>
      </c>
      <c r="N60" s="71">
        <v>13835670.85</v>
      </c>
      <c r="O60" s="71">
        <v>-7006431.5199999996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83.98</v>
      </c>
      <c r="AA60" s="71">
        <v>0</v>
      </c>
      <c r="AB60" s="71">
        <v>0</v>
      </c>
      <c r="AC60" s="71">
        <v>0</v>
      </c>
      <c r="AD60" s="71">
        <v>83.98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-39825418.969999999</v>
      </c>
      <c r="AT60" s="71">
        <v>0</v>
      </c>
      <c r="AU60" s="71">
        <v>-67778885.370000005</v>
      </c>
      <c r="AV60" s="71">
        <v>67778885.370000005</v>
      </c>
      <c r="AW60" s="71">
        <v>0</v>
      </c>
      <c r="AX60" s="71">
        <v>-6750547.2399999993</v>
      </c>
      <c r="AY60" s="71">
        <v>-9006719.6199999992</v>
      </c>
      <c r="AZ60" s="71">
        <v>-9006719.6199999992</v>
      </c>
      <c r="BA60" s="71">
        <v>0</v>
      </c>
      <c r="BB60" s="71">
        <v>0</v>
      </c>
      <c r="BC60" s="71">
        <v>0</v>
      </c>
      <c r="BD60" s="71">
        <v>2256172.38</v>
      </c>
      <c r="BE60" s="71">
        <v>6750547.2399999993</v>
      </c>
      <c r="BF60" s="71">
        <v>9006719.6199999992</v>
      </c>
      <c r="BG60" s="71">
        <v>9006719.6199999992</v>
      </c>
      <c r="BH60" s="71">
        <v>0</v>
      </c>
      <c r="BI60" s="71">
        <v>0</v>
      </c>
      <c r="BJ60" s="71">
        <v>0</v>
      </c>
      <c r="BK60" s="71">
        <v>-2256172.38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-39825418.969999999</v>
      </c>
      <c r="BT60" s="71">
        <v>0</v>
      </c>
      <c r="BU60" s="71">
        <v>-7515524.5100000007</v>
      </c>
      <c r="BV60" s="71">
        <v>-4653413.919999999</v>
      </c>
      <c r="BW60" s="71">
        <v>0</v>
      </c>
      <c r="BX60" s="71">
        <v>0</v>
      </c>
      <c r="BY60" s="71">
        <v>-73876.95</v>
      </c>
      <c r="BZ60" s="71">
        <v>-27582603.59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-23932930.969999995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-11346736.99</v>
      </c>
      <c r="AT64" s="71">
        <v>0</v>
      </c>
      <c r="AU64" s="71">
        <v>0</v>
      </c>
      <c r="AV64" s="71">
        <v>0</v>
      </c>
      <c r="AW64" s="71">
        <v>2343.42</v>
      </c>
      <c r="AX64" s="71">
        <v>2343.42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2343.42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-11349080.41</v>
      </c>
      <c r="BT64" s="71">
        <v>0</v>
      </c>
      <c r="BU64" s="71">
        <v>-7163286.6600000001</v>
      </c>
      <c r="BV64" s="71">
        <v>-1678029.86</v>
      </c>
      <c r="BW64" s="71">
        <v>0</v>
      </c>
      <c r="BX64" s="71">
        <v>-763451.39</v>
      </c>
      <c r="BY64" s="71">
        <v>-1744312.5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-11346736.99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5117081.87</v>
      </c>
      <c r="G65" s="71">
        <v>-5117081.87</v>
      </c>
      <c r="H65" s="71">
        <v>0</v>
      </c>
      <c r="I65" s="71">
        <v>0</v>
      </c>
      <c r="J65" s="71">
        <v>-4556715.05</v>
      </c>
      <c r="K65" s="71">
        <v>-4556715.05</v>
      </c>
      <c r="L65" s="71">
        <v>0</v>
      </c>
      <c r="M65" s="71">
        <v>4556715.05</v>
      </c>
      <c r="N65" s="71">
        <v>4556715.05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140091.74</v>
      </c>
      <c r="AT65" s="71">
        <v>0</v>
      </c>
      <c r="AU65" s="71">
        <v>-355716.27999999997</v>
      </c>
      <c r="AV65" s="71">
        <v>355716.27999999997</v>
      </c>
      <c r="AW65" s="71">
        <v>0</v>
      </c>
      <c r="AX65" s="71">
        <v>-102889.59000000001</v>
      </c>
      <c r="AY65" s="71">
        <v>-102889.59000000001</v>
      </c>
      <c r="AZ65" s="71">
        <v>-11140.85</v>
      </c>
      <c r="BA65" s="71">
        <v>-91748.74</v>
      </c>
      <c r="BB65" s="71">
        <v>0</v>
      </c>
      <c r="BC65" s="71">
        <v>0</v>
      </c>
      <c r="BD65" s="71">
        <v>0</v>
      </c>
      <c r="BE65" s="71">
        <v>102889.59000000001</v>
      </c>
      <c r="BF65" s="71">
        <v>102889.59000000001</v>
      </c>
      <c r="BG65" s="71">
        <v>11140.85</v>
      </c>
      <c r="BH65" s="71">
        <v>91748.74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140091.74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140091.74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140091.74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1244918342.0417542</v>
      </c>
      <c r="E68" s="71">
        <v>1194673045.9300003</v>
      </c>
      <c r="F68" s="71">
        <v>1194673045.9300003</v>
      </c>
      <c r="G68" s="71">
        <v>0</v>
      </c>
      <c r="H68" s="71">
        <v>0</v>
      </c>
      <c r="I68" s="71">
        <v>-162066361.44436902</v>
      </c>
      <c r="J68" s="71">
        <v>-162066361.44436902</v>
      </c>
      <c r="K68" s="71">
        <v>-660498402.83000004</v>
      </c>
      <c r="L68" s="71">
        <v>498432041.38563102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212311657.55612311</v>
      </c>
      <c r="AA68" s="71">
        <v>159535292.23211378</v>
      </c>
      <c r="AB68" s="71">
        <v>7437568.8947162749</v>
      </c>
      <c r="AC68" s="71">
        <v>45338796.429293074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-1473058241.1840081</v>
      </c>
      <c r="AT68" s="71">
        <v>-588944325.94666684</v>
      </c>
      <c r="AU68" s="71">
        <v>-588944325.94666684</v>
      </c>
      <c r="AV68" s="71">
        <v>0</v>
      </c>
      <c r="AW68" s="71">
        <v>-4269593.0724597126</v>
      </c>
      <c r="AX68" s="71">
        <v>-4269593.0724597126</v>
      </c>
      <c r="AY68" s="71">
        <v>-22487679.831195544</v>
      </c>
      <c r="AZ68" s="71">
        <v>-44511021.939999998</v>
      </c>
      <c r="BA68" s="71">
        <v>22023342.108804453</v>
      </c>
      <c r="BB68" s="71">
        <v>0</v>
      </c>
      <c r="BC68" s="71">
        <v>0</v>
      </c>
      <c r="BD68" s="71">
        <v>18218086.758735832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-879844322.16488171</v>
      </c>
      <c r="BT68" s="71">
        <v>-165015481.40343502</v>
      </c>
      <c r="BU68" s="71">
        <v>-528891738.23484874</v>
      </c>
      <c r="BV68" s="71">
        <v>-85406086.883649677</v>
      </c>
      <c r="BW68" s="71">
        <v>0</v>
      </c>
      <c r="BX68" s="71">
        <v>-47009868.716344416</v>
      </c>
      <c r="BY68" s="71">
        <v>-21467946.349175438</v>
      </c>
      <c r="BZ68" s="71">
        <v>0</v>
      </c>
      <c r="CA68" s="71">
        <v>-32053200.577428371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-228139899.14225388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366958.17137648439</v>
      </c>
      <c r="E69" s="71">
        <v>189746.72440000018</v>
      </c>
      <c r="F69" s="71">
        <v>856240.04000000015</v>
      </c>
      <c r="G69" s="71">
        <v>-666493.31559999997</v>
      </c>
      <c r="H69" s="71">
        <v>0</v>
      </c>
      <c r="I69" s="71">
        <v>177211.44697648421</v>
      </c>
      <c r="J69" s="71">
        <v>688278.42000000016</v>
      </c>
      <c r="K69" s="71">
        <v>-392946.25000000006</v>
      </c>
      <c r="L69" s="71">
        <v>1081224.6700000002</v>
      </c>
      <c r="M69" s="71">
        <v>-511066.97302351595</v>
      </c>
      <c r="N69" s="71">
        <v>293419.48213319335</v>
      </c>
      <c r="O69" s="71">
        <v>-804486.4551567093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-83704115.347323179</v>
      </c>
      <c r="AT69" s="71">
        <v>0</v>
      </c>
      <c r="AU69" s="71">
        <v>-1522137.0499999998</v>
      </c>
      <c r="AV69" s="71">
        <v>1522137.0499999998</v>
      </c>
      <c r="AW69" s="71">
        <v>6.9999999948777258E-2</v>
      </c>
      <c r="AX69" s="71">
        <v>664921.13999999966</v>
      </c>
      <c r="AY69" s="71">
        <v>-175922.74000000002</v>
      </c>
      <c r="AZ69" s="71">
        <v>-175922.74000000002</v>
      </c>
      <c r="BA69" s="71">
        <v>0</v>
      </c>
      <c r="BB69" s="71">
        <v>0</v>
      </c>
      <c r="BC69" s="71">
        <v>0</v>
      </c>
      <c r="BD69" s="71">
        <v>840843.87999999966</v>
      </c>
      <c r="BE69" s="71">
        <v>-664921.06999999972</v>
      </c>
      <c r="BF69" s="71">
        <v>175922.74000000002</v>
      </c>
      <c r="BG69" s="71">
        <v>175922.74000000002</v>
      </c>
      <c r="BH69" s="71">
        <v>0</v>
      </c>
      <c r="BI69" s="71">
        <v>0</v>
      </c>
      <c r="BJ69" s="71">
        <v>0</v>
      </c>
      <c r="BK69" s="71">
        <v>-840843.80999999971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-83704115.417323172</v>
      </c>
      <c r="BT69" s="71">
        <v>-273086.9758497671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-83431028.44147341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-83337157.175946698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117065251.09</v>
      </c>
      <c r="G70" s="71">
        <v>-117065251.09</v>
      </c>
      <c r="H70" s="71">
        <v>0</v>
      </c>
      <c r="I70" s="71">
        <v>0</v>
      </c>
      <c r="J70" s="71">
        <v>-22459360.68</v>
      </c>
      <c r="K70" s="71">
        <v>-62115200.729999997</v>
      </c>
      <c r="L70" s="71">
        <v>39655840.049999997</v>
      </c>
      <c r="M70" s="71">
        <v>22459360.68</v>
      </c>
      <c r="N70" s="71">
        <v>62115200.729999997</v>
      </c>
      <c r="O70" s="71">
        <v>-39655840.049999997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-91896070.930000007</v>
      </c>
      <c r="AT70" s="71">
        <v>0</v>
      </c>
      <c r="AU70" s="71">
        <v>-70743180.510000005</v>
      </c>
      <c r="AV70" s="71">
        <v>70743180.510000005</v>
      </c>
      <c r="AW70" s="71">
        <v>0</v>
      </c>
      <c r="AX70" s="71">
        <v>-2327535.12</v>
      </c>
      <c r="AY70" s="71">
        <v>-5382872.2800000003</v>
      </c>
      <c r="AZ70" s="71">
        <v>-5382872.2800000003</v>
      </c>
      <c r="BA70" s="71">
        <v>0</v>
      </c>
      <c r="BB70" s="71">
        <v>0</v>
      </c>
      <c r="BC70" s="71">
        <v>0</v>
      </c>
      <c r="BD70" s="71">
        <v>3055337.16</v>
      </c>
      <c r="BE70" s="71">
        <v>2327535.12</v>
      </c>
      <c r="BF70" s="71">
        <v>5382872.2800000003</v>
      </c>
      <c r="BG70" s="71">
        <v>5382872.2800000003</v>
      </c>
      <c r="BH70" s="71">
        <v>0</v>
      </c>
      <c r="BI70" s="71">
        <v>0</v>
      </c>
      <c r="BJ70" s="71">
        <v>0</v>
      </c>
      <c r="BK70" s="71">
        <v>-3055337.16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-91896070.930000007</v>
      </c>
      <c r="BT70" s="71">
        <v>-5473722.2000000002</v>
      </c>
      <c r="BU70" s="71">
        <v>-68036321.859999999</v>
      </c>
      <c r="BV70" s="71">
        <v>-38215279.859999999</v>
      </c>
      <c r="BW70" s="71">
        <v>0</v>
      </c>
      <c r="BX70" s="71">
        <v>0</v>
      </c>
      <c r="BY70" s="71">
        <v>0</v>
      </c>
      <c r="BZ70" s="71">
        <v>19829252.989999998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-91896070.930000007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2078945404.3700004</v>
      </c>
      <c r="E71" s="71">
        <v>2383608064.8200002</v>
      </c>
      <c r="F71" s="71">
        <v>2383608064.8200002</v>
      </c>
      <c r="G71" s="71">
        <v>0</v>
      </c>
      <c r="H71" s="71">
        <v>0</v>
      </c>
      <c r="I71" s="71">
        <v>-304662660.4599998</v>
      </c>
      <c r="J71" s="71">
        <v>-304662660.4599998</v>
      </c>
      <c r="K71" s="71">
        <v>-1145911175.9499998</v>
      </c>
      <c r="L71" s="71">
        <v>841248515.49000001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0.01</v>
      </c>
      <c r="T71" s="71">
        <v>0.01</v>
      </c>
      <c r="U71" s="71">
        <v>0</v>
      </c>
      <c r="V71" s="71">
        <v>0.01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-2575923473.3569293</v>
      </c>
      <c r="AT71" s="71">
        <v>-1800943089.5409999</v>
      </c>
      <c r="AU71" s="71">
        <v>-1800943130.02</v>
      </c>
      <c r="AV71" s="71">
        <v>40.478999999999999</v>
      </c>
      <c r="AW71" s="71">
        <v>-173055974.10699993</v>
      </c>
      <c r="AX71" s="71">
        <v>-173053663.56999993</v>
      </c>
      <c r="AY71" s="71">
        <v>-605159533.18999994</v>
      </c>
      <c r="AZ71" s="71">
        <v>-599241434.00999999</v>
      </c>
      <c r="BA71" s="71">
        <v>-5918099.1799999997</v>
      </c>
      <c r="BB71" s="71">
        <v>0</v>
      </c>
      <c r="BC71" s="71">
        <v>0</v>
      </c>
      <c r="BD71" s="71">
        <v>432105869.62</v>
      </c>
      <c r="BE71" s="71">
        <v>-2310.5369999999998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-2310.5369999999998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-601924409.70892942</v>
      </c>
      <c r="BT71" s="71">
        <v>-184009004.84892944</v>
      </c>
      <c r="BU71" s="71">
        <v>-173945098.22</v>
      </c>
      <c r="BV71" s="71">
        <v>-27358174.280000001</v>
      </c>
      <c r="BW71" s="71">
        <v>0</v>
      </c>
      <c r="BX71" s="71">
        <v>-46580472.279999994</v>
      </c>
      <c r="BY71" s="71">
        <v>-159824986.20999998</v>
      </c>
      <c r="BZ71" s="71">
        <v>-5672657.2400000002</v>
      </c>
      <c r="CA71" s="71">
        <v>-4534016.63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-496978068.98692894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22561687.590000004</v>
      </c>
      <c r="E72" s="71">
        <v>27365362.770000003</v>
      </c>
      <c r="F72" s="71">
        <v>27365362.770000003</v>
      </c>
      <c r="G72" s="71">
        <v>0</v>
      </c>
      <c r="H72" s="71">
        <v>0</v>
      </c>
      <c r="I72" s="71">
        <v>-4803675.18</v>
      </c>
      <c r="J72" s="71">
        <v>-4803675.18</v>
      </c>
      <c r="K72" s="71">
        <v>-15125472.26</v>
      </c>
      <c r="L72" s="71">
        <v>10321797.08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-22425787.079999998</v>
      </c>
      <c r="AT72" s="71">
        <v>-15498970.43</v>
      </c>
      <c r="AU72" s="71">
        <v>-15498970.43</v>
      </c>
      <c r="AV72" s="71">
        <v>0</v>
      </c>
      <c r="AW72" s="71">
        <v>-3588529.8600000003</v>
      </c>
      <c r="AX72" s="71">
        <v>-3588529.8600000003</v>
      </c>
      <c r="AY72" s="71">
        <v>-9027388.2300000004</v>
      </c>
      <c r="AZ72" s="71">
        <v>-8974309.6600000001</v>
      </c>
      <c r="BA72" s="71">
        <v>-53078.57</v>
      </c>
      <c r="BB72" s="71">
        <v>0</v>
      </c>
      <c r="BC72" s="71">
        <v>0</v>
      </c>
      <c r="BD72" s="71">
        <v>5438858.3700000001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-3338286.79</v>
      </c>
      <c r="BT72" s="71">
        <v>-2486026.5099999998</v>
      </c>
      <c r="BU72" s="71">
        <v>-1189565.1600000001</v>
      </c>
      <c r="BV72" s="71">
        <v>-277186.58</v>
      </c>
      <c r="BW72" s="71">
        <v>0</v>
      </c>
      <c r="BX72" s="71">
        <v>-145871.59999999998</v>
      </c>
      <c r="BY72" s="71">
        <v>-261263.29</v>
      </c>
      <c r="BZ72" s="71">
        <v>0</v>
      </c>
      <c r="CA72" s="71">
        <v>1021626.3499999997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135900.51000000536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-2970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-2970</v>
      </c>
      <c r="BE73" s="71">
        <v>2970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2970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988873.36</v>
      </c>
      <c r="E74" s="71">
        <v>125744.47</v>
      </c>
      <c r="F74" s="71">
        <v>125744.47</v>
      </c>
      <c r="G74" s="71">
        <v>0</v>
      </c>
      <c r="H74" s="71">
        <v>0</v>
      </c>
      <c r="I74" s="71">
        <v>856755.73</v>
      </c>
      <c r="J74" s="71">
        <v>856755.73</v>
      </c>
      <c r="K74" s="71">
        <v>-68025.25</v>
      </c>
      <c r="L74" s="71">
        <v>924780.98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6373.1600000000017</v>
      </c>
      <c r="T74" s="71">
        <v>6373.1600000000017</v>
      </c>
      <c r="U74" s="71">
        <v>-13047.24</v>
      </c>
      <c r="V74" s="71">
        <v>19420.400000000001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-2855503.42</v>
      </c>
      <c r="AT74" s="71">
        <v>-3604622.9</v>
      </c>
      <c r="AU74" s="71">
        <v>-3604622.9</v>
      </c>
      <c r="AV74" s="71">
        <v>0</v>
      </c>
      <c r="AW74" s="71">
        <v>1049607.19</v>
      </c>
      <c r="AX74" s="71">
        <v>1049607.19</v>
      </c>
      <c r="AY74" s="71">
        <v>-141140.29999999999</v>
      </c>
      <c r="AZ74" s="71">
        <v>-73042.95</v>
      </c>
      <c r="BA74" s="71">
        <v>-68097.350000000006</v>
      </c>
      <c r="BB74" s="71">
        <v>0</v>
      </c>
      <c r="BC74" s="71">
        <v>0</v>
      </c>
      <c r="BD74" s="71">
        <v>1190747.49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-300487.71000000002</v>
      </c>
      <c r="BT74" s="71">
        <v>-16217.9</v>
      </c>
      <c r="BU74" s="71">
        <v>-213400.85</v>
      </c>
      <c r="BV74" s="71">
        <v>-49711.83</v>
      </c>
      <c r="BW74" s="71">
        <v>0</v>
      </c>
      <c r="BX74" s="71">
        <v>0</v>
      </c>
      <c r="BY74" s="71">
        <v>-12660.34</v>
      </c>
      <c r="BZ74" s="71">
        <v>0</v>
      </c>
      <c r="CA74" s="71">
        <v>-8496.7900000000009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-1866630.06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738479.36</v>
      </c>
      <c r="E76" s="71">
        <v>512163.85</v>
      </c>
      <c r="F76" s="71">
        <v>512163.85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226315.51</v>
      </c>
      <c r="AA76" s="71">
        <v>165082.78</v>
      </c>
      <c r="AB76" s="71">
        <v>46169.409999999996</v>
      </c>
      <c r="AC76" s="71">
        <v>-6220.5899999999965</v>
      </c>
      <c r="AD76" s="71">
        <v>21283.91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-61446.6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-61446.6</v>
      </c>
      <c r="BT76" s="71">
        <v>-37258.71</v>
      </c>
      <c r="BU76" s="71">
        <v>-15278.62</v>
      </c>
      <c r="BV76" s="71">
        <v>-3432.84</v>
      </c>
      <c r="BW76" s="71">
        <v>0</v>
      </c>
      <c r="BX76" s="71">
        <v>0</v>
      </c>
      <c r="BY76" s="71">
        <v>-5476.43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677032.76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202491690291.78806</v>
      </c>
      <c r="E78" s="74">
        <v>193072297599.59003</v>
      </c>
      <c r="F78" s="74">
        <v>206454052468.87994</v>
      </c>
      <c r="G78" s="74">
        <v>-13381754869.289997</v>
      </c>
      <c r="H78" s="74">
        <v>0</v>
      </c>
      <c r="I78" s="74">
        <v>-31299320475.919975</v>
      </c>
      <c r="J78" s="74">
        <v>-33050064352.239983</v>
      </c>
      <c r="K78" s="74">
        <v>-99673821862.190033</v>
      </c>
      <c r="L78" s="74">
        <v>66623757509.949982</v>
      </c>
      <c r="M78" s="74">
        <v>1750743876.3199997</v>
      </c>
      <c r="N78" s="74">
        <v>5883580290.7700005</v>
      </c>
      <c r="O78" s="74">
        <v>-4132836414.4499998</v>
      </c>
      <c r="P78" s="74">
        <v>0</v>
      </c>
      <c r="Q78" s="74">
        <v>0</v>
      </c>
      <c r="R78" s="74">
        <v>0</v>
      </c>
      <c r="S78" s="74">
        <v>384394298.17999995</v>
      </c>
      <c r="T78" s="74">
        <v>390212039.81</v>
      </c>
      <c r="U78" s="74">
        <v>-2929995.5799999996</v>
      </c>
      <c r="V78" s="74">
        <v>393142035.38999999</v>
      </c>
      <c r="W78" s="74">
        <v>-5817741.6300000008</v>
      </c>
      <c r="X78" s="74">
        <v>303802.23000000004</v>
      </c>
      <c r="Y78" s="74">
        <v>-6121543.8600000003</v>
      </c>
      <c r="Z78" s="74">
        <v>39999923413.838135</v>
      </c>
      <c r="AA78" s="74">
        <v>25074354046.651058</v>
      </c>
      <c r="AB78" s="74">
        <v>608476614.14212775</v>
      </c>
      <c r="AC78" s="74">
        <v>9544529113.5062943</v>
      </c>
      <c r="AD78" s="74">
        <v>3184106989.9813118</v>
      </c>
      <c r="AE78" s="74">
        <v>103242591.47219621</v>
      </c>
      <c r="AF78" s="74">
        <v>621179904.99787796</v>
      </c>
      <c r="AG78" s="74">
        <v>180828637.00723338</v>
      </c>
      <c r="AH78" s="74">
        <v>681209196.98476982</v>
      </c>
      <c r="AI78" s="74">
        <v>1996319.0952643775</v>
      </c>
      <c r="AJ78" s="74">
        <v>319297891.02999997</v>
      </c>
      <c r="AK78" s="74">
        <v>319297891.02999997</v>
      </c>
      <c r="AL78" s="74">
        <v>0</v>
      </c>
      <c r="AM78" s="74">
        <v>15097565.069999995</v>
      </c>
      <c r="AN78" s="74">
        <v>17309967.129999999</v>
      </c>
      <c r="AO78" s="74">
        <v>-2183719.4700000007</v>
      </c>
      <c r="AP78" s="74">
        <v>0</v>
      </c>
      <c r="AQ78" s="74">
        <v>0</v>
      </c>
      <c r="AR78" s="74">
        <v>-28682.590000000549</v>
      </c>
      <c r="AS78" s="74">
        <v>-161598012510.55002</v>
      </c>
      <c r="AT78" s="74">
        <v>-112330411319.53337</v>
      </c>
      <c r="AU78" s="74">
        <v>-121134322397.24004</v>
      </c>
      <c r="AV78" s="74">
        <v>8803911077.7066364</v>
      </c>
      <c r="AW78" s="74">
        <v>-6957630631.3978615</v>
      </c>
      <c r="AX78" s="74">
        <v>-7496814586.4450016</v>
      </c>
      <c r="AY78" s="74">
        <v>-17661843053.564999</v>
      </c>
      <c r="AZ78" s="74">
        <v>-16156977904.604486</v>
      </c>
      <c r="BA78" s="74">
        <v>-1972870626.6505136</v>
      </c>
      <c r="BB78" s="74">
        <v>-180853.07</v>
      </c>
      <c r="BC78" s="74">
        <v>468186330.75999999</v>
      </c>
      <c r="BD78" s="74">
        <v>10165028467.119999</v>
      </c>
      <c r="BE78" s="74">
        <v>539183955.04714072</v>
      </c>
      <c r="BF78" s="74">
        <v>1092756807.3171411</v>
      </c>
      <c r="BG78" s="74">
        <v>1054120584.8832096</v>
      </c>
      <c r="BH78" s="74">
        <v>60041543.343930952</v>
      </c>
      <c r="BI78" s="74">
        <v>5119.78</v>
      </c>
      <c r="BJ78" s="74">
        <v>-21410440.689999998</v>
      </c>
      <c r="BK78" s="74">
        <v>-553572852.26999986</v>
      </c>
      <c r="BL78" s="74">
        <v>-1343796827.1399999</v>
      </c>
      <c r="BM78" s="74">
        <v>-1343796827.1399999</v>
      </c>
      <c r="BN78" s="74">
        <v>0</v>
      </c>
      <c r="BO78" s="74">
        <v>-51393482.140000001</v>
      </c>
      <c r="BP78" s="74">
        <v>-1393482.1399999971</v>
      </c>
      <c r="BQ78" s="74">
        <v>0</v>
      </c>
      <c r="BR78" s="74">
        <v>-50000000</v>
      </c>
      <c r="BS78" s="74">
        <v>-39773053444.20108</v>
      </c>
      <c r="BT78" s="74">
        <v>-21797555363.939335</v>
      </c>
      <c r="BU78" s="74">
        <v>-11076559818.181576</v>
      </c>
      <c r="BV78" s="74">
        <v>-3706004745.8192139</v>
      </c>
      <c r="BW78" s="74">
        <v>-534435.74999999045</v>
      </c>
      <c r="BX78" s="74">
        <v>-1542784305.3645515</v>
      </c>
      <c r="BY78" s="74">
        <v>-1410896098.7562568</v>
      </c>
      <c r="BZ78" s="74">
        <v>509445415.04999971</v>
      </c>
      <c r="CA78" s="74">
        <v>-748164091.44014525</v>
      </c>
      <c r="CB78" s="74">
        <v>-11743391.790000001</v>
      </c>
      <c r="CC78" s="74">
        <v>-11743391.790000001</v>
      </c>
      <c r="CD78" s="74">
        <v>-26589030.66</v>
      </c>
      <c r="CE78" s="74">
        <v>14845638.869999999</v>
      </c>
      <c r="CF78" s="74">
        <v>0</v>
      </c>
      <c r="CG78" s="74">
        <v>0</v>
      </c>
      <c r="CH78" s="74">
        <v>0</v>
      </c>
      <c r="CI78" s="74">
        <v>-1129983414.3476725</v>
      </c>
      <c r="CJ78" s="74">
        <v>-1129983414.3476725</v>
      </c>
      <c r="CK78" s="74">
        <v>0</v>
      </c>
      <c r="CL78" s="74">
        <v>40893677781.238159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5012735989.9531317</v>
      </c>
      <c r="E79" s="74">
        <v>5181437833.2644005</v>
      </c>
      <c r="F79" s="74">
        <v>5414571541.5200005</v>
      </c>
      <c r="G79" s="74">
        <v>-233133708.25560004</v>
      </c>
      <c r="H79" s="74">
        <v>0</v>
      </c>
      <c r="I79" s="74">
        <v>-548679311.24739242</v>
      </c>
      <c r="J79" s="74">
        <v>-603869302.12436891</v>
      </c>
      <c r="K79" s="74">
        <v>-2814318020.46</v>
      </c>
      <c r="L79" s="74">
        <v>2210448718.3356309</v>
      </c>
      <c r="M79" s="74">
        <v>55189990.876976483</v>
      </c>
      <c r="N79" s="74">
        <v>103901417.03213319</v>
      </c>
      <c r="O79" s="74">
        <v>-48711426.155156709</v>
      </c>
      <c r="P79" s="74">
        <v>0</v>
      </c>
      <c r="Q79" s="74">
        <v>0</v>
      </c>
      <c r="R79" s="74">
        <v>0</v>
      </c>
      <c r="S79" s="74">
        <v>0.01</v>
      </c>
      <c r="T79" s="74">
        <v>0.01</v>
      </c>
      <c r="U79" s="74">
        <v>0</v>
      </c>
      <c r="V79" s="74">
        <v>0.01</v>
      </c>
      <c r="W79" s="74">
        <v>0</v>
      </c>
      <c r="X79" s="74">
        <v>0</v>
      </c>
      <c r="Y79" s="74">
        <v>0</v>
      </c>
      <c r="Z79" s="74">
        <v>379450735.4061231</v>
      </c>
      <c r="AA79" s="74">
        <v>326674286.10211378</v>
      </c>
      <c r="AB79" s="74">
        <v>7437568.8947162749</v>
      </c>
      <c r="AC79" s="74">
        <v>45338796.429293074</v>
      </c>
      <c r="AD79" s="74">
        <v>83.98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526732.52</v>
      </c>
      <c r="AK79" s="74">
        <v>526732.52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-5984215528.9082603</v>
      </c>
      <c r="AT79" s="74">
        <v>-3178955563.7276664</v>
      </c>
      <c r="AU79" s="74">
        <v>-3320270621.3766665</v>
      </c>
      <c r="AV79" s="74">
        <v>141315057.64900002</v>
      </c>
      <c r="AW79" s="74">
        <v>-185555637.70945966</v>
      </c>
      <c r="AX79" s="74">
        <v>-194280642.87245965</v>
      </c>
      <c r="AY79" s="74">
        <v>-688926205.46119547</v>
      </c>
      <c r="AZ79" s="74">
        <v>-703467964.5999999</v>
      </c>
      <c r="BA79" s="74">
        <v>14541759.138804452</v>
      </c>
      <c r="BB79" s="74">
        <v>0</v>
      </c>
      <c r="BC79" s="74">
        <v>0</v>
      </c>
      <c r="BD79" s="74">
        <v>494645562.58873582</v>
      </c>
      <c r="BE79" s="74">
        <v>8725005.1629999988</v>
      </c>
      <c r="BF79" s="74">
        <v>14897824.23</v>
      </c>
      <c r="BG79" s="74">
        <v>14806075.489999998</v>
      </c>
      <c r="BH79" s="74">
        <v>91748.74</v>
      </c>
      <c r="BI79" s="74">
        <v>0</v>
      </c>
      <c r="BJ79" s="74">
        <v>0</v>
      </c>
      <c r="BK79" s="74">
        <v>-6172819.0669999989</v>
      </c>
      <c r="BL79" s="74">
        <v>0</v>
      </c>
      <c r="BM79" s="74">
        <v>0</v>
      </c>
      <c r="BN79" s="74">
        <v>0</v>
      </c>
      <c r="BO79" s="74">
        <v>-170434.53</v>
      </c>
      <c r="BP79" s="74">
        <v>-170434.53</v>
      </c>
      <c r="BQ79" s="74">
        <v>0</v>
      </c>
      <c r="BR79" s="74">
        <v>0</v>
      </c>
      <c r="BS79" s="74">
        <v>-2619479143.7311344</v>
      </c>
      <c r="BT79" s="74">
        <v>-750665572.56821418</v>
      </c>
      <c r="BU79" s="74">
        <v>-1153294243.5448489</v>
      </c>
      <c r="BV79" s="74">
        <v>-211941557.75364968</v>
      </c>
      <c r="BW79" s="74">
        <v>0</v>
      </c>
      <c r="BX79" s="74">
        <v>-109191558.9363444</v>
      </c>
      <c r="BY79" s="74">
        <v>-259459471.9091754</v>
      </c>
      <c r="BZ79" s="74">
        <v>-13024741.880000005</v>
      </c>
      <c r="CA79" s="74">
        <v>-121901997.13890177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-54749.21</v>
      </c>
      <c r="CJ79" s="74">
        <v>-54749.21</v>
      </c>
      <c r="CK79" s="74">
        <v>0</v>
      </c>
      <c r="CL79" s="74">
        <v>-971479538.95512915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1727352.72</v>
      </c>
      <c r="E80" s="74">
        <v>637908.31999999995</v>
      </c>
      <c r="F80" s="74">
        <v>637908.31999999995</v>
      </c>
      <c r="G80" s="74">
        <v>0</v>
      </c>
      <c r="H80" s="74">
        <v>0</v>
      </c>
      <c r="I80" s="74">
        <v>856755.73</v>
      </c>
      <c r="J80" s="74">
        <v>856755.73</v>
      </c>
      <c r="K80" s="74">
        <v>-68025.25</v>
      </c>
      <c r="L80" s="74">
        <v>924780.98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6373.1600000000017</v>
      </c>
      <c r="T80" s="74">
        <v>6373.1600000000017</v>
      </c>
      <c r="U80" s="74">
        <v>-13047.24</v>
      </c>
      <c r="V80" s="74">
        <v>19420.400000000001</v>
      </c>
      <c r="W80" s="74">
        <v>0</v>
      </c>
      <c r="X80" s="74">
        <v>0</v>
      </c>
      <c r="Y80" s="74">
        <v>0</v>
      </c>
      <c r="Z80" s="74">
        <v>226315.51</v>
      </c>
      <c r="AA80" s="74">
        <v>165082.78</v>
      </c>
      <c r="AB80" s="74">
        <v>46169.409999999996</v>
      </c>
      <c r="AC80" s="74">
        <v>-6220.5899999999965</v>
      </c>
      <c r="AD80" s="74">
        <v>21283.91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-2916950.02</v>
      </c>
      <c r="AT80" s="74">
        <v>-3604622.9</v>
      </c>
      <c r="AU80" s="74">
        <v>-3604622.9</v>
      </c>
      <c r="AV80" s="74">
        <v>0</v>
      </c>
      <c r="AW80" s="74">
        <v>1049607.19</v>
      </c>
      <c r="AX80" s="74">
        <v>1049607.19</v>
      </c>
      <c r="AY80" s="74">
        <v>-141140.29999999999</v>
      </c>
      <c r="AZ80" s="74">
        <v>-73042.95</v>
      </c>
      <c r="BA80" s="74">
        <v>-68097.350000000006</v>
      </c>
      <c r="BB80" s="74">
        <v>0</v>
      </c>
      <c r="BC80" s="74">
        <v>0</v>
      </c>
      <c r="BD80" s="74">
        <v>1190747.49</v>
      </c>
      <c r="BE80" s="74">
        <v>0</v>
      </c>
      <c r="BF80" s="74">
        <v>0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-361934.31</v>
      </c>
      <c r="BT80" s="74">
        <v>-53476.61</v>
      </c>
      <c r="BU80" s="74">
        <v>-228679.47</v>
      </c>
      <c r="BV80" s="74">
        <v>-53144.67</v>
      </c>
      <c r="BW80" s="74">
        <v>0</v>
      </c>
      <c r="BX80" s="74">
        <v>0</v>
      </c>
      <c r="BY80" s="74">
        <v>-18136.77</v>
      </c>
      <c r="BZ80" s="74">
        <v>0</v>
      </c>
      <c r="CA80" s="74">
        <v>-8496.7900000000009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-1189597.3</v>
      </c>
    </row>
    <row r="81" spans="1:90">
      <c r="A81" s="56" t="s">
        <v>134</v>
      </c>
      <c r="B81" s="73">
        <v>9003</v>
      </c>
      <c r="C81" s="70" t="s">
        <v>383</v>
      </c>
      <c r="D81" s="74">
        <v>207504426281.74118</v>
      </c>
      <c r="E81" s="74">
        <v>198253735432.85443</v>
      </c>
      <c r="F81" s="74">
        <v>211868624010.39993</v>
      </c>
      <c r="G81" s="74">
        <v>-13614888577.545597</v>
      </c>
      <c r="H81" s="74">
        <v>0</v>
      </c>
      <c r="I81" s="74">
        <v>-31847999787.167366</v>
      </c>
      <c r="J81" s="74">
        <v>-33653933654.364353</v>
      </c>
      <c r="K81" s="74">
        <v>-102488139882.65004</v>
      </c>
      <c r="L81" s="74">
        <v>68834206228.285614</v>
      </c>
      <c r="M81" s="74">
        <v>1805933867.1969762</v>
      </c>
      <c r="N81" s="74">
        <v>5987481707.8021336</v>
      </c>
      <c r="O81" s="74">
        <v>-4181547840.6051564</v>
      </c>
      <c r="P81" s="74">
        <v>0</v>
      </c>
      <c r="Q81" s="74">
        <v>0</v>
      </c>
      <c r="R81" s="74">
        <v>0</v>
      </c>
      <c r="S81" s="74">
        <v>384394298.18999994</v>
      </c>
      <c r="T81" s="74">
        <v>390212039.81999999</v>
      </c>
      <c r="U81" s="74">
        <v>-2929995.5799999996</v>
      </c>
      <c r="V81" s="74">
        <v>393142035.39999998</v>
      </c>
      <c r="W81" s="74">
        <v>-5817741.6300000008</v>
      </c>
      <c r="X81" s="74">
        <v>303802.23000000004</v>
      </c>
      <c r="Y81" s="74">
        <v>-6121543.8600000003</v>
      </c>
      <c r="Z81" s="74">
        <v>40379374149.244255</v>
      </c>
      <c r="AA81" s="74">
        <v>25401028332.753174</v>
      </c>
      <c r="AB81" s="74">
        <v>615914183.03684402</v>
      </c>
      <c r="AC81" s="74">
        <v>9589867909.9355869</v>
      </c>
      <c r="AD81" s="74">
        <v>3184107073.9613118</v>
      </c>
      <c r="AE81" s="74">
        <v>103242591.47219621</v>
      </c>
      <c r="AF81" s="74">
        <v>621179904.99787796</v>
      </c>
      <c r="AG81" s="74">
        <v>180828637.00723338</v>
      </c>
      <c r="AH81" s="74">
        <v>681209196.98476982</v>
      </c>
      <c r="AI81" s="74">
        <v>1996319.0952643775</v>
      </c>
      <c r="AJ81" s="74">
        <v>319824623.54999995</v>
      </c>
      <c r="AK81" s="74">
        <v>319824623.54999995</v>
      </c>
      <c r="AL81" s="74">
        <v>0</v>
      </c>
      <c r="AM81" s="74">
        <v>15097565.069999995</v>
      </c>
      <c r="AN81" s="74">
        <v>17309967.129999999</v>
      </c>
      <c r="AO81" s="74">
        <v>-2183719.4700000007</v>
      </c>
      <c r="AP81" s="74">
        <v>0</v>
      </c>
      <c r="AQ81" s="74">
        <v>0</v>
      </c>
      <c r="AR81" s="74">
        <v>-28682.590000000549</v>
      </c>
      <c r="AS81" s="74">
        <v>-167582228039.45828</v>
      </c>
      <c r="AT81" s="74">
        <v>-115509366883.26103</v>
      </c>
      <c r="AU81" s="74">
        <v>-124454593018.6167</v>
      </c>
      <c r="AV81" s="74">
        <v>8945226135.3556366</v>
      </c>
      <c r="AW81" s="74">
        <v>-7143186269.1073208</v>
      </c>
      <c r="AX81" s="74">
        <v>-7691095229.317461</v>
      </c>
      <c r="AY81" s="74">
        <v>-18350769259.026196</v>
      </c>
      <c r="AZ81" s="74">
        <v>-16860445869.204487</v>
      </c>
      <c r="BA81" s="74">
        <v>-1958328867.5117092</v>
      </c>
      <c r="BB81" s="74">
        <v>-180853.07</v>
      </c>
      <c r="BC81" s="74">
        <v>468186330.75999999</v>
      </c>
      <c r="BD81" s="74">
        <v>10659674029.708735</v>
      </c>
      <c r="BE81" s="74">
        <v>547908960.21014071</v>
      </c>
      <c r="BF81" s="74">
        <v>1107654631.5471411</v>
      </c>
      <c r="BG81" s="74">
        <v>1068926660.3732096</v>
      </c>
      <c r="BH81" s="74">
        <v>60133292.083930954</v>
      </c>
      <c r="BI81" s="74">
        <v>5119.78</v>
      </c>
      <c r="BJ81" s="74">
        <v>-21410440.689999998</v>
      </c>
      <c r="BK81" s="74">
        <v>-559745671.33699989</v>
      </c>
      <c r="BL81" s="74">
        <v>-1343796827.1399999</v>
      </c>
      <c r="BM81" s="74">
        <v>-1343796827.1399999</v>
      </c>
      <c r="BN81" s="74">
        <v>0</v>
      </c>
      <c r="BO81" s="74">
        <v>-51563916.670000002</v>
      </c>
      <c r="BP81" s="74">
        <v>-1563916.6699999971</v>
      </c>
      <c r="BQ81" s="74">
        <v>0</v>
      </c>
      <c r="BR81" s="74">
        <v>-50000000</v>
      </c>
      <c r="BS81" s="74">
        <v>-42392532587.932213</v>
      </c>
      <c r="BT81" s="74">
        <v>-22548220936.507549</v>
      </c>
      <c r="BU81" s="74">
        <v>-12229854061.726425</v>
      </c>
      <c r="BV81" s="74">
        <v>-3917946303.5728636</v>
      </c>
      <c r="BW81" s="74">
        <v>-534435.74999999045</v>
      </c>
      <c r="BX81" s="74">
        <v>-1651975864.3008959</v>
      </c>
      <c r="BY81" s="74">
        <v>-1670355570.6654322</v>
      </c>
      <c r="BZ81" s="74">
        <v>496420673.16999972</v>
      </c>
      <c r="CA81" s="74">
        <v>-870066088.57904696</v>
      </c>
      <c r="CB81" s="74">
        <v>-11743391.790000001</v>
      </c>
      <c r="CC81" s="74">
        <v>-11743391.790000001</v>
      </c>
      <c r="CD81" s="74">
        <v>-26589030.66</v>
      </c>
      <c r="CE81" s="74">
        <v>14845638.869999999</v>
      </c>
      <c r="CF81" s="74">
        <v>0</v>
      </c>
      <c r="CG81" s="74">
        <v>0</v>
      </c>
      <c r="CH81" s="74">
        <v>0</v>
      </c>
      <c r="CI81" s="74">
        <v>-1130038163.5576725</v>
      </c>
      <c r="CJ81" s="74">
        <v>-1130038163.5576725</v>
      </c>
      <c r="CK81" s="74">
        <v>0</v>
      </c>
      <c r="CL81" s="74">
        <v>39922198242.283028</v>
      </c>
    </row>
    <row r="82" spans="1:90" ht="12.75" customHeight="1">
      <c r="A82" s="57" t="s">
        <v>136</v>
      </c>
      <c r="B82" s="75"/>
      <c r="C82" s="70" t="s">
        <v>384</v>
      </c>
      <c r="D82" s="74">
        <v>207506153634.46118</v>
      </c>
      <c r="E82" s="74">
        <v>198254373341.17444</v>
      </c>
      <c r="F82" s="74">
        <v>211869261918.71994</v>
      </c>
      <c r="G82" s="74">
        <v>-13614888577.545597</v>
      </c>
      <c r="H82" s="74">
        <v>0</v>
      </c>
      <c r="I82" s="74">
        <v>-31847143031.437366</v>
      </c>
      <c r="J82" s="74">
        <v>-33653076898.634354</v>
      </c>
      <c r="K82" s="74">
        <v>-102488207907.90004</v>
      </c>
      <c r="L82" s="74">
        <v>68835131009.26561</v>
      </c>
      <c r="M82" s="74">
        <v>1805933867.1969762</v>
      </c>
      <c r="N82" s="74">
        <v>5987481707.8021336</v>
      </c>
      <c r="O82" s="74">
        <v>-4181547840.6051564</v>
      </c>
      <c r="P82" s="74">
        <v>0</v>
      </c>
      <c r="Q82" s="74">
        <v>0</v>
      </c>
      <c r="R82" s="74">
        <v>0</v>
      </c>
      <c r="S82" s="74">
        <v>384400671.34999996</v>
      </c>
      <c r="T82" s="74">
        <v>390218412.98000002</v>
      </c>
      <c r="U82" s="74">
        <v>-2943042.82</v>
      </c>
      <c r="V82" s="74">
        <v>393161455.79999995</v>
      </c>
      <c r="W82" s="74">
        <v>-5817741.6300000008</v>
      </c>
      <c r="X82" s="74">
        <v>303802.23000000004</v>
      </c>
      <c r="Y82" s="74">
        <v>-6121543.8600000003</v>
      </c>
      <c r="Z82" s="74">
        <v>40379600464.754257</v>
      </c>
      <c r="AA82" s="74">
        <v>25401193415.533173</v>
      </c>
      <c r="AB82" s="74">
        <v>615960352.44684398</v>
      </c>
      <c r="AC82" s="74">
        <v>9589861689.3455868</v>
      </c>
      <c r="AD82" s="74">
        <v>3184128357.8713117</v>
      </c>
      <c r="AE82" s="74">
        <v>103242591.47219621</v>
      </c>
      <c r="AF82" s="74">
        <v>621179904.99787796</v>
      </c>
      <c r="AG82" s="74">
        <v>180828637.00723338</v>
      </c>
      <c r="AH82" s="74">
        <v>681209196.98476982</v>
      </c>
      <c r="AI82" s="74">
        <v>1996319.0952643775</v>
      </c>
      <c r="AJ82" s="74">
        <v>319824623.54999995</v>
      </c>
      <c r="AK82" s="74">
        <v>319824623.54999995</v>
      </c>
      <c r="AL82" s="74">
        <v>0</v>
      </c>
      <c r="AM82" s="74">
        <v>15097565.069999995</v>
      </c>
      <c r="AN82" s="74">
        <v>17309967.129999999</v>
      </c>
      <c r="AO82" s="74">
        <v>-2183719.4700000007</v>
      </c>
      <c r="AP82" s="74">
        <v>0</v>
      </c>
      <c r="AQ82" s="74">
        <v>0</v>
      </c>
      <c r="AR82" s="74">
        <v>-28682.590000000549</v>
      </c>
      <c r="AS82" s="74">
        <v>-167585144989.47827</v>
      </c>
      <c r="AT82" s="74">
        <v>-115512971506.16103</v>
      </c>
      <c r="AU82" s="74">
        <v>-124458197641.51669</v>
      </c>
      <c r="AV82" s="74">
        <v>8945226135.3556366</v>
      </c>
      <c r="AW82" s="74">
        <v>-7142136661.9173212</v>
      </c>
      <c r="AX82" s="74">
        <v>-7690045622.1274614</v>
      </c>
      <c r="AY82" s="74">
        <v>-18350910399.326195</v>
      </c>
      <c r="AZ82" s="74">
        <v>-16860518912.154488</v>
      </c>
      <c r="BA82" s="74">
        <v>-1958396964.8617091</v>
      </c>
      <c r="BB82" s="74">
        <v>-180853.07</v>
      </c>
      <c r="BC82" s="74">
        <v>468186330.75999999</v>
      </c>
      <c r="BD82" s="74">
        <v>10660864777.198734</v>
      </c>
      <c r="BE82" s="74">
        <v>547908960.21014071</v>
      </c>
      <c r="BF82" s="74">
        <v>1107654631.5471411</v>
      </c>
      <c r="BG82" s="74">
        <v>1068926660.3732096</v>
      </c>
      <c r="BH82" s="74">
        <v>60133292.083930954</v>
      </c>
      <c r="BI82" s="74">
        <v>5119.78</v>
      </c>
      <c r="BJ82" s="74">
        <v>-21410440.689999998</v>
      </c>
      <c r="BK82" s="74">
        <v>-559745671.33699989</v>
      </c>
      <c r="BL82" s="74">
        <v>-1343796827.1399999</v>
      </c>
      <c r="BM82" s="74">
        <v>-1343796827.1399999</v>
      </c>
      <c r="BN82" s="74">
        <v>0</v>
      </c>
      <c r="BO82" s="74">
        <v>-51563916.670000002</v>
      </c>
      <c r="BP82" s="74">
        <v>-1563916.6699999971</v>
      </c>
      <c r="BQ82" s="74">
        <v>0</v>
      </c>
      <c r="BR82" s="74">
        <v>-50000000</v>
      </c>
      <c r="BS82" s="74">
        <v>-42392894522.24221</v>
      </c>
      <c r="BT82" s="74">
        <v>-22548274413.11755</v>
      </c>
      <c r="BU82" s="74">
        <v>-12230082741.196424</v>
      </c>
      <c r="BV82" s="74">
        <v>-3917999448.2428637</v>
      </c>
      <c r="BW82" s="74">
        <v>-534435.74999999045</v>
      </c>
      <c r="BX82" s="74">
        <v>-1651975864.3008959</v>
      </c>
      <c r="BY82" s="74">
        <v>-1670373707.4354322</v>
      </c>
      <c r="BZ82" s="74">
        <v>496420673.16999972</v>
      </c>
      <c r="CA82" s="74">
        <v>-870074585.36904693</v>
      </c>
      <c r="CB82" s="74">
        <v>-11743391.790000001</v>
      </c>
      <c r="CC82" s="74">
        <v>-11743391.790000001</v>
      </c>
      <c r="CD82" s="74">
        <v>-26589030.66</v>
      </c>
      <c r="CE82" s="74">
        <v>14845638.869999999</v>
      </c>
      <c r="CF82" s="74">
        <v>0</v>
      </c>
      <c r="CG82" s="74">
        <v>0</v>
      </c>
      <c r="CH82" s="74">
        <v>0</v>
      </c>
      <c r="CI82" s="74">
        <v>-1130038163.5576725</v>
      </c>
      <c r="CJ82" s="74">
        <v>-1130038163.5576725</v>
      </c>
      <c r="CK82" s="74">
        <v>0</v>
      </c>
      <c r="CL82" s="74">
        <v>39921008644.983025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BB2-2825-46AB-B983-2E3D793894DA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227</v>
      </c>
      <c r="B2" s="86">
        <v>717</v>
      </c>
      <c r="C2" s="86">
        <v>737</v>
      </c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3771713978.79</v>
      </c>
      <c r="E8" s="71">
        <v>3084305368.2200003</v>
      </c>
      <c r="F8" s="71">
        <v>3312842453.3600001</v>
      </c>
      <c r="G8" s="71">
        <v>-228537085.14000002</v>
      </c>
      <c r="H8" s="71">
        <v>0</v>
      </c>
      <c r="I8" s="71">
        <v>-87008321.869999826</v>
      </c>
      <c r="J8" s="71">
        <v>397510270.84000015</v>
      </c>
      <c r="K8" s="71">
        <v>-2006757983.5599999</v>
      </c>
      <c r="L8" s="71">
        <v>2404268254.4000001</v>
      </c>
      <c r="M8" s="71">
        <v>-484518592.70999998</v>
      </c>
      <c r="N8" s="71">
        <v>6679015.29</v>
      </c>
      <c r="O8" s="71">
        <v>-491197608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749356142.20000005</v>
      </c>
      <c r="AA8" s="71">
        <v>272055638.96999997</v>
      </c>
      <c r="AB8" s="71">
        <v>16167634.539999999</v>
      </c>
      <c r="AC8" s="71">
        <v>374342551.75</v>
      </c>
      <c r="AD8" s="71">
        <v>86790316.939999998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86487549.700000003</v>
      </c>
      <c r="AK8" s="71">
        <v>86487549.700000003</v>
      </c>
      <c r="AL8" s="71">
        <v>0</v>
      </c>
      <c r="AM8" s="71">
        <v>-61426759.460000001</v>
      </c>
      <c r="AN8" s="71">
        <v>-64306565.299999997</v>
      </c>
      <c r="AO8" s="71">
        <v>25841140.440000001</v>
      </c>
      <c r="AP8" s="71">
        <v>0</v>
      </c>
      <c r="AQ8" s="71">
        <v>0</v>
      </c>
      <c r="AR8" s="71">
        <v>-22961334.600000001</v>
      </c>
      <c r="AS8" s="71">
        <v>-3149091320.2500005</v>
      </c>
      <c r="AT8" s="71">
        <v>-1782710895.7500002</v>
      </c>
      <c r="AU8" s="71">
        <v>-2198203157.2600002</v>
      </c>
      <c r="AV8" s="71">
        <v>415492261.51000005</v>
      </c>
      <c r="AW8" s="71">
        <v>263863110.17999986</v>
      </c>
      <c r="AX8" s="71">
        <v>416676452.38999987</v>
      </c>
      <c r="AY8" s="71">
        <v>-567837491.68000007</v>
      </c>
      <c r="AZ8" s="71">
        <v>-563648321.03000009</v>
      </c>
      <c r="BA8" s="71">
        <v>-58517289.280000001</v>
      </c>
      <c r="BB8" s="71">
        <v>0</v>
      </c>
      <c r="BC8" s="71">
        <v>54328118.630000003</v>
      </c>
      <c r="BD8" s="71">
        <v>984513944.06999993</v>
      </c>
      <c r="BE8" s="71">
        <v>-152813342.21000001</v>
      </c>
      <c r="BF8" s="71">
        <v>55268294.539999999</v>
      </c>
      <c r="BG8" s="71">
        <v>52036007.059999995</v>
      </c>
      <c r="BH8" s="71">
        <v>8700379.4199999999</v>
      </c>
      <c r="BI8" s="71">
        <v>0</v>
      </c>
      <c r="BJ8" s="71">
        <v>-5468091.9400000004</v>
      </c>
      <c r="BK8" s="71">
        <v>-208081636.75</v>
      </c>
      <c r="BL8" s="71">
        <v>0</v>
      </c>
      <c r="BM8" s="71">
        <v>0</v>
      </c>
      <c r="BN8" s="71">
        <v>0</v>
      </c>
      <c r="BO8" s="71">
        <v>10932101.440000001</v>
      </c>
      <c r="BP8" s="71">
        <v>10932101.440000001</v>
      </c>
      <c r="BQ8" s="71">
        <v>0</v>
      </c>
      <c r="BR8" s="71">
        <v>0</v>
      </c>
      <c r="BS8" s="71">
        <v>-1639206759.3199999</v>
      </c>
      <c r="BT8" s="71">
        <v>-599530617.61000001</v>
      </c>
      <c r="BU8" s="71">
        <v>-454417153.43000001</v>
      </c>
      <c r="BV8" s="71">
        <v>-169795462</v>
      </c>
      <c r="BW8" s="71">
        <v>0</v>
      </c>
      <c r="BX8" s="71">
        <v>0</v>
      </c>
      <c r="BY8" s="71">
        <v>0</v>
      </c>
      <c r="BZ8" s="71">
        <v>30885845.970000006</v>
      </c>
      <c r="CA8" s="71">
        <v>-446349372.25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-1968876.8</v>
      </c>
      <c r="CJ8" s="71">
        <v>-1968876.8</v>
      </c>
      <c r="CK8" s="71">
        <v>0</v>
      </c>
      <c r="CL8" s="71">
        <v>622622658.53999949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11080531134.189999</v>
      </c>
      <c r="E9" s="71">
        <v>9604202935.2699986</v>
      </c>
      <c r="F9" s="71">
        <v>9884053183.8399982</v>
      </c>
      <c r="G9" s="71">
        <v>-279850248.56999999</v>
      </c>
      <c r="H9" s="71">
        <v>0</v>
      </c>
      <c r="I9" s="71">
        <v>-708584292.65999985</v>
      </c>
      <c r="J9" s="71">
        <v>-708584292.65999985</v>
      </c>
      <c r="K9" s="71">
        <v>-5525847924.1999998</v>
      </c>
      <c r="L9" s="71">
        <v>4817263631.54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1981135012.6299999</v>
      </c>
      <c r="AA9" s="71">
        <v>1299342466.5499997</v>
      </c>
      <c r="AB9" s="71">
        <v>-157236.31</v>
      </c>
      <c r="AC9" s="71">
        <v>401964745.57999998</v>
      </c>
      <c r="AD9" s="71">
        <v>183610574.38</v>
      </c>
      <c r="AE9" s="71">
        <v>58901.47</v>
      </c>
      <c r="AF9" s="71">
        <v>80782151.730000004</v>
      </c>
      <c r="AG9" s="71">
        <v>15533409.23</v>
      </c>
      <c r="AH9" s="71">
        <v>0</v>
      </c>
      <c r="AI9" s="71">
        <v>0</v>
      </c>
      <c r="AJ9" s="71">
        <v>-3492876</v>
      </c>
      <c r="AK9" s="71">
        <v>-3492876</v>
      </c>
      <c r="AL9" s="71">
        <v>0</v>
      </c>
      <c r="AM9" s="71">
        <v>207270354.94999999</v>
      </c>
      <c r="AN9" s="71">
        <v>215295174.96000001</v>
      </c>
      <c r="AO9" s="71">
        <v>91005.07</v>
      </c>
      <c r="AP9" s="71">
        <v>0</v>
      </c>
      <c r="AQ9" s="71">
        <v>0</v>
      </c>
      <c r="AR9" s="71">
        <v>-8115825.0800000019</v>
      </c>
      <c r="AS9" s="71">
        <v>-8710436201.3799992</v>
      </c>
      <c r="AT9" s="71">
        <v>-5290377589.4299994</v>
      </c>
      <c r="AU9" s="71">
        <v>-5291661068.9899998</v>
      </c>
      <c r="AV9" s="71">
        <v>1283479.56</v>
      </c>
      <c r="AW9" s="71">
        <v>-76647608.880000025</v>
      </c>
      <c r="AX9" s="71">
        <v>-77629632.980000019</v>
      </c>
      <c r="AY9" s="71">
        <v>-1390869883.6900001</v>
      </c>
      <c r="AZ9" s="71">
        <v>-1346606955.8500001</v>
      </c>
      <c r="BA9" s="71">
        <v>-44262927.840000004</v>
      </c>
      <c r="BB9" s="71">
        <v>0</v>
      </c>
      <c r="BC9" s="71">
        <v>0</v>
      </c>
      <c r="BD9" s="71">
        <v>1313240250.71</v>
      </c>
      <c r="BE9" s="71">
        <v>982024.10000000009</v>
      </c>
      <c r="BF9" s="71">
        <v>1404054.87</v>
      </c>
      <c r="BG9" s="71">
        <v>410561.56999999995</v>
      </c>
      <c r="BH9" s="71">
        <v>993493.3</v>
      </c>
      <c r="BI9" s="71">
        <v>0</v>
      </c>
      <c r="BJ9" s="71">
        <v>0</v>
      </c>
      <c r="BK9" s="71">
        <v>-422030.77</v>
      </c>
      <c r="BL9" s="71">
        <v>0</v>
      </c>
      <c r="BM9" s="71">
        <v>0</v>
      </c>
      <c r="BN9" s="71">
        <v>0</v>
      </c>
      <c r="BO9" s="71">
        <v>10146476.169999998</v>
      </c>
      <c r="BP9" s="71">
        <v>10146476.169999998</v>
      </c>
      <c r="BQ9" s="71">
        <v>0</v>
      </c>
      <c r="BR9" s="71">
        <v>0</v>
      </c>
      <c r="BS9" s="71">
        <v>-2477814909.9300003</v>
      </c>
      <c r="BT9" s="71">
        <v>-1383269697.75</v>
      </c>
      <c r="BU9" s="71">
        <v>-623813197.86000001</v>
      </c>
      <c r="BV9" s="71">
        <v>-269725086.01999998</v>
      </c>
      <c r="BW9" s="71">
        <v>0</v>
      </c>
      <c r="BX9" s="71">
        <v>-119738301.59</v>
      </c>
      <c r="BY9" s="71">
        <v>-50891742.609999999</v>
      </c>
      <c r="BZ9" s="71">
        <v>0</v>
      </c>
      <c r="CA9" s="71">
        <v>-30376884.099999998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-875742569.30999994</v>
      </c>
      <c r="CJ9" s="71">
        <v>-875742569.30999994</v>
      </c>
      <c r="CK9" s="71">
        <v>0</v>
      </c>
      <c r="CL9" s="71">
        <v>2370094932.8099995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22697949997.760006</v>
      </c>
      <c r="E10" s="71">
        <v>18774160403.230003</v>
      </c>
      <c r="F10" s="71">
        <v>18969719391.100002</v>
      </c>
      <c r="G10" s="71">
        <v>-195558987.87</v>
      </c>
      <c r="H10" s="71">
        <v>0</v>
      </c>
      <c r="I10" s="71">
        <v>-2476180616.3599992</v>
      </c>
      <c r="J10" s="71">
        <v>-2342824869.8899994</v>
      </c>
      <c r="K10" s="71">
        <v>-10690630807.41</v>
      </c>
      <c r="L10" s="71">
        <v>8347805937.5200005</v>
      </c>
      <c r="M10" s="71">
        <v>-133355746.47</v>
      </c>
      <c r="N10" s="71">
        <v>30728249.350000001</v>
      </c>
      <c r="O10" s="71">
        <v>-164083995.81999999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6010854642.4800005</v>
      </c>
      <c r="AA10" s="71">
        <v>2475738786.5799999</v>
      </c>
      <c r="AB10" s="71">
        <v>665626221.96000004</v>
      </c>
      <c r="AC10" s="71">
        <v>2197645051.0900002</v>
      </c>
      <c r="AD10" s="71">
        <v>526124492.17000002</v>
      </c>
      <c r="AE10" s="71">
        <v>123743717.22</v>
      </c>
      <c r="AF10" s="71">
        <v>0</v>
      </c>
      <c r="AG10" s="71">
        <v>0</v>
      </c>
      <c r="AH10" s="71">
        <v>21976373.460000001</v>
      </c>
      <c r="AI10" s="71">
        <v>0</v>
      </c>
      <c r="AJ10" s="71">
        <v>54375681.840000004</v>
      </c>
      <c r="AK10" s="71">
        <v>54375681.840000004</v>
      </c>
      <c r="AL10" s="71">
        <v>0</v>
      </c>
      <c r="AM10" s="71">
        <v>334739886.56999999</v>
      </c>
      <c r="AN10" s="71">
        <v>328432759.66000003</v>
      </c>
      <c r="AO10" s="71">
        <v>-2704573.79</v>
      </c>
      <c r="AP10" s="71">
        <v>-594753.44999999995</v>
      </c>
      <c r="AQ10" s="71">
        <v>0</v>
      </c>
      <c r="AR10" s="71">
        <v>9606454.1499999985</v>
      </c>
      <c r="AS10" s="71">
        <v>-14664610304.820002</v>
      </c>
      <c r="AT10" s="71">
        <v>-9314579206.170002</v>
      </c>
      <c r="AU10" s="71">
        <v>-9449569511.5900021</v>
      </c>
      <c r="AV10" s="71">
        <v>134990305.41999999</v>
      </c>
      <c r="AW10" s="71">
        <v>-274870744.12000024</v>
      </c>
      <c r="AX10" s="71">
        <v>-257576684.98000026</v>
      </c>
      <c r="AY10" s="71">
        <v>-1917920657.3700004</v>
      </c>
      <c r="AZ10" s="71">
        <v>-2942211550.9100003</v>
      </c>
      <c r="BA10" s="71">
        <v>893832837.15999997</v>
      </c>
      <c r="BB10" s="71">
        <v>0</v>
      </c>
      <c r="BC10" s="71">
        <v>130458056.38</v>
      </c>
      <c r="BD10" s="71">
        <v>1660343972.3900001</v>
      </c>
      <c r="BE10" s="71">
        <v>-17294059.140000001</v>
      </c>
      <c r="BF10" s="71">
        <v>10396839.570000002</v>
      </c>
      <c r="BG10" s="71">
        <v>21856972.890000001</v>
      </c>
      <c r="BH10" s="71">
        <v>-10752934.369999999</v>
      </c>
      <c r="BI10" s="71">
        <v>0</v>
      </c>
      <c r="BJ10" s="71">
        <v>-707198.95</v>
      </c>
      <c r="BK10" s="71">
        <v>-27690898.710000001</v>
      </c>
      <c r="BL10" s="71">
        <v>0</v>
      </c>
      <c r="BM10" s="71">
        <v>0</v>
      </c>
      <c r="BN10" s="71">
        <v>0</v>
      </c>
      <c r="BO10" s="71">
        <v>-71562535.060000002</v>
      </c>
      <c r="BP10" s="71">
        <v>-71562535.060000002</v>
      </c>
      <c r="BQ10" s="71">
        <v>0</v>
      </c>
      <c r="BR10" s="71">
        <v>0</v>
      </c>
      <c r="BS10" s="71">
        <v>-4042038409.7199998</v>
      </c>
      <c r="BT10" s="71">
        <v>-2326245799.3099999</v>
      </c>
      <c r="BU10" s="71">
        <v>-1003586291.26</v>
      </c>
      <c r="BV10" s="71">
        <v>-466285872.38</v>
      </c>
      <c r="BW10" s="71">
        <v>0</v>
      </c>
      <c r="BX10" s="71">
        <v>-108032593.31</v>
      </c>
      <c r="BY10" s="71">
        <v>-82757058.590000004</v>
      </c>
      <c r="BZ10" s="71">
        <v>-55130794.869999997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-961559409.75</v>
      </c>
      <c r="CJ10" s="71">
        <v>-961559409.75</v>
      </c>
      <c r="CK10" s="71">
        <v>0</v>
      </c>
      <c r="CL10" s="71">
        <v>8033339692.9400043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2188500304.7399998</v>
      </c>
      <c r="E11" s="71">
        <v>2126268943.79</v>
      </c>
      <c r="F11" s="71">
        <v>2126268943.79</v>
      </c>
      <c r="G11" s="71">
        <v>0</v>
      </c>
      <c r="H11" s="71">
        <v>0</v>
      </c>
      <c r="I11" s="71">
        <v>-271720234.29999995</v>
      </c>
      <c r="J11" s="71">
        <v>-271720234.29999995</v>
      </c>
      <c r="K11" s="71">
        <v>-1026719971.03</v>
      </c>
      <c r="L11" s="71">
        <v>754999736.73000002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-40497011.920000002</v>
      </c>
      <c r="T11" s="71">
        <v>-40497011.920000002</v>
      </c>
      <c r="U11" s="71">
        <v>-40497011.920000002</v>
      </c>
      <c r="V11" s="71">
        <v>0</v>
      </c>
      <c r="W11" s="71">
        <v>0</v>
      </c>
      <c r="X11" s="71">
        <v>0</v>
      </c>
      <c r="Y11" s="71">
        <v>0</v>
      </c>
      <c r="Z11" s="71">
        <v>229372179.51000002</v>
      </c>
      <c r="AA11" s="71">
        <v>151882432.40000001</v>
      </c>
      <c r="AB11" s="71">
        <v>0</v>
      </c>
      <c r="AC11" s="71">
        <v>19793586.539999999</v>
      </c>
      <c r="AD11" s="71">
        <v>50112305.170000002</v>
      </c>
      <c r="AE11" s="71">
        <v>144506.28</v>
      </c>
      <c r="AF11" s="71">
        <v>0</v>
      </c>
      <c r="AG11" s="71">
        <v>136721.46</v>
      </c>
      <c r="AH11" s="71">
        <v>7302627.6600000001</v>
      </c>
      <c r="AI11" s="71">
        <v>0</v>
      </c>
      <c r="AJ11" s="71">
        <v>6383337.2999999998</v>
      </c>
      <c r="AK11" s="71">
        <v>6383337.2999999998</v>
      </c>
      <c r="AL11" s="71">
        <v>0</v>
      </c>
      <c r="AM11" s="71">
        <v>138693090.36000001</v>
      </c>
      <c r="AN11" s="71">
        <v>138060954.49000001</v>
      </c>
      <c r="AO11" s="71">
        <v>0</v>
      </c>
      <c r="AP11" s="71">
        <v>0</v>
      </c>
      <c r="AQ11" s="71">
        <v>0</v>
      </c>
      <c r="AR11" s="71">
        <v>632135.86999999918</v>
      </c>
      <c r="AS11" s="71">
        <v>-2352625789.3400002</v>
      </c>
      <c r="AT11" s="71">
        <v>-1484351508.51</v>
      </c>
      <c r="AU11" s="71">
        <v>-1486754221.6900001</v>
      </c>
      <c r="AV11" s="71">
        <v>2402713.1800000002</v>
      </c>
      <c r="AW11" s="71">
        <v>-350618903.82999998</v>
      </c>
      <c r="AX11" s="71">
        <v>-350294659.78999996</v>
      </c>
      <c r="AY11" s="71">
        <v>-514124762.08999997</v>
      </c>
      <c r="AZ11" s="71">
        <v>-439540100.67999995</v>
      </c>
      <c r="BA11" s="71">
        <v>-101354497.73</v>
      </c>
      <c r="BB11" s="71">
        <v>0</v>
      </c>
      <c r="BC11" s="71">
        <v>26769836.32</v>
      </c>
      <c r="BD11" s="71">
        <v>163830102.30000001</v>
      </c>
      <c r="BE11" s="71">
        <v>-324244.04000000004</v>
      </c>
      <c r="BF11" s="71">
        <v>190088.34</v>
      </c>
      <c r="BG11" s="71">
        <v>199986</v>
      </c>
      <c r="BH11" s="71">
        <v>0</v>
      </c>
      <c r="BI11" s="71">
        <v>0</v>
      </c>
      <c r="BJ11" s="71">
        <v>-9897.66</v>
      </c>
      <c r="BK11" s="71">
        <v>-514332.38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-297636328.94000006</v>
      </c>
      <c r="BT11" s="71">
        <v>-257914320.09</v>
      </c>
      <c r="BU11" s="71">
        <v>-21031970.440000001</v>
      </c>
      <c r="BV11" s="71">
        <v>-15616089.24</v>
      </c>
      <c r="BW11" s="71">
        <v>-64697.1</v>
      </c>
      <c r="BX11" s="71">
        <v>-926146.07</v>
      </c>
      <c r="BY11" s="71">
        <v>-2083106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-220019048.06</v>
      </c>
      <c r="CJ11" s="71">
        <v>-220019048.06</v>
      </c>
      <c r="CK11" s="71">
        <v>0</v>
      </c>
      <c r="CL11" s="71">
        <v>-164125484.60000038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5368704917.3930616</v>
      </c>
      <c r="E13" s="71">
        <v>4651548532.8499994</v>
      </c>
      <c r="F13" s="71">
        <v>4686164134.3699999</v>
      </c>
      <c r="G13" s="71">
        <v>-34615601.520000003</v>
      </c>
      <c r="H13" s="71">
        <v>0</v>
      </c>
      <c r="I13" s="71">
        <v>-671317307.10000014</v>
      </c>
      <c r="J13" s="71">
        <v>-671317307.10000014</v>
      </c>
      <c r="K13" s="71">
        <v>-2556431648.0300002</v>
      </c>
      <c r="L13" s="71">
        <v>1885114340.9300001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1352039405.0730624</v>
      </c>
      <c r="AA13" s="71">
        <v>1027427518.0754814</v>
      </c>
      <c r="AB13" s="71">
        <v>143030126.12240118</v>
      </c>
      <c r="AC13" s="71">
        <v>116093528.45868838</v>
      </c>
      <c r="AD13" s="71">
        <v>6565141.1362795327</v>
      </c>
      <c r="AE13" s="71">
        <v>0</v>
      </c>
      <c r="AF13" s="71">
        <v>849340.96643233614</v>
      </c>
      <c r="AG13" s="71">
        <v>79107470.579994515</v>
      </c>
      <c r="AH13" s="71">
        <v>-21033720.266214967</v>
      </c>
      <c r="AI13" s="71">
        <v>0</v>
      </c>
      <c r="AJ13" s="71">
        <v>12988620.6</v>
      </c>
      <c r="AK13" s="71">
        <v>12988620.6</v>
      </c>
      <c r="AL13" s="71">
        <v>0</v>
      </c>
      <c r="AM13" s="71">
        <v>23445665.970000029</v>
      </c>
      <c r="AN13" s="71">
        <v>95369486.200000018</v>
      </c>
      <c r="AO13" s="71">
        <v>2246.8400000000256</v>
      </c>
      <c r="AP13" s="71">
        <v>-62772250</v>
      </c>
      <c r="AQ13" s="71">
        <v>0</v>
      </c>
      <c r="AR13" s="71">
        <v>-9153817.0699999928</v>
      </c>
      <c r="AS13" s="71">
        <v>-4619861127.0957079</v>
      </c>
      <c r="AT13" s="71">
        <v>-2601377530.4699998</v>
      </c>
      <c r="AU13" s="71">
        <v>-2603499515.4899998</v>
      </c>
      <c r="AV13" s="71">
        <v>2121985.0199999996</v>
      </c>
      <c r="AW13" s="71">
        <v>-176302136.59000006</v>
      </c>
      <c r="AX13" s="71">
        <v>-174630256.19000006</v>
      </c>
      <c r="AY13" s="71">
        <v>-666836499.16000009</v>
      </c>
      <c r="AZ13" s="71">
        <v>-788998635.16000009</v>
      </c>
      <c r="BA13" s="71">
        <v>47288327</v>
      </c>
      <c r="BB13" s="71">
        <v>0</v>
      </c>
      <c r="BC13" s="71">
        <v>74873809</v>
      </c>
      <c r="BD13" s="71">
        <v>492206242.97000003</v>
      </c>
      <c r="BE13" s="71">
        <v>-1671880.4000000001</v>
      </c>
      <c r="BF13" s="71">
        <v>65167.399999999994</v>
      </c>
      <c r="BG13" s="71">
        <v>72443.399999999994</v>
      </c>
      <c r="BH13" s="71">
        <v>41</v>
      </c>
      <c r="BI13" s="71">
        <v>0</v>
      </c>
      <c r="BJ13" s="71">
        <v>-7317</v>
      </c>
      <c r="BK13" s="71">
        <v>-1737047.8</v>
      </c>
      <c r="BL13" s="71">
        <v>0</v>
      </c>
      <c r="BM13" s="71">
        <v>0</v>
      </c>
      <c r="BN13" s="71">
        <v>0</v>
      </c>
      <c r="BO13" s="71">
        <v>-2811495.02</v>
      </c>
      <c r="BP13" s="71">
        <v>-2811495.02</v>
      </c>
      <c r="BQ13" s="71">
        <v>0</v>
      </c>
      <c r="BR13" s="71">
        <v>0</v>
      </c>
      <c r="BS13" s="71">
        <v>-1543116819.0257082</v>
      </c>
      <c r="BT13" s="71">
        <v>-597319831.21000004</v>
      </c>
      <c r="BU13" s="71">
        <v>-381473116.74055696</v>
      </c>
      <c r="BV13" s="71">
        <v>-176132261.3121869</v>
      </c>
      <c r="BW13" s="71">
        <v>0</v>
      </c>
      <c r="BX13" s="71">
        <v>-29139812.111291248</v>
      </c>
      <c r="BY13" s="71">
        <v>-90563481.720850855</v>
      </c>
      <c r="BZ13" s="71">
        <v>0</v>
      </c>
      <c r="CA13" s="71">
        <v>-268488315.93082213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-296253145.99000001</v>
      </c>
      <c r="CJ13" s="71">
        <v>-296253145.99000001</v>
      </c>
      <c r="CK13" s="71">
        <v>0</v>
      </c>
      <c r="CL13" s="71">
        <v>748843790.29735374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14866153591.835131</v>
      </c>
      <c r="E14" s="71">
        <v>14630873885.279999</v>
      </c>
      <c r="F14" s="71">
        <v>14901632306.4</v>
      </c>
      <c r="G14" s="71">
        <v>-270758421.12</v>
      </c>
      <c r="H14" s="71">
        <v>0</v>
      </c>
      <c r="I14" s="71">
        <v>-3119956338.1899991</v>
      </c>
      <c r="J14" s="71">
        <v>-3119120207.1299992</v>
      </c>
      <c r="K14" s="71">
        <v>-8649281322.7999992</v>
      </c>
      <c r="L14" s="71">
        <v>5530161115.6700001</v>
      </c>
      <c r="M14" s="71">
        <v>-836131.05999999959</v>
      </c>
      <c r="N14" s="71">
        <v>3937351.12</v>
      </c>
      <c r="O14" s="71">
        <v>-4773482.18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2866676833.3251309</v>
      </c>
      <c r="AA14" s="71">
        <v>1522510890.20841</v>
      </c>
      <c r="AB14" s="71">
        <v>-1863030.9522000104</v>
      </c>
      <c r="AC14" s="71">
        <v>745122428.10074997</v>
      </c>
      <c r="AD14" s="71">
        <v>584057217.52491009</v>
      </c>
      <c r="AE14" s="71">
        <v>86586.386729999998</v>
      </c>
      <c r="AF14" s="71">
        <v>630725.17500000005</v>
      </c>
      <c r="AG14" s="71">
        <v>15780914.78283</v>
      </c>
      <c r="AH14" s="71">
        <v>0</v>
      </c>
      <c r="AI14" s="71">
        <v>351102.09869999997</v>
      </c>
      <c r="AJ14" s="71">
        <v>31587868.359999999</v>
      </c>
      <c r="AK14" s="71">
        <v>31587868.359999999</v>
      </c>
      <c r="AL14" s="71">
        <v>0</v>
      </c>
      <c r="AM14" s="71">
        <v>456971343.06</v>
      </c>
      <c r="AN14" s="71">
        <v>323848203.02999997</v>
      </c>
      <c r="AO14" s="71">
        <v>-179008.55</v>
      </c>
      <c r="AP14" s="71">
        <v>26614126</v>
      </c>
      <c r="AQ14" s="71">
        <v>0.1</v>
      </c>
      <c r="AR14" s="71">
        <v>106688022.48</v>
      </c>
      <c r="AS14" s="71">
        <v>-11954603010.65</v>
      </c>
      <c r="AT14" s="71">
        <v>-7300169996.5099993</v>
      </c>
      <c r="AU14" s="71">
        <v>-7303957138.6099997</v>
      </c>
      <c r="AV14" s="71">
        <v>3787142.1</v>
      </c>
      <c r="AW14" s="71">
        <v>-427791997.50999999</v>
      </c>
      <c r="AX14" s="71">
        <v>-426793470.49000001</v>
      </c>
      <c r="AY14" s="71">
        <v>-1634642102.1900001</v>
      </c>
      <c r="AZ14" s="71">
        <v>-1803587210.6400001</v>
      </c>
      <c r="BA14" s="71">
        <v>168945108.44999999</v>
      </c>
      <c r="BB14" s="71">
        <v>0</v>
      </c>
      <c r="BC14" s="71">
        <v>0</v>
      </c>
      <c r="BD14" s="71">
        <v>1207848631.7</v>
      </c>
      <c r="BE14" s="71">
        <v>-998527.01999999955</v>
      </c>
      <c r="BF14" s="71">
        <v>5032897.2</v>
      </c>
      <c r="BG14" s="71">
        <v>4993528.9800000004</v>
      </c>
      <c r="BH14" s="71">
        <v>39368.22</v>
      </c>
      <c r="BI14" s="71">
        <v>0</v>
      </c>
      <c r="BJ14" s="71">
        <v>0</v>
      </c>
      <c r="BK14" s="71">
        <v>-6031424.2199999997</v>
      </c>
      <c r="BL14" s="71">
        <v>0</v>
      </c>
      <c r="BM14" s="71">
        <v>0</v>
      </c>
      <c r="BN14" s="71">
        <v>0</v>
      </c>
      <c r="BO14" s="71">
        <v>-43490002.850000001</v>
      </c>
      <c r="BP14" s="71">
        <v>-43490002.850000001</v>
      </c>
      <c r="BQ14" s="71">
        <v>0</v>
      </c>
      <c r="BR14" s="71">
        <v>0</v>
      </c>
      <c r="BS14" s="71">
        <v>-2920687797.7999997</v>
      </c>
      <c r="BT14" s="71">
        <v>-2125260291.8400002</v>
      </c>
      <c r="BU14" s="71">
        <v>-522238657.88</v>
      </c>
      <c r="BV14" s="71">
        <v>-176269391.41</v>
      </c>
      <c r="BW14" s="71">
        <v>0</v>
      </c>
      <c r="BX14" s="71">
        <v>-71965009.239999995</v>
      </c>
      <c r="BY14" s="71">
        <v>-158047.79</v>
      </c>
      <c r="BZ14" s="71">
        <v>1931916.53</v>
      </c>
      <c r="CA14" s="71">
        <v>-26728316.170000002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-1262463215.98</v>
      </c>
      <c r="CJ14" s="71">
        <v>-1262463215.98</v>
      </c>
      <c r="CK14" s="71">
        <v>0</v>
      </c>
      <c r="CL14" s="71">
        <v>2911550581.1851311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23480733.122566998</v>
      </c>
      <c r="E17" s="71">
        <v>12437360.699999999</v>
      </c>
      <c r="F17" s="71">
        <v>12437360.699999999</v>
      </c>
      <c r="G17" s="71">
        <v>0</v>
      </c>
      <c r="H17" s="71">
        <v>0</v>
      </c>
      <c r="I17" s="71">
        <v>5256050.17</v>
      </c>
      <c r="J17" s="71">
        <v>5256050.17</v>
      </c>
      <c r="K17" s="71">
        <v>-5029378.7699999996</v>
      </c>
      <c r="L17" s="71">
        <v>10285428.939999999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5963872.6325670006</v>
      </c>
      <c r="AA17" s="71">
        <v>4009278.3674610006</v>
      </c>
      <c r="AB17" s="71">
        <v>395.35142999999999</v>
      </c>
      <c r="AC17" s="71">
        <v>1954198.9136760002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-176550.38</v>
      </c>
      <c r="AN17" s="71">
        <v>-398422.49</v>
      </c>
      <c r="AO17" s="71">
        <v>0</v>
      </c>
      <c r="AP17" s="71">
        <v>0</v>
      </c>
      <c r="AQ17" s="71">
        <v>0</v>
      </c>
      <c r="AR17" s="71">
        <v>221872.11</v>
      </c>
      <c r="AS17" s="71">
        <v>-120939465.83687198</v>
      </c>
      <c r="AT17" s="71">
        <v>-6973120.4100000001</v>
      </c>
      <c r="AU17" s="71">
        <v>-6973120.4100000001</v>
      </c>
      <c r="AV17" s="71">
        <v>0</v>
      </c>
      <c r="AW17" s="71">
        <v>1521172.5499999998</v>
      </c>
      <c r="AX17" s="71">
        <v>1520027.16</v>
      </c>
      <c r="AY17" s="71">
        <v>-1681619.8</v>
      </c>
      <c r="AZ17" s="71">
        <v>-1202251.75</v>
      </c>
      <c r="BA17" s="71">
        <v>-593752.79</v>
      </c>
      <c r="BB17" s="71">
        <v>0</v>
      </c>
      <c r="BC17" s="71">
        <v>114384.74</v>
      </c>
      <c r="BD17" s="71">
        <v>3201646.96</v>
      </c>
      <c r="BE17" s="71">
        <v>1145.3899999999999</v>
      </c>
      <c r="BF17" s="71">
        <v>-410.33000000000004</v>
      </c>
      <c r="BG17" s="71">
        <v>0</v>
      </c>
      <c r="BH17" s="71">
        <v>-508.24</v>
      </c>
      <c r="BI17" s="71">
        <v>0</v>
      </c>
      <c r="BJ17" s="71">
        <v>97.91</v>
      </c>
      <c r="BK17" s="71">
        <v>1555.7199999999998</v>
      </c>
      <c r="BL17" s="71">
        <v>0</v>
      </c>
      <c r="BM17" s="71">
        <v>0</v>
      </c>
      <c r="BN17" s="71">
        <v>0</v>
      </c>
      <c r="BO17" s="71">
        <v>-8784.41</v>
      </c>
      <c r="BP17" s="71">
        <v>-8784.41</v>
      </c>
      <c r="BQ17" s="71">
        <v>0</v>
      </c>
      <c r="BR17" s="71">
        <v>0</v>
      </c>
      <c r="BS17" s="71">
        <v>-115478733.56687199</v>
      </c>
      <c r="BT17" s="71">
        <v>-2025322.9000000001</v>
      </c>
      <c r="BU17" s="71">
        <v>-46020630.43959599</v>
      </c>
      <c r="BV17" s="71">
        <v>-44499786.739199996</v>
      </c>
      <c r="BW17" s="71">
        <v>0</v>
      </c>
      <c r="BX17" s="71">
        <v>-980400.92891999986</v>
      </c>
      <c r="BY17" s="71">
        <v>-21738974.829156</v>
      </c>
      <c r="BZ17" s="71">
        <v>0</v>
      </c>
      <c r="CA17" s="71">
        <v>-213617.72999999998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-97458732.714304984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222767.32</v>
      </c>
      <c r="E18" s="71">
        <v>2068.9</v>
      </c>
      <c r="F18" s="71">
        <v>2068.9</v>
      </c>
      <c r="G18" s="71">
        <v>0</v>
      </c>
      <c r="H18" s="71">
        <v>0</v>
      </c>
      <c r="I18" s="71">
        <v>-752.7</v>
      </c>
      <c r="J18" s="71">
        <v>-752.7</v>
      </c>
      <c r="K18" s="71">
        <v>-752.7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221451.12</v>
      </c>
      <c r="AK18" s="71">
        <v>298136.74</v>
      </c>
      <c r="AL18" s="71">
        <v>-76685.62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-2237569.2999999998</v>
      </c>
      <c r="AT18" s="71">
        <v>-634149.60000000009</v>
      </c>
      <c r="AU18" s="71">
        <v>-710336.04000000015</v>
      </c>
      <c r="AV18" s="71">
        <v>76186.44</v>
      </c>
      <c r="AW18" s="71">
        <v>-852432.1399999999</v>
      </c>
      <c r="AX18" s="71">
        <v>-816489.10999999987</v>
      </c>
      <c r="AY18" s="71">
        <v>-4281993.68</v>
      </c>
      <c r="AZ18" s="71">
        <v>-4431663.84</v>
      </c>
      <c r="BA18" s="71">
        <v>-79129.960000000006</v>
      </c>
      <c r="BB18" s="71">
        <v>0</v>
      </c>
      <c r="BC18" s="71">
        <v>228800.12</v>
      </c>
      <c r="BD18" s="71">
        <v>3465504.57</v>
      </c>
      <c r="BE18" s="71">
        <v>-35943.02999999997</v>
      </c>
      <c r="BF18" s="71">
        <v>295750.19</v>
      </c>
      <c r="BG18" s="71">
        <v>303286.32</v>
      </c>
      <c r="BH18" s="71">
        <v>8015.71</v>
      </c>
      <c r="BI18" s="71">
        <v>0</v>
      </c>
      <c r="BJ18" s="71">
        <v>-15551.84</v>
      </c>
      <c r="BK18" s="71">
        <v>-331693.21999999997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-750987.56</v>
      </c>
      <c r="BT18" s="71">
        <v>0</v>
      </c>
      <c r="BU18" s="71">
        <v>-79230.509999999995</v>
      </c>
      <c r="BV18" s="71">
        <v>-15033.22</v>
      </c>
      <c r="BW18" s="71">
        <v>0</v>
      </c>
      <c r="BX18" s="71">
        <v>-3780.08</v>
      </c>
      <c r="BY18" s="71">
        <v>-20519.939999999999</v>
      </c>
      <c r="BZ18" s="71">
        <v>0</v>
      </c>
      <c r="CA18" s="71">
        <v>-632423.81000000006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-2014801.9799999997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3351081938.0399995</v>
      </c>
      <c r="E20" s="71">
        <v>3132257164.3499999</v>
      </c>
      <c r="F20" s="71">
        <v>3152602823.1500001</v>
      </c>
      <c r="G20" s="71">
        <v>-20345658.800000001</v>
      </c>
      <c r="H20" s="71">
        <v>0</v>
      </c>
      <c r="I20" s="71">
        <v>-487904579.99000001</v>
      </c>
      <c r="J20" s="71">
        <v>-487904579.99000001</v>
      </c>
      <c r="K20" s="71">
        <v>-1836439893.78</v>
      </c>
      <c r="L20" s="71">
        <v>1348535313.79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592835513.25999987</v>
      </c>
      <c r="AA20" s="71">
        <v>566613605.30999994</v>
      </c>
      <c r="AB20" s="71">
        <v>0</v>
      </c>
      <c r="AC20" s="71">
        <v>8019780.9100000001</v>
      </c>
      <c r="AD20" s="71">
        <v>18202127.039999999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13599670.42</v>
      </c>
      <c r="AK20" s="71">
        <v>13599670.42</v>
      </c>
      <c r="AL20" s="71">
        <v>0</v>
      </c>
      <c r="AM20" s="71">
        <v>100294170</v>
      </c>
      <c r="AN20" s="71">
        <v>102297121</v>
      </c>
      <c r="AO20" s="71">
        <v>82514</v>
      </c>
      <c r="AP20" s="71">
        <v>0</v>
      </c>
      <c r="AQ20" s="71">
        <v>0</v>
      </c>
      <c r="AR20" s="71">
        <v>-2085465</v>
      </c>
      <c r="AS20" s="71">
        <v>-3167135512.7900004</v>
      </c>
      <c r="AT20" s="71">
        <v>-1856884666.0700002</v>
      </c>
      <c r="AU20" s="71">
        <v>-1848972856.9500003</v>
      </c>
      <c r="AV20" s="71">
        <v>-7911809.120000001</v>
      </c>
      <c r="AW20" s="71">
        <v>-25540539.850000035</v>
      </c>
      <c r="AX20" s="71">
        <v>-25701188.400000036</v>
      </c>
      <c r="AY20" s="71">
        <v>-391165923.86000001</v>
      </c>
      <c r="AZ20" s="71">
        <v>-483089212.41000003</v>
      </c>
      <c r="BA20" s="71">
        <v>91923288.549999997</v>
      </c>
      <c r="BB20" s="71">
        <v>0</v>
      </c>
      <c r="BC20" s="71">
        <v>0</v>
      </c>
      <c r="BD20" s="71">
        <v>365464735.45999998</v>
      </c>
      <c r="BE20" s="71">
        <v>160648.55000000005</v>
      </c>
      <c r="BF20" s="71">
        <v>2058263.21</v>
      </c>
      <c r="BG20" s="71">
        <v>2058263.21</v>
      </c>
      <c r="BH20" s="71">
        <v>0</v>
      </c>
      <c r="BI20" s="71">
        <v>0</v>
      </c>
      <c r="BJ20" s="71">
        <v>0</v>
      </c>
      <c r="BK20" s="71">
        <v>-1897614.66</v>
      </c>
      <c r="BL20" s="71">
        <v>0</v>
      </c>
      <c r="BM20" s="71">
        <v>0</v>
      </c>
      <c r="BN20" s="71">
        <v>0</v>
      </c>
      <c r="BO20" s="71">
        <v>-1698216.03</v>
      </c>
      <c r="BP20" s="71">
        <v>-1698216.03</v>
      </c>
      <c r="BQ20" s="71">
        <v>0</v>
      </c>
      <c r="BR20" s="71">
        <v>0</v>
      </c>
      <c r="BS20" s="71">
        <v>-1013258554.2099999</v>
      </c>
      <c r="BT20" s="71">
        <v>-391644193.53999996</v>
      </c>
      <c r="BU20" s="71">
        <v>-408804855.63999999</v>
      </c>
      <c r="BV20" s="71">
        <v>-78689912.489999995</v>
      </c>
      <c r="BW20" s="71">
        <v>-653044.99</v>
      </c>
      <c r="BX20" s="71">
        <v>-34844888.909999996</v>
      </c>
      <c r="BY20" s="71">
        <v>-98527955.349999994</v>
      </c>
      <c r="BZ20" s="71">
        <v>0</v>
      </c>
      <c r="CA20" s="71">
        <v>-93703.29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-269753536.63</v>
      </c>
      <c r="CJ20" s="71">
        <v>-269753536.63</v>
      </c>
      <c r="CK20" s="71">
        <v>0</v>
      </c>
      <c r="CL20" s="71">
        <v>183946425.24999905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495785317.52000004</v>
      </c>
      <c r="E21" s="71">
        <v>351658621.98000002</v>
      </c>
      <c r="F21" s="71">
        <v>353463757.73000002</v>
      </c>
      <c r="G21" s="71">
        <v>-1805135.75</v>
      </c>
      <c r="H21" s="71">
        <v>0</v>
      </c>
      <c r="I21" s="71">
        <v>25185285.099999994</v>
      </c>
      <c r="J21" s="71">
        <v>25185285.099999994</v>
      </c>
      <c r="K21" s="71">
        <v>-153385223.90000001</v>
      </c>
      <c r="L21" s="71">
        <v>178570509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10097650.42</v>
      </c>
      <c r="AA21" s="71">
        <v>6417093.0899999999</v>
      </c>
      <c r="AB21" s="71">
        <v>0</v>
      </c>
      <c r="AC21" s="71">
        <v>2273028.25</v>
      </c>
      <c r="AD21" s="71">
        <v>1324422.3999999999</v>
      </c>
      <c r="AE21" s="71">
        <v>0</v>
      </c>
      <c r="AF21" s="71">
        <v>45814.36</v>
      </c>
      <c r="AG21" s="71">
        <v>37292.32</v>
      </c>
      <c r="AH21" s="71">
        <v>0</v>
      </c>
      <c r="AI21" s="71">
        <v>0</v>
      </c>
      <c r="AJ21" s="71">
        <v>100869351.31999999</v>
      </c>
      <c r="AK21" s="71">
        <v>100869351.31999999</v>
      </c>
      <c r="AL21" s="71">
        <v>0</v>
      </c>
      <c r="AM21" s="71">
        <v>7974408.6999999993</v>
      </c>
      <c r="AN21" s="71">
        <v>8250342.9199999999</v>
      </c>
      <c r="AO21" s="71">
        <v>8844.7999999999993</v>
      </c>
      <c r="AP21" s="71">
        <v>0</v>
      </c>
      <c r="AQ21" s="71">
        <v>0</v>
      </c>
      <c r="AR21" s="71">
        <v>-284779.02</v>
      </c>
      <c r="AS21" s="71">
        <v>-421743372.04999995</v>
      </c>
      <c r="AT21" s="71">
        <v>-275275497.51999998</v>
      </c>
      <c r="AU21" s="71">
        <v>-275276130.31</v>
      </c>
      <c r="AV21" s="71">
        <v>632.79</v>
      </c>
      <c r="AW21" s="71">
        <v>-29737081.820000011</v>
      </c>
      <c r="AX21" s="71">
        <v>-30086093.440000013</v>
      </c>
      <c r="AY21" s="71">
        <v>-73194486.690000013</v>
      </c>
      <c r="AZ21" s="71">
        <v>-88321523.350000009</v>
      </c>
      <c r="BA21" s="71">
        <v>10148305.949999999</v>
      </c>
      <c r="BB21" s="71">
        <v>0</v>
      </c>
      <c r="BC21" s="71">
        <v>4978730.71</v>
      </c>
      <c r="BD21" s="71">
        <v>43108393.25</v>
      </c>
      <c r="BE21" s="71">
        <v>349011.62000000005</v>
      </c>
      <c r="BF21" s="71">
        <v>698729.06</v>
      </c>
      <c r="BG21" s="71">
        <v>199.44</v>
      </c>
      <c r="BH21" s="71">
        <v>468623.99</v>
      </c>
      <c r="BI21" s="71">
        <v>0</v>
      </c>
      <c r="BJ21" s="71">
        <v>229905.63</v>
      </c>
      <c r="BK21" s="71">
        <v>-349717.44</v>
      </c>
      <c r="BL21" s="71">
        <v>0</v>
      </c>
      <c r="BM21" s="71">
        <v>0</v>
      </c>
      <c r="BN21" s="71">
        <v>0</v>
      </c>
      <c r="BO21" s="71">
        <v>-2121297.9500000002</v>
      </c>
      <c r="BP21" s="71">
        <v>-2121297.9500000002</v>
      </c>
      <c r="BQ21" s="71">
        <v>0</v>
      </c>
      <c r="BR21" s="71">
        <v>0</v>
      </c>
      <c r="BS21" s="71">
        <v>-67185286.260000005</v>
      </c>
      <c r="BT21" s="71">
        <v>-43590337.550000004</v>
      </c>
      <c r="BU21" s="71">
        <v>-16235806.359999999</v>
      </c>
      <c r="BV21" s="71">
        <v>-5307426.21</v>
      </c>
      <c r="BW21" s="71">
        <v>0</v>
      </c>
      <c r="BX21" s="71">
        <v>-921120.47</v>
      </c>
      <c r="BY21" s="71">
        <v>-1130595.67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-47424208.5</v>
      </c>
      <c r="CJ21" s="71">
        <v>-47424208.5</v>
      </c>
      <c r="CK21" s="71">
        <v>0</v>
      </c>
      <c r="CL21" s="71">
        <v>74041945.470000088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18884603890.130684</v>
      </c>
      <c r="E22" s="71">
        <v>16115195992.109999</v>
      </c>
      <c r="F22" s="71">
        <v>16472867351.23</v>
      </c>
      <c r="G22" s="71">
        <v>-357671359.11999995</v>
      </c>
      <c r="H22" s="71">
        <v>0</v>
      </c>
      <c r="I22" s="71">
        <v>-2340726938.2000008</v>
      </c>
      <c r="J22" s="71">
        <v>-2384231395.1900005</v>
      </c>
      <c r="K22" s="71">
        <v>-8797414822.9300003</v>
      </c>
      <c r="L22" s="71">
        <v>6413183427.7399998</v>
      </c>
      <c r="M22" s="71">
        <v>43504456.99000001</v>
      </c>
      <c r="N22" s="71">
        <v>157445474.65000001</v>
      </c>
      <c r="O22" s="71">
        <v>-113941017.66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4311477438.7006845</v>
      </c>
      <c r="AA22" s="71">
        <v>3102420515.7242842</v>
      </c>
      <c r="AB22" s="71">
        <v>0</v>
      </c>
      <c r="AC22" s="71">
        <v>1054312343.7365084</v>
      </c>
      <c r="AD22" s="71">
        <v>116755488.70018779</v>
      </c>
      <c r="AE22" s="71">
        <v>25337104.678626847</v>
      </c>
      <c r="AF22" s="71">
        <v>0</v>
      </c>
      <c r="AG22" s="71">
        <v>12612177.197730906</v>
      </c>
      <c r="AH22" s="71">
        <v>0</v>
      </c>
      <c r="AI22" s="71">
        <v>39808.663346067915</v>
      </c>
      <c r="AJ22" s="71">
        <v>0</v>
      </c>
      <c r="AK22" s="71">
        <v>0</v>
      </c>
      <c r="AL22" s="71">
        <v>0</v>
      </c>
      <c r="AM22" s="71">
        <v>798657397.51999998</v>
      </c>
      <c r="AN22" s="71">
        <v>183850530</v>
      </c>
      <c r="AO22" s="71">
        <v>-7576776.0199999996</v>
      </c>
      <c r="AP22" s="71">
        <v>0</v>
      </c>
      <c r="AQ22" s="71">
        <v>0</v>
      </c>
      <c r="AR22" s="71">
        <v>622383643.53999996</v>
      </c>
      <c r="AS22" s="71">
        <v>-12213722996.881596</v>
      </c>
      <c r="AT22" s="71">
        <v>-8196984450.2600002</v>
      </c>
      <c r="AU22" s="71">
        <v>-8363430692.6400003</v>
      </c>
      <c r="AV22" s="71">
        <v>166446242.38000003</v>
      </c>
      <c r="AW22" s="71">
        <v>-648176198.39999986</v>
      </c>
      <c r="AX22" s="71">
        <v>-676389893.83999991</v>
      </c>
      <c r="AY22" s="71">
        <v>-2265108863.8800001</v>
      </c>
      <c r="AZ22" s="71">
        <v>-2419702170.5500002</v>
      </c>
      <c r="BA22" s="71">
        <v>-177670039.97999999</v>
      </c>
      <c r="BB22" s="71">
        <v>0</v>
      </c>
      <c r="BC22" s="71">
        <v>332263346.64999998</v>
      </c>
      <c r="BD22" s="71">
        <v>1588718970.0400002</v>
      </c>
      <c r="BE22" s="71">
        <v>28213695.439999998</v>
      </c>
      <c r="BF22" s="71">
        <v>57199773.359999992</v>
      </c>
      <c r="BG22" s="71">
        <v>52177920.729999997</v>
      </c>
      <c r="BH22" s="71">
        <v>13412349.189999999</v>
      </c>
      <c r="BI22" s="71">
        <v>0</v>
      </c>
      <c r="BJ22" s="71">
        <v>-8390496.5600000005</v>
      </c>
      <c r="BK22" s="71">
        <v>-28986077.919999994</v>
      </c>
      <c r="BL22" s="71">
        <v>1395000</v>
      </c>
      <c r="BM22" s="71">
        <v>1395000</v>
      </c>
      <c r="BN22" s="71">
        <v>0</v>
      </c>
      <c r="BO22" s="71">
        <v>-8028714.0799999991</v>
      </c>
      <c r="BP22" s="71">
        <v>-8028714.0799999991</v>
      </c>
      <c r="BQ22" s="71">
        <v>0</v>
      </c>
      <c r="BR22" s="71">
        <v>0</v>
      </c>
      <c r="BS22" s="71">
        <v>-3361928634.1415958</v>
      </c>
      <c r="BT22" s="71">
        <v>-2036771323.9799986</v>
      </c>
      <c r="BU22" s="71">
        <v>-358316432.8970015</v>
      </c>
      <c r="BV22" s="71">
        <v>-26007381.577099796</v>
      </c>
      <c r="BW22" s="71">
        <v>0</v>
      </c>
      <c r="BX22" s="71">
        <v>-30801355.886134733</v>
      </c>
      <c r="BY22" s="71">
        <v>-20565021.101361487</v>
      </c>
      <c r="BZ22" s="71">
        <v>75587516.640000001</v>
      </c>
      <c r="CA22" s="71">
        <v>-965054635.34000003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6670880893.2490883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13723976524.039999</v>
      </c>
      <c r="E23" s="71">
        <v>11481254749.689999</v>
      </c>
      <c r="F23" s="71">
        <v>11819540174.049999</v>
      </c>
      <c r="G23" s="71">
        <v>-338285424.36000001</v>
      </c>
      <c r="H23" s="71">
        <v>0</v>
      </c>
      <c r="I23" s="71">
        <v>116257800.80000107</v>
      </c>
      <c r="J23" s="71">
        <v>114085708.38000107</v>
      </c>
      <c r="K23" s="71">
        <v>-6582974365.0199995</v>
      </c>
      <c r="L23" s="71">
        <v>6697060073.4000006</v>
      </c>
      <c r="M23" s="71">
        <v>2172092.4200000018</v>
      </c>
      <c r="N23" s="71">
        <v>60239320.859999999</v>
      </c>
      <c r="O23" s="71">
        <v>-58067228.439999998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1875018193.7400002</v>
      </c>
      <c r="AA23" s="71">
        <v>1282735594.52</v>
      </c>
      <c r="AB23" s="71">
        <v>214462383.43000001</v>
      </c>
      <c r="AC23" s="71">
        <v>49562308.409999996</v>
      </c>
      <c r="AD23" s="71">
        <v>292280345.36000001</v>
      </c>
      <c r="AE23" s="71">
        <v>0</v>
      </c>
      <c r="AF23" s="71">
        <v>26397712.219999999</v>
      </c>
      <c r="AG23" s="71">
        <v>9579849.8000000007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251445779.81</v>
      </c>
      <c r="AN23" s="71">
        <v>247731426.44999999</v>
      </c>
      <c r="AO23" s="71">
        <v>-1635621.16</v>
      </c>
      <c r="AP23" s="71">
        <v>3018689</v>
      </c>
      <c r="AQ23" s="71">
        <v>0</v>
      </c>
      <c r="AR23" s="71">
        <v>2331285.52</v>
      </c>
      <c r="AS23" s="71">
        <v>-11004423813.650005</v>
      </c>
      <c r="AT23" s="71">
        <v>-7761030338.050004</v>
      </c>
      <c r="AU23" s="71">
        <v>-7836264856.7900019</v>
      </c>
      <c r="AV23" s="71">
        <v>75234518.739997968</v>
      </c>
      <c r="AW23" s="71">
        <v>555197349.21999967</v>
      </c>
      <c r="AX23" s="71">
        <v>561414848.62999964</v>
      </c>
      <c r="AY23" s="71">
        <v>-1923460471.7600002</v>
      </c>
      <c r="AZ23" s="71">
        <v>-1759908497.1700003</v>
      </c>
      <c r="BA23" s="71">
        <v>-163551974.59</v>
      </c>
      <c r="BB23" s="71">
        <v>0</v>
      </c>
      <c r="BC23" s="71">
        <v>0</v>
      </c>
      <c r="BD23" s="71">
        <v>2484875320.3899999</v>
      </c>
      <c r="BE23" s="71">
        <v>-6217499.4100000076</v>
      </c>
      <c r="BF23" s="71">
        <v>21820397.149999995</v>
      </c>
      <c r="BG23" s="71">
        <v>21681717.609999996</v>
      </c>
      <c r="BH23" s="71">
        <v>138679.54</v>
      </c>
      <c r="BI23" s="71">
        <v>0</v>
      </c>
      <c r="BJ23" s="71">
        <v>0</v>
      </c>
      <c r="BK23" s="71">
        <v>-28037896.560000002</v>
      </c>
      <c r="BL23" s="71">
        <v>0</v>
      </c>
      <c r="BM23" s="71">
        <v>0</v>
      </c>
      <c r="BN23" s="71">
        <v>0</v>
      </c>
      <c r="BO23" s="71">
        <v>-47244812.400000006</v>
      </c>
      <c r="BP23" s="71">
        <v>-47244812.400000006</v>
      </c>
      <c r="BQ23" s="71">
        <v>0</v>
      </c>
      <c r="BR23" s="71">
        <v>0</v>
      </c>
      <c r="BS23" s="71">
        <v>-3113620799.8800001</v>
      </c>
      <c r="BT23" s="71">
        <v>-2031083174.3500001</v>
      </c>
      <c r="BU23" s="71">
        <v>-681582472.88</v>
      </c>
      <c r="BV23" s="71">
        <v>-15673745.470000001</v>
      </c>
      <c r="BW23" s="71">
        <v>0</v>
      </c>
      <c r="BX23" s="71">
        <v>-136604005.74000001</v>
      </c>
      <c r="BY23" s="71">
        <v>-267507140.15000001</v>
      </c>
      <c r="BZ23" s="71">
        <v>33710297.489999995</v>
      </c>
      <c r="CA23" s="71">
        <v>-14880558.779999999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-637725212.53999996</v>
      </c>
      <c r="CJ23" s="71">
        <v>-637725212.53999996</v>
      </c>
      <c r="CK23" s="71">
        <v>0</v>
      </c>
      <c r="CL23" s="71">
        <v>2719552710.3899937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919722256.94999981</v>
      </c>
      <c r="E24" s="71">
        <v>967461413.64999998</v>
      </c>
      <c r="F24" s="71">
        <v>1475092814.76</v>
      </c>
      <c r="G24" s="71">
        <v>-507631401.11000001</v>
      </c>
      <c r="H24" s="71">
        <v>0</v>
      </c>
      <c r="I24" s="71">
        <v>-208771028.01000008</v>
      </c>
      <c r="J24" s="71">
        <v>-286644240.30000007</v>
      </c>
      <c r="K24" s="71">
        <v>-892408848.85000002</v>
      </c>
      <c r="L24" s="71">
        <v>605764608.54999995</v>
      </c>
      <c r="M24" s="71">
        <v>77873212.289999992</v>
      </c>
      <c r="N24" s="71">
        <v>254744288.19</v>
      </c>
      <c r="O24" s="71">
        <v>-176871075.90000001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145281868.32999998</v>
      </c>
      <c r="AA24" s="71">
        <v>142674001.91</v>
      </c>
      <c r="AB24" s="71">
        <v>0</v>
      </c>
      <c r="AC24" s="71">
        <v>2607866.42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15750002.980000004</v>
      </c>
      <c r="AN24" s="71">
        <v>50576523.93</v>
      </c>
      <c r="AO24" s="71">
        <v>-17161183.899999999</v>
      </c>
      <c r="AP24" s="71">
        <v>0</v>
      </c>
      <c r="AQ24" s="71">
        <v>0</v>
      </c>
      <c r="AR24" s="71">
        <v>-17665337.049999997</v>
      </c>
      <c r="AS24" s="71">
        <v>-1079426350.95</v>
      </c>
      <c r="AT24" s="71">
        <v>-653089109.56999993</v>
      </c>
      <c r="AU24" s="71">
        <v>-1004685737.76</v>
      </c>
      <c r="AV24" s="71">
        <v>351596628.19</v>
      </c>
      <c r="AW24" s="71">
        <v>-39707177.690000013</v>
      </c>
      <c r="AX24" s="71">
        <v>-59142477.540000021</v>
      </c>
      <c r="AY24" s="71">
        <v>-183614190.01000002</v>
      </c>
      <c r="AZ24" s="71">
        <v>-140988966.42000002</v>
      </c>
      <c r="BA24" s="71">
        <v>-103122041.94</v>
      </c>
      <c r="BB24" s="71">
        <v>0</v>
      </c>
      <c r="BC24" s="71">
        <v>60496818.350000001</v>
      </c>
      <c r="BD24" s="71">
        <v>124471712.47</v>
      </c>
      <c r="BE24" s="71">
        <v>19435299.850000009</v>
      </c>
      <c r="BF24" s="71">
        <v>60767117.63000001</v>
      </c>
      <c r="BG24" s="71">
        <v>46095231.68</v>
      </c>
      <c r="BH24" s="71">
        <v>34610314.530000001</v>
      </c>
      <c r="BI24" s="71">
        <v>0</v>
      </c>
      <c r="BJ24" s="71">
        <v>-19938428.579999998</v>
      </c>
      <c r="BK24" s="71">
        <v>-41331817.780000001</v>
      </c>
      <c r="BL24" s="71">
        <v>0</v>
      </c>
      <c r="BM24" s="71">
        <v>0</v>
      </c>
      <c r="BN24" s="71">
        <v>0</v>
      </c>
      <c r="BO24" s="71">
        <v>-345263.69</v>
      </c>
      <c r="BP24" s="71">
        <v>-345263.69</v>
      </c>
      <c r="BQ24" s="71">
        <v>0</v>
      </c>
      <c r="BR24" s="71">
        <v>0</v>
      </c>
      <c r="BS24" s="71">
        <v>-386284800</v>
      </c>
      <c r="BT24" s="71">
        <v>-190818351.60999998</v>
      </c>
      <c r="BU24" s="71">
        <v>-46229892.539999999</v>
      </c>
      <c r="BV24" s="71">
        <v>-9962684.1899999995</v>
      </c>
      <c r="BW24" s="71">
        <v>0</v>
      </c>
      <c r="BX24" s="71">
        <v>-6636995.9900000002</v>
      </c>
      <c r="BY24" s="71">
        <v>-12489011.59</v>
      </c>
      <c r="BZ24" s="71">
        <v>59935805.369999997</v>
      </c>
      <c r="CA24" s="71">
        <v>-180083669.45000002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-159704094.00000024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3193856288.3415146</v>
      </c>
      <c r="E25" s="71">
        <v>2394896032.6300001</v>
      </c>
      <c r="F25" s="71">
        <v>2596516520.3099999</v>
      </c>
      <c r="G25" s="71">
        <v>-201620487.68000001</v>
      </c>
      <c r="H25" s="71">
        <v>0</v>
      </c>
      <c r="I25" s="71">
        <v>542063396.62999964</v>
      </c>
      <c r="J25" s="71">
        <v>441835523.36999965</v>
      </c>
      <c r="K25" s="71">
        <v>-995542112.02000046</v>
      </c>
      <c r="L25" s="71">
        <v>1437377635.3900001</v>
      </c>
      <c r="M25" s="71">
        <v>100227873.26000001</v>
      </c>
      <c r="N25" s="71">
        <v>100227873.26000001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173353384.47151452</v>
      </c>
      <c r="AA25" s="71">
        <v>147474462.52735034</v>
      </c>
      <c r="AB25" s="71">
        <v>0</v>
      </c>
      <c r="AC25" s="71">
        <v>10103034.722993605</v>
      </c>
      <c r="AD25" s="71">
        <v>15302817.229765702</v>
      </c>
      <c r="AE25" s="71">
        <v>0</v>
      </c>
      <c r="AF25" s="71">
        <v>473069.9914048746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83543474.610000044</v>
      </c>
      <c r="AN25" s="71">
        <v>108602817.64000005</v>
      </c>
      <c r="AO25" s="71">
        <v>0</v>
      </c>
      <c r="AP25" s="71">
        <v>0</v>
      </c>
      <c r="AQ25" s="71">
        <v>0</v>
      </c>
      <c r="AR25" s="71">
        <v>-25059343.030000001</v>
      </c>
      <c r="AS25" s="71">
        <v>-3384425815.658783</v>
      </c>
      <c r="AT25" s="71">
        <v>-2000414413.7199366</v>
      </c>
      <c r="AU25" s="71">
        <v>-2004498737.1199367</v>
      </c>
      <c r="AV25" s="71">
        <v>4084323.4</v>
      </c>
      <c r="AW25" s="71">
        <v>-205650198.10000297</v>
      </c>
      <c r="AX25" s="71">
        <v>-218533720.57000297</v>
      </c>
      <c r="AY25" s="71">
        <v>-510416320.040003</v>
      </c>
      <c r="AZ25" s="71">
        <v>-534675307.32000303</v>
      </c>
      <c r="BA25" s="71">
        <v>-36880835.610000014</v>
      </c>
      <c r="BB25" s="71">
        <v>0</v>
      </c>
      <c r="BC25" s="71">
        <v>61139822.890000045</v>
      </c>
      <c r="BD25" s="71">
        <v>291882599.47000003</v>
      </c>
      <c r="BE25" s="71">
        <v>12883522.469999999</v>
      </c>
      <c r="BF25" s="71">
        <v>12883522.469999999</v>
      </c>
      <c r="BG25" s="71">
        <v>15973063.859999999</v>
      </c>
      <c r="BH25" s="71">
        <v>-1546298.65</v>
      </c>
      <c r="BI25" s="71">
        <v>0</v>
      </c>
      <c r="BJ25" s="71">
        <v>-1543242.74</v>
      </c>
      <c r="BK25" s="71">
        <v>0</v>
      </c>
      <c r="BL25" s="71">
        <v>0</v>
      </c>
      <c r="BM25" s="71">
        <v>0</v>
      </c>
      <c r="BN25" s="71">
        <v>0</v>
      </c>
      <c r="BO25" s="71">
        <v>-9599952.6399999931</v>
      </c>
      <c r="BP25" s="71">
        <v>-9599952.6399999931</v>
      </c>
      <c r="BQ25" s="71">
        <v>0</v>
      </c>
      <c r="BR25" s="71">
        <v>0</v>
      </c>
      <c r="BS25" s="71">
        <v>-988306178.43884361</v>
      </c>
      <c r="BT25" s="71">
        <v>-466670515.67999983</v>
      </c>
      <c r="BU25" s="71">
        <v>-203255148.54809719</v>
      </c>
      <c r="BV25" s="71">
        <v>-74626462.172147647</v>
      </c>
      <c r="BW25" s="71">
        <v>0</v>
      </c>
      <c r="BX25" s="71">
        <v>-233070671.96270087</v>
      </c>
      <c r="BY25" s="71">
        <v>-13133222.365898225</v>
      </c>
      <c r="BZ25" s="71">
        <v>3704169.7100000009</v>
      </c>
      <c r="CA25" s="71">
        <v>-1254327.42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-180455072.75999996</v>
      </c>
      <c r="CJ25" s="71">
        <v>-180455072.75999996</v>
      </c>
      <c r="CK25" s="71">
        <v>0</v>
      </c>
      <c r="CL25" s="71">
        <v>-190569527.31726837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1881688670.0300002</v>
      </c>
      <c r="E26" s="71">
        <v>1823732795.22</v>
      </c>
      <c r="F26" s="71">
        <v>1827473433.48</v>
      </c>
      <c r="G26" s="71">
        <v>-3740638.26</v>
      </c>
      <c r="H26" s="71">
        <v>0</v>
      </c>
      <c r="I26" s="71">
        <v>-356279845.13</v>
      </c>
      <c r="J26" s="71">
        <v>-356279845.13</v>
      </c>
      <c r="K26" s="71">
        <v>-1045165966.33</v>
      </c>
      <c r="L26" s="71">
        <v>688886121.20000005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360406565.61000001</v>
      </c>
      <c r="AA26" s="71">
        <v>347014450.06999999</v>
      </c>
      <c r="AB26" s="71">
        <v>0</v>
      </c>
      <c r="AC26" s="71">
        <v>11538777.91</v>
      </c>
      <c r="AD26" s="71">
        <v>0</v>
      </c>
      <c r="AE26" s="71">
        <v>0</v>
      </c>
      <c r="AF26" s="71">
        <v>0</v>
      </c>
      <c r="AG26" s="71">
        <v>1853337.63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53829154.330000006</v>
      </c>
      <c r="AN26" s="71">
        <v>67371993.980000004</v>
      </c>
      <c r="AO26" s="71">
        <v>0</v>
      </c>
      <c r="AP26" s="71">
        <v>0</v>
      </c>
      <c r="AQ26" s="71">
        <v>0</v>
      </c>
      <c r="AR26" s="71">
        <v>-13542839.65</v>
      </c>
      <c r="AS26" s="71">
        <v>-1573146161.8600001</v>
      </c>
      <c r="AT26" s="71">
        <v>-1011870041.2700001</v>
      </c>
      <c r="AU26" s="71">
        <v>-1012031687.1500001</v>
      </c>
      <c r="AV26" s="71">
        <v>161645.88</v>
      </c>
      <c r="AW26" s="71">
        <v>-84842259.010000035</v>
      </c>
      <c r="AX26" s="71">
        <v>-84699056.960000038</v>
      </c>
      <c r="AY26" s="71">
        <v>-226304562.02000001</v>
      </c>
      <c r="AZ26" s="71">
        <v>-199963595.43000001</v>
      </c>
      <c r="BA26" s="71">
        <v>-26340966.59</v>
      </c>
      <c r="BB26" s="71">
        <v>0</v>
      </c>
      <c r="BC26" s="71">
        <v>0</v>
      </c>
      <c r="BD26" s="71">
        <v>141605505.05999997</v>
      </c>
      <c r="BE26" s="71">
        <v>-143202.05000000005</v>
      </c>
      <c r="BF26" s="71">
        <v>310842.73</v>
      </c>
      <c r="BG26" s="71">
        <v>311837.67</v>
      </c>
      <c r="BH26" s="71">
        <v>-994.94</v>
      </c>
      <c r="BI26" s="71">
        <v>0</v>
      </c>
      <c r="BJ26" s="71">
        <v>0</v>
      </c>
      <c r="BK26" s="71">
        <v>-454044.78</v>
      </c>
      <c r="BL26" s="71">
        <v>-20043224.270000003</v>
      </c>
      <c r="BM26" s="71">
        <v>-20043224.270000003</v>
      </c>
      <c r="BN26" s="71">
        <v>0</v>
      </c>
      <c r="BO26" s="71">
        <v>-5073570.5800000019</v>
      </c>
      <c r="BP26" s="71">
        <v>-5073570.5800000019</v>
      </c>
      <c r="BQ26" s="71">
        <v>0</v>
      </c>
      <c r="BR26" s="71">
        <v>0</v>
      </c>
      <c r="BS26" s="71">
        <v>-342680359.39999998</v>
      </c>
      <c r="BT26" s="71">
        <v>-241736030.27000004</v>
      </c>
      <c r="BU26" s="71">
        <v>-66743322.090000004</v>
      </c>
      <c r="BV26" s="71">
        <v>-12935510.689999999</v>
      </c>
      <c r="BW26" s="71">
        <v>0</v>
      </c>
      <c r="BX26" s="71">
        <v>-5183162.08</v>
      </c>
      <c r="BY26" s="71">
        <v>-13542684.4</v>
      </c>
      <c r="BZ26" s="71">
        <v>0</v>
      </c>
      <c r="CA26" s="71">
        <v>-2539649.87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-108636707.33000001</v>
      </c>
      <c r="CJ26" s="71">
        <v>-108636707.33000001</v>
      </c>
      <c r="CK26" s="71">
        <v>0</v>
      </c>
      <c r="CL26" s="71">
        <v>308542508.17000008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6658623162</v>
      </c>
      <c r="E27" s="71">
        <v>6258460804.8900003</v>
      </c>
      <c r="F27" s="71">
        <v>6341276607.0500002</v>
      </c>
      <c r="G27" s="71">
        <v>-82815802.159999996</v>
      </c>
      <c r="H27" s="71">
        <v>0</v>
      </c>
      <c r="I27" s="71">
        <v>-1434177876.1700003</v>
      </c>
      <c r="J27" s="71">
        <v>-1434177876.1700003</v>
      </c>
      <c r="K27" s="71">
        <v>-3453732382.7800002</v>
      </c>
      <c r="L27" s="71">
        <v>2019554506.6099999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1634555874.8699999</v>
      </c>
      <c r="AA27" s="71">
        <v>584670088.87</v>
      </c>
      <c r="AB27" s="71">
        <v>152554331.5</v>
      </c>
      <c r="AC27" s="71">
        <v>897331454.5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45192060</v>
      </c>
      <c r="AK27" s="71">
        <v>45192060</v>
      </c>
      <c r="AL27" s="71">
        <v>0</v>
      </c>
      <c r="AM27" s="71">
        <v>154592298.41</v>
      </c>
      <c r="AN27" s="71">
        <v>209299157.38</v>
      </c>
      <c r="AO27" s="71">
        <v>9584.82</v>
      </c>
      <c r="AP27" s="71">
        <v>0</v>
      </c>
      <c r="AQ27" s="71">
        <v>0</v>
      </c>
      <c r="AR27" s="71">
        <v>-54716443.789999999</v>
      </c>
      <c r="AS27" s="71">
        <v>-5230270242.1100006</v>
      </c>
      <c r="AT27" s="71">
        <v>-3073222739.9400005</v>
      </c>
      <c r="AU27" s="71">
        <v>-3080359103.9000006</v>
      </c>
      <c r="AV27" s="71">
        <v>7136363.96</v>
      </c>
      <c r="AW27" s="71">
        <v>-488458598.86999995</v>
      </c>
      <c r="AX27" s="71">
        <v>-488743078.85999995</v>
      </c>
      <c r="AY27" s="71">
        <v>-980862908.89999998</v>
      </c>
      <c r="AZ27" s="71">
        <v>-895984957.61000001</v>
      </c>
      <c r="BA27" s="71">
        <v>-84877951.290000007</v>
      </c>
      <c r="BB27" s="71">
        <v>0</v>
      </c>
      <c r="BC27" s="71">
        <v>0</v>
      </c>
      <c r="BD27" s="71">
        <v>492119830.04000002</v>
      </c>
      <c r="BE27" s="71">
        <v>284479.98999999976</v>
      </c>
      <c r="BF27" s="71">
        <v>2558300.77</v>
      </c>
      <c r="BG27" s="71">
        <v>2557648.75</v>
      </c>
      <c r="BH27" s="71">
        <v>652.02</v>
      </c>
      <c r="BI27" s="71">
        <v>0</v>
      </c>
      <c r="BJ27" s="71">
        <v>0</v>
      </c>
      <c r="BK27" s="71">
        <v>-2273820.7800000003</v>
      </c>
      <c r="BL27" s="71">
        <v>973619</v>
      </c>
      <c r="BM27" s="71">
        <v>973619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-1285955306.0000002</v>
      </c>
      <c r="BT27" s="71">
        <v>-855726935.96000016</v>
      </c>
      <c r="BU27" s="71">
        <v>-280899372.29000002</v>
      </c>
      <c r="BV27" s="71">
        <v>-62869397.509999998</v>
      </c>
      <c r="BW27" s="71">
        <v>0</v>
      </c>
      <c r="BX27" s="71">
        <v>-50500524.840000004</v>
      </c>
      <c r="BY27" s="71">
        <v>-35959075.399999999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-383607216.30000001</v>
      </c>
      <c r="CJ27" s="71">
        <v>-383607216.30000001</v>
      </c>
      <c r="CK27" s="71">
        <v>0</v>
      </c>
      <c r="CL27" s="71">
        <v>1428352919.8899994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713568803.36999989</v>
      </c>
      <c r="E28" s="71">
        <v>616884518.68999994</v>
      </c>
      <c r="F28" s="71">
        <v>630106219.04999995</v>
      </c>
      <c r="G28" s="71">
        <v>-13221700.359999999</v>
      </c>
      <c r="H28" s="71">
        <v>0</v>
      </c>
      <c r="I28" s="71">
        <v>-59527999.610000014</v>
      </c>
      <c r="J28" s="71">
        <v>-59527999.610000014</v>
      </c>
      <c r="K28" s="71">
        <v>-350655798.69</v>
      </c>
      <c r="L28" s="71">
        <v>291127799.07999998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157737625.28</v>
      </c>
      <c r="AA28" s="71">
        <v>73975836.829999998</v>
      </c>
      <c r="AB28" s="71">
        <v>0</v>
      </c>
      <c r="AC28" s="71">
        <v>0</v>
      </c>
      <c r="AD28" s="71">
        <v>83761788.450000003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-1525340.9899999909</v>
      </c>
      <c r="AN28" s="71">
        <v>3567521.9900000095</v>
      </c>
      <c r="AO28" s="71">
        <v>0</v>
      </c>
      <c r="AP28" s="71">
        <v>0</v>
      </c>
      <c r="AQ28" s="71">
        <v>0</v>
      </c>
      <c r="AR28" s="71">
        <v>-5092862.9800000004</v>
      </c>
      <c r="AS28" s="71">
        <v>-717676573.28999996</v>
      </c>
      <c r="AT28" s="71">
        <v>-407740780.46000004</v>
      </c>
      <c r="AU28" s="71">
        <v>-407877466.00000006</v>
      </c>
      <c r="AV28" s="71">
        <v>136685.54</v>
      </c>
      <c r="AW28" s="71">
        <v>-58739990.710000008</v>
      </c>
      <c r="AX28" s="71">
        <v>-58982080.88000001</v>
      </c>
      <c r="AY28" s="71">
        <v>-179272367.09</v>
      </c>
      <c r="AZ28" s="71">
        <v>-179653947.40000001</v>
      </c>
      <c r="BA28" s="71">
        <v>-11812628.289999999</v>
      </c>
      <c r="BB28" s="71">
        <v>0</v>
      </c>
      <c r="BC28" s="71">
        <v>12194208.6</v>
      </c>
      <c r="BD28" s="71">
        <v>120290286.20999999</v>
      </c>
      <c r="BE28" s="71">
        <v>242090.17</v>
      </c>
      <c r="BF28" s="71">
        <v>258922.76</v>
      </c>
      <c r="BG28" s="71">
        <v>276534.83</v>
      </c>
      <c r="BH28" s="71">
        <v>0</v>
      </c>
      <c r="BI28" s="71">
        <v>0</v>
      </c>
      <c r="BJ28" s="71">
        <v>-17612.07</v>
      </c>
      <c r="BK28" s="71">
        <v>-16832.59</v>
      </c>
      <c r="BL28" s="71">
        <v>0</v>
      </c>
      <c r="BM28" s="71">
        <v>0</v>
      </c>
      <c r="BN28" s="71">
        <v>0</v>
      </c>
      <c r="BO28" s="71">
        <v>-2917538.13</v>
      </c>
      <c r="BP28" s="71">
        <v>-2917538.13</v>
      </c>
      <c r="BQ28" s="71">
        <v>0</v>
      </c>
      <c r="BR28" s="71">
        <v>0</v>
      </c>
      <c r="BS28" s="71">
        <v>-184069514.17999998</v>
      </c>
      <c r="BT28" s="71">
        <v>-112275901.45999999</v>
      </c>
      <c r="BU28" s="71">
        <v>-48786656.200000003</v>
      </c>
      <c r="BV28" s="71">
        <v>-16970891.690000001</v>
      </c>
      <c r="BW28" s="71">
        <v>0</v>
      </c>
      <c r="BX28" s="71">
        <v>-230704.14</v>
      </c>
      <c r="BY28" s="71">
        <v>-5805360.6900000004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-64208749.810000002</v>
      </c>
      <c r="CJ28" s="71">
        <v>-64208749.810000002</v>
      </c>
      <c r="CK28" s="71">
        <v>0</v>
      </c>
      <c r="CL28" s="71">
        <v>-4107769.9200000763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5287541494.3666906</v>
      </c>
      <c r="E29" s="71">
        <v>5181782744.9600029</v>
      </c>
      <c r="F29" s="71">
        <v>6382363682.1100035</v>
      </c>
      <c r="G29" s="71">
        <v>-1200580937.1500003</v>
      </c>
      <c r="H29" s="71">
        <v>0</v>
      </c>
      <c r="I29" s="71">
        <v>-1062773944.1099985</v>
      </c>
      <c r="J29" s="71">
        <v>-1282073360.9699984</v>
      </c>
      <c r="K29" s="71">
        <v>-3837373299.0299983</v>
      </c>
      <c r="L29" s="71">
        <v>2555299938.0599999</v>
      </c>
      <c r="M29" s="71">
        <v>219299416.85999995</v>
      </c>
      <c r="N29" s="71">
        <v>654371188.57999992</v>
      </c>
      <c r="O29" s="71">
        <v>-435071771.71999997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901767415.46668673</v>
      </c>
      <c r="AA29" s="71">
        <v>901767415.46668673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69968219.639999986</v>
      </c>
      <c r="AK29" s="71">
        <v>69968219.639999986</v>
      </c>
      <c r="AL29" s="71">
        <v>0</v>
      </c>
      <c r="AM29" s="71">
        <v>196797058.41000009</v>
      </c>
      <c r="AN29" s="71">
        <v>251409003.4600001</v>
      </c>
      <c r="AO29" s="71">
        <v>-54118345.930000007</v>
      </c>
      <c r="AP29" s="71">
        <v>-3981.510000000002</v>
      </c>
      <c r="AQ29" s="71">
        <v>-591.86000000000013</v>
      </c>
      <c r="AR29" s="71">
        <v>-489025.75000000023</v>
      </c>
      <c r="AS29" s="71">
        <v>-4828061420.5058956</v>
      </c>
      <c r="AT29" s="71">
        <v>-2923132673.8300023</v>
      </c>
      <c r="AU29" s="71">
        <v>-3655469884.5700021</v>
      </c>
      <c r="AV29" s="71">
        <v>732337210.73999989</v>
      </c>
      <c r="AW29" s="71">
        <v>-141970000.35000014</v>
      </c>
      <c r="AX29" s="71">
        <v>-175650125.33000004</v>
      </c>
      <c r="AY29" s="71">
        <v>-706060554.16000009</v>
      </c>
      <c r="AZ29" s="71">
        <v>-750544284.66000021</v>
      </c>
      <c r="BA29" s="71">
        <v>-62456226.189999998</v>
      </c>
      <c r="BB29" s="71">
        <v>0</v>
      </c>
      <c r="BC29" s="71">
        <v>106939956.69</v>
      </c>
      <c r="BD29" s="71">
        <v>530410428.83000004</v>
      </c>
      <c r="BE29" s="71">
        <v>33680124.979999885</v>
      </c>
      <c r="BF29" s="71">
        <v>135809585.55999988</v>
      </c>
      <c r="BG29" s="71">
        <v>144977788.05999988</v>
      </c>
      <c r="BH29" s="71">
        <v>11399952.199999999</v>
      </c>
      <c r="BI29" s="71">
        <v>0</v>
      </c>
      <c r="BJ29" s="71">
        <v>-20568154.699999999</v>
      </c>
      <c r="BK29" s="71">
        <v>-102129460.58</v>
      </c>
      <c r="BL29" s="71">
        <v>0</v>
      </c>
      <c r="BM29" s="71">
        <v>0</v>
      </c>
      <c r="BN29" s="71">
        <v>0</v>
      </c>
      <c r="BO29" s="71">
        <v>-15748479.35</v>
      </c>
      <c r="BP29" s="71">
        <v>-15748479.35</v>
      </c>
      <c r="BQ29" s="71">
        <v>0</v>
      </c>
      <c r="BR29" s="71">
        <v>0</v>
      </c>
      <c r="BS29" s="71">
        <v>-1277629839.1658931</v>
      </c>
      <c r="BT29" s="71">
        <v>-811141358.73999965</v>
      </c>
      <c r="BU29" s="71">
        <v>-286516680.02623409</v>
      </c>
      <c r="BV29" s="71">
        <v>-45309355.727372102</v>
      </c>
      <c r="BW29" s="71">
        <v>0</v>
      </c>
      <c r="BX29" s="71">
        <v>-146009111.95074889</v>
      </c>
      <c r="BY29" s="71">
        <v>-98936965.232904583</v>
      </c>
      <c r="BZ29" s="71">
        <v>109284322.80999991</v>
      </c>
      <c r="CA29" s="71">
        <v>999309.7013663284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-469580427.8100003</v>
      </c>
      <c r="CJ29" s="71">
        <v>-469580427.8100003</v>
      </c>
      <c r="CK29" s="71">
        <v>0</v>
      </c>
      <c r="CL29" s="71">
        <v>459480073.86079502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179576479.11897993</v>
      </c>
      <c r="E30" s="71">
        <v>189763177.28</v>
      </c>
      <c r="F30" s="71">
        <v>193651961.24000001</v>
      </c>
      <c r="G30" s="71">
        <v>-3888783.96</v>
      </c>
      <c r="H30" s="71">
        <v>0</v>
      </c>
      <c r="I30" s="71">
        <v>-77180463.75999999</v>
      </c>
      <c r="J30" s="71">
        <v>-77180463.75999999</v>
      </c>
      <c r="K30" s="71">
        <v>-120707349.13</v>
      </c>
      <c r="L30" s="71">
        <v>43526885.369999997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1536700.54</v>
      </c>
      <c r="T30" s="71">
        <v>1536700.54</v>
      </c>
      <c r="U30" s="71">
        <v>0</v>
      </c>
      <c r="V30" s="71">
        <v>1536700.54</v>
      </c>
      <c r="W30" s="71">
        <v>0</v>
      </c>
      <c r="X30" s="71">
        <v>0</v>
      </c>
      <c r="Y30" s="71">
        <v>0</v>
      </c>
      <c r="Z30" s="71">
        <v>59217799.868979916</v>
      </c>
      <c r="AA30" s="71">
        <v>28829232.817164056</v>
      </c>
      <c r="AB30" s="71">
        <v>30388567.051815856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6239265.1900000004</v>
      </c>
      <c r="AN30" s="71">
        <v>6239265.1900000004</v>
      </c>
      <c r="AO30" s="71">
        <v>0</v>
      </c>
      <c r="AP30" s="71">
        <v>0</v>
      </c>
      <c r="AQ30" s="71">
        <v>0</v>
      </c>
      <c r="AR30" s="71">
        <v>0</v>
      </c>
      <c r="AS30" s="71">
        <v>-104756276.75297934</v>
      </c>
      <c r="AT30" s="71">
        <v>-69763768.079999983</v>
      </c>
      <c r="AU30" s="71">
        <v>-69763768.079999983</v>
      </c>
      <c r="AV30" s="71">
        <v>0</v>
      </c>
      <c r="AW30" s="71">
        <v>-14890.800000000745</v>
      </c>
      <c r="AX30" s="71">
        <v>-14890.800000000745</v>
      </c>
      <c r="AY30" s="71">
        <v>-18426832.41</v>
      </c>
      <c r="AZ30" s="71">
        <v>-31959902.579999998</v>
      </c>
      <c r="BA30" s="71">
        <v>12236422.33</v>
      </c>
      <c r="BB30" s="71">
        <v>0</v>
      </c>
      <c r="BC30" s="71">
        <v>1296647.8400000001</v>
      </c>
      <c r="BD30" s="71">
        <v>18411941.609999999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-762583.05</v>
      </c>
      <c r="BP30" s="71">
        <v>-762583.05</v>
      </c>
      <c r="BQ30" s="71">
        <v>0</v>
      </c>
      <c r="BR30" s="71">
        <v>0</v>
      </c>
      <c r="BS30" s="71">
        <v>-34215034.822979361</v>
      </c>
      <c r="BT30" s="71">
        <v>-9673134.0599999987</v>
      </c>
      <c r="BU30" s="71">
        <v>-8026619.4692138219</v>
      </c>
      <c r="BV30" s="71">
        <v>-3321394.4076389726</v>
      </c>
      <c r="BW30" s="71">
        <v>0</v>
      </c>
      <c r="BX30" s="71">
        <v>-125918.79538862369</v>
      </c>
      <c r="BY30" s="71">
        <v>-621197.89073794521</v>
      </c>
      <c r="BZ30" s="71">
        <v>0</v>
      </c>
      <c r="CA30" s="71">
        <v>-12446770.199999999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74820202.366000593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16078335921.767134</v>
      </c>
      <c r="E31" s="71">
        <v>14955513720.710001</v>
      </c>
      <c r="F31" s="71">
        <v>15079556866.360001</v>
      </c>
      <c r="G31" s="71">
        <v>-124043145.65000001</v>
      </c>
      <c r="H31" s="71">
        <v>0</v>
      </c>
      <c r="I31" s="71">
        <v>-3411908217.4500003</v>
      </c>
      <c r="J31" s="71">
        <v>-3411911331.6300001</v>
      </c>
      <c r="K31" s="71">
        <v>-8830917991.4400005</v>
      </c>
      <c r="L31" s="71">
        <v>5419006659.8100004</v>
      </c>
      <c r="M31" s="71">
        <v>3114.18</v>
      </c>
      <c r="N31" s="71">
        <v>3114.18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3850007987.3871336</v>
      </c>
      <c r="AA31" s="71">
        <v>3850007987.3871336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684722431.12</v>
      </c>
      <c r="AN31" s="71">
        <v>507401299.25</v>
      </c>
      <c r="AO31" s="71">
        <v>1693.39</v>
      </c>
      <c r="AP31" s="71">
        <v>228610004.03</v>
      </c>
      <c r="AQ31" s="71">
        <v>0</v>
      </c>
      <c r="AR31" s="71">
        <v>-51290565.549999997</v>
      </c>
      <c r="AS31" s="71">
        <v>-12090338645.578819</v>
      </c>
      <c r="AT31" s="71">
        <v>-7784916301.210001</v>
      </c>
      <c r="AU31" s="71">
        <v>-7794746677.5300007</v>
      </c>
      <c r="AV31" s="71">
        <v>9830376.3200000022</v>
      </c>
      <c r="AW31" s="71">
        <v>-1132288928.6499999</v>
      </c>
      <c r="AX31" s="71">
        <v>-1132300793.6599998</v>
      </c>
      <c r="AY31" s="71">
        <v>-2394638599.54</v>
      </c>
      <c r="AZ31" s="71">
        <v>-1706693614.8600001</v>
      </c>
      <c r="BA31" s="71">
        <v>-687944984.67999995</v>
      </c>
      <c r="BB31" s="71">
        <v>0</v>
      </c>
      <c r="BC31" s="71">
        <v>0</v>
      </c>
      <c r="BD31" s="71">
        <v>1262337805.8800001</v>
      </c>
      <c r="BE31" s="71">
        <v>11865.009999999995</v>
      </c>
      <c r="BF31" s="71">
        <v>74600.099999999991</v>
      </c>
      <c r="BG31" s="71">
        <v>74600.099999999991</v>
      </c>
      <c r="BH31" s="71">
        <v>0</v>
      </c>
      <c r="BI31" s="71">
        <v>0</v>
      </c>
      <c r="BJ31" s="71">
        <v>0</v>
      </c>
      <c r="BK31" s="71">
        <v>-62735.09</v>
      </c>
      <c r="BL31" s="71">
        <v>-1198191.83</v>
      </c>
      <c r="BM31" s="71">
        <v>-1198191.83</v>
      </c>
      <c r="BN31" s="71">
        <v>0</v>
      </c>
      <c r="BO31" s="71">
        <v>-47595847.069999993</v>
      </c>
      <c r="BP31" s="71">
        <v>-47595847.069999993</v>
      </c>
      <c r="BQ31" s="71">
        <v>0</v>
      </c>
      <c r="BR31" s="71">
        <v>0</v>
      </c>
      <c r="BS31" s="71">
        <v>-2369865051.7688198</v>
      </c>
      <c r="BT31" s="71">
        <v>-1726789285.0499997</v>
      </c>
      <c r="BU31" s="71">
        <v>-452505210.87697303</v>
      </c>
      <c r="BV31" s="71">
        <v>-155703821.90812677</v>
      </c>
      <c r="BW31" s="71">
        <v>0</v>
      </c>
      <c r="BX31" s="71">
        <v>-34866741.013720199</v>
      </c>
      <c r="BY31" s="71">
        <v>0</v>
      </c>
      <c r="BZ31" s="71">
        <v>7.08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-754474325.04999995</v>
      </c>
      <c r="CJ31" s="71">
        <v>-754474325.04999995</v>
      </c>
      <c r="CK31" s="71">
        <v>0</v>
      </c>
      <c r="CL31" s="71">
        <v>3987997276.1883144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3070657689.7189679</v>
      </c>
      <c r="E32" s="71">
        <v>3262695453.1900001</v>
      </c>
      <c r="F32" s="71">
        <v>3674304617.23</v>
      </c>
      <c r="G32" s="71">
        <v>-411609164.04000002</v>
      </c>
      <c r="H32" s="71">
        <v>0</v>
      </c>
      <c r="I32" s="71">
        <v>-996844262.31000006</v>
      </c>
      <c r="J32" s="71">
        <v>-996898982.74000001</v>
      </c>
      <c r="K32" s="71">
        <v>-2089157755.8900001</v>
      </c>
      <c r="L32" s="71">
        <v>1092258773.1500001</v>
      </c>
      <c r="M32" s="71">
        <v>54720.42999997735</v>
      </c>
      <c r="N32" s="71">
        <v>239125125.19999999</v>
      </c>
      <c r="O32" s="71">
        <v>-239070404.77000001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723541509.758968</v>
      </c>
      <c r="AA32" s="71">
        <v>587262877.78177166</v>
      </c>
      <c r="AB32" s="71">
        <v>0</v>
      </c>
      <c r="AC32" s="71">
        <v>3294173.184808786</v>
      </c>
      <c r="AD32" s="71">
        <v>95020749.989244297</v>
      </c>
      <c r="AE32" s="71">
        <v>529767.72499931604</v>
      </c>
      <c r="AF32" s="71">
        <v>0</v>
      </c>
      <c r="AG32" s="71">
        <v>37433941.078143924</v>
      </c>
      <c r="AH32" s="71">
        <v>0</v>
      </c>
      <c r="AI32" s="71">
        <v>0</v>
      </c>
      <c r="AJ32" s="71">
        <v>-238</v>
      </c>
      <c r="AK32" s="71">
        <v>-238</v>
      </c>
      <c r="AL32" s="71">
        <v>0</v>
      </c>
      <c r="AM32" s="71">
        <v>81265227.079999998</v>
      </c>
      <c r="AN32" s="71">
        <v>94110919.859999999</v>
      </c>
      <c r="AO32" s="71">
        <v>-15350285.060000001</v>
      </c>
      <c r="AP32" s="71">
        <v>0</v>
      </c>
      <c r="AQ32" s="71">
        <v>0</v>
      </c>
      <c r="AR32" s="71">
        <v>2504592.2800000012</v>
      </c>
      <c r="AS32" s="71">
        <v>-2974820409.7248178</v>
      </c>
      <c r="AT32" s="71">
        <v>-1810084675.1999998</v>
      </c>
      <c r="AU32" s="71">
        <v>-2416341508.1599998</v>
      </c>
      <c r="AV32" s="71">
        <v>606256832.96000004</v>
      </c>
      <c r="AW32" s="71">
        <v>-93054798.119999886</v>
      </c>
      <c r="AX32" s="71">
        <v>23582908.160000086</v>
      </c>
      <c r="AY32" s="71">
        <v>-535366851.54999995</v>
      </c>
      <c r="AZ32" s="71">
        <v>-452658260.85999995</v>
      </c>
      <c r="BA32" s="71">
        <v>-166262954.81</v>
      </c>
      <c r="BB32" s="71">
        <v>0</v>
      </c>
      <c r="BC32" s="71">
        <v>83554364.120000005</v>
      </c>
      <c r="BD32" s="71">
        <v>558949759.71000004</v>
      </c>
      <c r="BE32" s="71">
        <v>-116637706.27999997</v>
      </c>
      <c r="BF32" s="71">
        <v>101492217.13000003</v>
      </c>
      <c r="BG32" s="71">
        <v>89009270.74000001</v>
      </c>
      <c r="BH32" s="71">
        <v>28322772.18</v>
      </c>
      <c r="BI32" s="71">
        <v>0</v>
      </c>
      <c r="BJ32" s="71">
        <v>-15839825.789999999</v>
      </c>
      <c r="BK32" s="71">
        <v>-218129923.41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-613390605.80145681</v>
      </c>
      <c r="BT32" s="71">
        <v>-404049402.00999999</v>
      </c>
      <c r="BU32" s="71">
        <v>-90393401.821328819</v>
      </c>
      <c r="BV32" s="71">
        <v>-140676770.30598891</v>
      </c>
      <c r="BW32" s="71">
        <v>0</v>
      </c>
      <c r="BX32" s="71">
        <v>-22278774.096645467</v>
      </c>
      <c r="BY32" s="71">
        <v>-14610302.607493684</v>
      </c>
      <c r="BZ32" s="71">
        <v>85124752.159999996</v>
      </c>
      <c r="CA32" s="71">
        <v>-26506707.120000001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-458290330.60336107</v>
      </c>
      <c r="CJ32" s="71">
        <v>-458290330.60336107</v>
      </c>
      <c r="CK32" s="71">
        <v>0</v>
      </c>
      <c r="CL32" s="71">
        <v>95837279.994150162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1925582021.3087461</v>
      </c>
      <c r="E33" s="71">
        <v>1437517955.75</v>
      </c>
      <c r="F33" s="71">
        <v>1437517955.75</v>
      </c>
      <c r="G33" s="71">
        <v>0</v>
      </c>
      <c r="H33" s="71">
        <v>0</v>
      </c>
      <c r="I33" s="71">
        <v>-179220310.55999997</v>
      </c>
      <c r="J33" s="71">
        <v>-179151131.72999996</v>
      </c>
      <c r="K33" s="71">
        <v>-679460925.89999998</v>
      </c>
      <c r="L33" s="71">
        <v>500309794.17000002</v>
      </c>
      <c r="M33" s="71">
        <v>-69178.83</v>
      </c>
      <c r="N33" s="71">
        <v>0</v>
      </c>
      <c r="O33" s="71">
        <v>-69178.83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622642854.69874609</v>
      </c>
      <c r="AA33" s="71">
        <v>622642854.69874609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2471428.56</v>
      </c>
      <c r="AK33" s="71">
        <v>2471428.56</v>
      </c>
      <c r="AL33" s="71">
        <v>0</v>
      </c>
      <c r="AM33" s="71">
        <v>42170092.859999999</v>
      </c>
      <c r="AN33" s="71">
        <v>43430028.780000001</v>
      </c>
      <c r="AO33" s="71">
        <v>0.5499999999992724</v>
      </c>
      <c r="AP33" s="71">
        <v>0</v>
      </c>
      <c r="AQ33" s="71">
        <v>0</v>
      </c>
      <c r="AR33" s="71">
        <v>-1259936.47</v>
      </c>
      <c r="AS33" s="71">
        <v>-1196670113.6213179</v>
      </c>
      <c r="AT33" s="71">
        <v>-747614667.61999989</v>
      </c>
      <c r="AU33" s="71">
        <v>-747615092.08999991</v>
      </c>
      <c r="AV33" s="71">
        <v>424.47</v>
      </c>
      <c r="AW33" s="71">
        <v>-201323.1199999759</v>
      </c>
      <c r="AX33" s="71">
        <v>4137639.8500000238</v>
      </c>
      <c r="AY33" s="71">
        <v>-123167206.20999998</v>
      </c>
      <c r="AZ33" s="71">
        <v>-77625077.729999989</v>
      </c>
      <c r="BA33" s="71">
        <v>-53920032.049999997</v>
      </c>
      <c r="BB33" s="71">
        <v>0</v>
      </c>
      <c r="BC33" s="71">
        <v>8377903.5700000003</v>
      </c>
      <c r="BD33" s="71">
        <v>127304846.06</v>
      </c>
      <c r="BE33" s="71">
        <v>-4338962.97</v>
      </c>
      <c r="BF33" s="71">
        <v>118150.63000000002</v>
      </c>
      <c r="BG33" s="71">
        <v>37088.19</v>
      </c>
      <c r="BH33" s="71">
        <v>95974.64</v>
      </c>
      <c r="BI33" s="71">
        <v>0</v>
      </c>
      <c r="BJ33" s="71">
        <v>-14912.2</v>
      </c>
      <c r="BK33" s="71">
        <v>-4457113.5999999996</v>
      </c>
      <c r="BL33" s="71">
        <v>0</v>
      </c>
      <c r="BM33" s="71">
        <v>0</v>
      </c>
      <c r="BN33" s="71">
        <v>0</v>
      </c>
      <c r="BO33" s="71">
        <v>-1134773.77</v>
      </c>
      <c r="BP33" s="71">
        <v>-1134773.77</v>
      </c>
      <c r="BQ33" s="71">
        <v>0</v>
      </c>
      <c r="BR33" s="71">
        <v>0</v>
      </c>
      <c r="BS33" s="71">
        <v>-343168866.13131785</v>
      </c>
      <c r="BT33" s="71">
        <v>-175169481.86000001</v>
      </c>
      <c r="BU33" s="71">
        <v>-79179382.029001564</v>
      </c>
      <c r="BV33" s="71">
        <v>-80528215.579770893</v>
      </c>
      <c r="BW33" s="71">
        <v>0</v>
      </c>
      <c r="BX33" s="71">
        <v>-1416622.4486705884</v>
      </c>
      <c r="BY33" s="71">
        <v>-6882082.1038748035</v>
      </c>
      <c r="BZ33" s="71">
        <v>6917.89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-104550482.98</v>
      </c>
      <c r="CJ33" s="71">
        <v>-104550482.98</v>
      </c>
      <c r="CK33" s="71">
        <v>0</v>
      </c>
      <c r="CL33" s="71">
        <v>728911907.68742824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173745423.99614114</v>
      </c>
      <c r="E34" s="71">
        <v>215936197.18000001</v>
      </c>
      <c r="F34" s="71">
        <v>239114278.20000002</v>
      </c>
      <c r="G34" s="71">
        <v>-23178081.02</v>
      </c>
      <c r="H34" s="71">
        <v>0</v>
      </c>
      <c r="I34" s="71">
        <v>-64086664.760000117</v>
      </c>
      <c r="J34" s="71">
        <v>-65747131.780000106</v>
      </c>
      <c r="K34" s="71">
        <v>-141976488.1100001</v>
      </c>
      <c r="L34" s="71">
        <v>76229356.329999998</v>
      </c>
      <c r="M34" s="71">
        <v>1660467.0199999916</v>
      </c>
      <c r="N34" s="71">
        <v>2213623.6599999918</v>
      </c>
      <c r="O34" s="71">
        <v>-553156.64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13665378.536141247</v>
      </c>
      <c r="AA34" s="71">
        <v>14329018.382962003</v>
      </c>
      <c r="AB34" s="71">
        <v>0</v>
      </c>
      <c r="AC34" s="71">
        <v>-663639.84682075656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8230513.0399999972</v>
      </c>
      <c r="AN34" s="71">
        <v>8236855.3499999978</v>
      </c>
      <c r="AO34" s="71">
        <v>-6342.3100000000559</v>
      </c>
      <c r="AP34" s="71">
        <v>0</v>
      </c>
      <c r="AQ34" s="71">
        <v>0</v>
      </c>
      <c r="AR34" s="71">
        <v>0</v>
      </c>
      <c r="AS34" s="71">
        <v>-240586409.37476218</v>
      </c>
      <c r="AT34" s="71">
        <v>-120293035.00999999</v>
      </c>
      <c r="AU34" s="71">
        <v>-121150524.59999999</v>
      </c>
      <c r="AV34" s="71">
        <v>857489.59</v>
      </c>
      <c r="AW34" s="71">
        <v>-12808433.620000003</v>
      </c>
      <c r="AX34" s="71">
        <v>-12698696.320000004</v>
      </c>
      <c r="AY34" s="71">
        <v>-36185849.310000002</v>
      </c>
      <c r="AZ34" s="71">
        <v>-38092306.657255299</v>
      </c>
      <c r="BA34" s="71">
        <v>1906457.347255297</v>
      </c>
      <c r="BB34" s="71">
        <v>0</v>
      </c>
      <c r="BC34" s="71">
        <v>0</v>
      </c>
      <c r="BD34" s="71">
        <v>23487152.989999998</v>
      </c>
      <c r="BE34" s="71">
        <v>-109737.29999999946</v>
      </c>
      <c r="BF34" s="71">
        <v>644290.3900000006</v>
      </c>
      <c r="BG34" s="71">
        <v>673784.72123419505</v>
      </c>
      <c r="BH34" s="71">
        <v>-29494.331234194433</v>
      </c>
      <c r="BI34" s="71">
        <v>0</v>
      </c>
      <c r="BJ34" s="71">
        <v>0</v>
      </c>
      <c r="BK34" s="71">
        <v>-754027.69000000006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-91430082.0547622</v>
      </c>
      <c r="BT34" s="71">
        <v>-29727320.139999993</v>
      </c>
      <c r="BU34" s="71">
        <v>-54395872.282017425</v>
      </c>
      <c r="BV34" s="71">
        <v>-6148196.5056547252</v>
      </c>
      <c r="BW34" s="71">
        <v>0</v>
      </c>
      <c r="BX34" s="71">
        <v>-1163147.1683597092</v>
      </c>
      <c r="BY34" s="71">
        <v>-2593640.8828969318</v>
      </c>
      <c r="BZ34" s="71">
        <v>2704760.0700000012</v>
      </c>
      <c r="CA34" s="71">
        <v>-106665.14583342441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-16054858.689999999</v>
      </c>
      <c r="CJ34" s="71">
        <v>-16054858.689999999</v>
      </c>
      <c r="CK34" s="71">
        <v>0</v>
      </c>
      <c r="CL34" s="71">
        <v>-66840985.378621042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1121791095.9799998</v>
      </c>
      <c r="E35" s="71">
        <v>907866524.53999996</v>
      </c>
      <c r="F35" s="71">
        <v>912175717.53999996</v>
      </c>
      <c r="G35" s="71">
        <v>-4309193</v>
      </c>
      <c r="H35" s="71">
        <v>0</v>
      </c>
      <c r="I35" s="71">
        <v>33468161.879999995</v>
      </c>
      <c r="J35" s="71">
        <v>33468161.879999995</v>
      </c>
      <c r="K35" s="71">
        <v>-428092214.47000003</v>
      </c>
      <c r="L35" s="71">
        <v>461560376.35000002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167209460.19</v>
      </c>
      <c r="AA35" s="71">
        <v>167209460.19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13246949.369999999</v>
      </c>
      <c r="AN35" s="71">
        <v>13382059.51</v>
      </c>
      <c r="AO35" s="71">
        <v>39947.29</v>
      </c>
      <c r="AP35" s="71">
        <v>0</v>
      </c>
      <c r="AQ35" s="71">
        <v>0</v>
      </c>
      <c r="AR35" s="71">
        <v>-175057.43</v>
      </c>
      <c r="AS35" s="71">
        <v>-1058639407.9095</v>
      </c>
      <c r="AT35" s="71">
        <v>-782923670.70999992</v>
      </c>
      <c r="AU35" s="71">
        <v>-782856780.5999999</v>
      </c>
      <c r="AV35" s="71">
        <v>-66890.11</v>
      </c>
      <c r="AW35" s="71">
        <v>38437772.539999977</v>
      </c>
      <c r="AX35" s="71">
        <v>36267732.709999979</v>
      </c>
      <c r="AY35" s="71">
        <v>-201661303.82000002</v>
      </c>
      <c r="AZ35" s="71">
        <v>-209057850.82000002</v>
      </c>
      <c r="BA35" s="71">
        <v>-11626439</v>
      </c>
      <c r="BB35" s="71">
        <v>0</v>
      </c>
      <c r="BC35" s="71">
        <v>19022986</v>
      </c>
      <c r="BD35" s="71">
        <v>237929036.53</v>
      </c>
      <c r="BE35" s="71">
        <v>2170039.83</v>
      </c>
      <c r="BF35" s="71">
        <v>3304976.71</v>
      </c>
      <c r="BG35" s="71">
        <v>3616739.71</v>
      </c>
      <c r="BH35" s="71">
        <v>0</v>
      </c>
      <c r="BI35" s="71">
        <v>0</v>
      </c>
      <c r="BJ35" s="71">
        <v>-311763</v>
      </c>
      <c r="BK35" s="71">
        <v>-1134936.8799999999</v>
      </c>
      <c r="BL35" s="71">
        <v>0</v>
      </c>
      <c r="BM35" s="71">
        <v>0</v>
      </c>
      <c r="BN35" s="71">
        <v>0</v>
      </c>
      <c r="BO35" s="71">
        <v>-3384210.3699999992</v>
      </c>
      <c r="BP35" s="71">
        <v>-3384210.3699999992</v>
      </c>
      <c r="BQ35" s="71">
        <v>0</v>
      </c>
      <c r="BR35" s="71">
        <v>0</v>
      </c>
      <c r="BS35" s="71">
        <v>-223784580.78949997</v>
      </c>
      <c r="BT35" s="71">
        <v>-145909928</v>
      </c>
      <c r="BU35" s="71">
        <v>-44588196.211500004</v>
      </c>
      <c r="BV35" s="71">
        <v>-29093992.199999999</v>
      </c>
      <c r="BW35" s="71">
        <v>0</v>
      </c>
      <c r="BX35" s="71">
        <v>-4192464.3779999996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-86984718.579999998</v>
      </c>
      <c r="CJ35" s="71">
        <v>-86984718.579999998</v>
      </c>
      <c r="CK35" s="71">
        <v>0</v>
      </c>
      <c r="CL35" s="71">
        <v>63151688.070499778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4075590866.2193255</v>
      </c>
      <c r="E37" s="71">
        <v>4443853731.2600002</v>
      </c>
      <c r="F37" s="71">
        <v>4496980981.29</v>
      </c>
      <c r="G37" s="71">
        <v>-53127250.030000001</v>
      </c>
      <c r="H37" s="71">
        <v>0</v>
      </c>
      <c r="I37" s="71">
        <v>-843571559.10000026</v>
      </c>
      <c r="J37" s="71">
        <v>-844254397.77000022</v>
      </c>
      <c r="K37" s="71">
        <v>-2742335013.2600002</v>
      </c>
      <c r="L37" s="71">
        <v>1898080615.49</v>
      </c>
      <c r="M37" s="71">
        <v>682838.67000000016</v>
      </c>
      <c r="N37" s="71">
        <v>2568337.83</v>
      </c>
      <c r="O37" s="71">
        <v>-1885499.16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445484220.97932571</v>
      </c>
      <c r="AA37" s="71">
        <v>445484220.97932571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21201500</v>
      </c>
      <c r="AK37" s="71">
        <v>21201500</v>
      </c>
      <c r="AL37" s="71">
        <v>0</v>
      </c>
      <c r="AM37" s="71">
        <v>8622973.0800000019</v>
      </c>
      <c r="AN37" s="71">
        <v>27755113.48</v>
      </c>
      <c r="AO37" s="71">
        <v>74217.009999999995</v>
      </c>
      <c r="AP37" s="71">
        <v>0</v>
      </c>
      <c r="AQ37" s="71">
        <v>0</v>
      </c>
      <c r="AR37" s="71">
        <v>-19206357.41</v>
      </c>
      <c r="AS37" s="71">
        <v>-4010577001.7178655</v>
      </c>
      <c r="AT37" s="71">
        <v>-2903219018.8600001</v>
      </c>
      <c r="AU37" s="71">
        <v>-2903343880.1400003</v>
      </c>
      <c r="AV37" s="71">
        <v>124861.28</v>
      </c>
      <c r="AW37" s="71">
        <v>64537710.810000017</v>
      </c>
      <c r="AX37" s="71">
        <v>64464084.610000014</v>
      </c>
      <c r="AY37" s="71">
        <v>-97419832.039999992</v>
      </c>
      <c r="AZ37" s="71">
        <v>-976433256.76999998</v>
      </c>
      <c r="BA37" s="71">
        <v>870812868.75999999</v>
      </c>
      <c r="BB37" s="71">
        <v>0</v>
      </c>
      <c r="BC37" s="71">
        <v>8200555.9699999997</v>
      </c>
      <c r="BD37" s="71">
        <v>161883916.65000001</v>
      </c>
      <c r="BE37" s="71">
        <v>73626.200000000041</v>
      </c>
      <c r="BF37" s="71">
        <v>315407.91000000003</v>
      </c>
      <c r="BG37" s="71">
        <v>341958.15</v>
      </c>
      <c r="BH37" s="71">
        <v>0</v>
      </c>
      <c r="BI37" s="71">
        <v>0</v>
      </c>
      <c r="BJ37" s="71">
        <v>-26550.240000000002</v>
      </c>
      <c r="BK37" s="71">
        <v>-241781.71</v>
      </c>
      <c r="BL37" s="71">
        <v>16543417.640000001</v>
      </c>
      <c r="BM37" s="71">
        <v>16543417.640000001</v>
      </c>
      <c r="BN37" s="71">
        <v>0</v>
      </c>
      <c r="BO37" s="71">
        <v>-15189599.15</v>
      </c>
      <c r="BP37" s="71">
        <v>-15189599.15</v>
      </c>
      <c r="BQ37" s="71">
        <v>0</v>
      </c>
      <c r="BR37" s="71">
        <v>0</v>
      </c>
      <c r="BS37" s="71">
        <v>-1173249512.157865</v>
      </c>
      <c r="BT37" s="71">
        <v>-352726471.65999997</v>
      </c>
      <c r="BU37" s="71">
        <v>-371899593.90126622</v>
      </c>
      <c r="BV37" s="71">
        <v>-20780891.411627531</v>
      </c>
      <c r="BW37" s="71">
        <v>0</v>
      </c>
      <c r="BX37" s="71">
        <v>-20583086.7178929</v>
      </c>
      <c r="BY37" s="71">
        <v>-146984602.78494713</v>
      </c>
      <c r="BZ37" s="71">
        <v>294555.13</v>
      </c>
      <c r="CA37" s="71">
        <v>-260569420.81213132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65013864.501460075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1804767000.6499999</v>
      </c>
      <c r="E38" s="71">
        <v>1858582231.5699999</v>
      </c>
      <c r="F38" s="71">
        <v>1877098470.8499999</v>
      </c>
      <c r="G38" s="71">
        <v>-18516239.280000001</v>
      </c>
      <c r="H38" s="71">
        <v>0</v>
      </c>
      <c r="I38" s="71">
        <v>-558851292.0999999</v>
      </c>
      <c r="J38" s="71">
        <v>-558851292.0999999</v>
      </c>
      <c r="K38" s="71">
        <v>-1077655614.1199999</v>
      </c>
      <c r="L38" s="71">
        <v>518804322.01999998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457712204.09999996</v>
      </c>
      <c r="AA38" s="71">
        <v>349418075.78999996</v>
      </c>
      <c r="AB38" s="71">
        <v>56957678.810000002</v>
      </c>
      <c r="AC38" s="71">
        <v>37424382.379999995</v>
      </c>
      <c r="AD38" s="71">
        <v>13912067.119999999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8129557.1200000001</v>
      </c>
      <c r="AK38" s="71">
        <v>8129557.1200000001</v>
      </c>
      <c r="AL38" s="71">
        <v>0</v>
      </c>
      <c r="AM38" s="71">
        <v>39194299.960000001</v>
      </c>
      <c r="AN38" s="71">
        <v>32584551.609999999</v>
      </c>
      <c r="AO38" s="71">
        <v>500960.62</v>
      </c>
      <c r="AP38" s="71">
        <v>0</v>
      </c>
      <c r="AQ38" s="71">
        <v>0</v>
      </c>
      <c r="AR38" s="71">
        <v>6108787.7300000014</v>
      </c>
      <c r="AS38" s="71">
        <v>-1500961443.1299999</v>
      </c>
      <c r="AT38" s="71">
        <v>-934092649.92000008</v>
      </c>
      <c r="AU38" s="71">
        <v>-934023030.6400001</v>
      </c>
      <c r="AV38" s="71">
        <v>-69619.280000000028</v>
      </c>
      <c r="AW38" s="71">
        <v>-110521511.88000003</v>
      </c>
      <c r="AX38" s="71">
        <v>-110873053.95000002</v>
      </c>
      <c r="AY38" s="71">
        <v>-215813154.80000001</v>
      </c>
      <c r="AZ38" s="71">
        <v>-153292711.64000002</v>
      </c>
      <c r="BA38" s="71">
        <v>-82910547.730000004</v>
      </c>
      <c r="BB38" s="71">
        <v>0</v>
      </c>
      <c r="BC38" s="71">
        <v>20390104.57</v>
      </c>
      <c r="BD38" s="71">
        <v>104940100.84999999</v>
      </c>
      <c r="BE38" s="71">
        <v>351542.06999999995</v>
      </c>
      <c r="BF38" s="71">
        <v>350181.33999999997</v>
      </c>
      <c r="BG38" s="71">
        <v>273330.88</v>
      </c>
      <c r="BH38" s="71">
        <v>109935.72</v>
      </c>
      <c r="BI38" s="71">
        <v>0</v>
      </c>
      <c r="BJ38" s="71">
        <v>-33085.26</v>
      </c>
      <c r="BK38" s="71">
        <v>1360.7299999999971</v>
      </c>
      <c r="BL38" s="71">
        <v>0</v>
      </c>
      <c r="BM38" s="71">
        <v>0</v>
      </c>
      <c r="BN38" s="71">
        <v>0</v>
      </c>
      <c r="BO38" s="71">
        <v>-22122911.399999999</v>
      </c>
      <c r="BP38" s="71">
        <v>-22122911.399999999</v>
      </c>
      <c r="BQ38" s="71">
        <v>0</v>
      </c>
      <c r="BR38" s="71">
        <v>0</v>
      </c>
      <c r="BS38" s="71">
        <v>-253708024.66999996</v>
      </c>
      <c r="BT38" s="71">
        <v>-197552503.37</v>
      </c>
      <c r="BU38" s="71">
        <v>-23478921.350000001</v>
      </c>
      <c r="BV38" s="71">
        <v>-5728148.5999999996</v>
      </c>
      <c r="BW38" s="71">
        <v>0</v>
      </c>
      <c r="BX38" s="71">
        <v>-1747938.34</v>
      </c>
      <c r="BY38" s="71">
        <v>-2456896.23</v>
      </c>
      <c r="BZ38" s="71">
        <v>342154.86</v>
      </c>
      <c r="CA38" s="71">
        <v>-23085771.640000001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-180516345.25999999</v>
      </c>
      <c r="CJ38" s="71">
        <v>-180516345.25999999</v>
      </c>
      <c r="CK38" s="71">
        <v>0</v>
      </c>
      <c r="CL38" s="71">
        <v>303805557.51999998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3307028821.0978117</v>
      </c>
      <c r="E39" s="71">
        <v>3203044294.9299998</v>
      </c>
      <c r="F39" s="71">
        <v>3228955628.73</v>
      </c>
      <c r="G39" s="71">
        <v>-25911333.800000001</v>
      </c>
      <c r="H39" s="71">
        <v>0</v>
      </c>
      <c r="I39" s="71">
        <v>-1418587985.0799999</v>
      </c>
      <c r="J39" s="71">
        <v>-1419129070.6199999</v>
      </c>
      <c r="K39" s="71">
        <v>-1803266471.99</v>
      </c>
      <c r="L39" s="71">
        <v>384137401.37</v>
      </c>
      <c r="M39" s="71">
        <v>541085.54</v>
      </c>
      <c r="N39" s="71">
        <v>787465.63</v>
      </c>
      <c r="O39" s="71">
        <v>-246380.09</v>
      </c>
      <c r="P39" s="71">
        <v>0</v>
      </c>
      <c r="Q39" s="71">
        <v>0</v>
      </c>
      <c r="R39" s="71">
        <v>0</v>
      </c>
      <c r="S39" s="71">
        <v>-336899230.25</v>
      </c>
      <c r="T39" s="71">
        <v>-337039748.92000002</v>
      </c>
      <c r="U39" s="71">
        <v>-369588788.62</v>
      </c>
      <c r="V39" s="71">
        <v>32549039.699999999</v>
      </c>
      <c r="W39" s="71">
        <v>140518.66999999998</v>
      </c>
      <c r="X39" s="71">
        <v>161395.15</v>
      </c>
      <c r="Y39" s="71">
        <v>-20876.48</v>
      </c>
      <c r="Z39" s="71">
        <v>1668803202.7878118</v>
      </c>
      <c r="AA39" s="71">
        <v>1129710233.9061558</v>
      </c>
      <c r="AB39" s="71">
        <v>68470159.363703996</v>
      </c>
      <c r="AC39" s="71">
        <v>445383829.80232406</v>
      </c>
      <c r="AD39" s="71">
        <v>14601626.261628002</v>
      </c>
      <c r="AE39" s="71">
        <v>0</v>
      </c>
      <c r="AF39" s="71">
        <v>2583181.4539999999</v>
      </c>
      <c r="AG39" s="71">
        <v>8054172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190668538.70999998</v>
      </c>
      <c r="AN39" s="71">
        <v>232295191.07999998</v>
      </c>
      <c r="AO39" s="71">
        <v>185453.12</v>
      </c>
      <c r="AP39" s="71">
        <v>0</v>
      </c>
      <c r="AQ39" s="71">
        <v>0</v>
      </c>
      <c r="AR39" s="71">
        <v>-41812105.489999995</v>
      </c>
      <c r="AS39" s="71">
        <v>-2443238951.7957497</v>
      </c>
      <c r="AT39" s="71">
        <v>-1592550557.6399996</v>
      </c>
      <c r="AU39" s="71">
        <v>-1592364411.7999997</v>
      </c>
      <c r="AV39" s="71">
        <v>-186145.84</v>
      </c>
      <c r="AW39" s="71">
        <v>-476865923.68000001</v>
      </c>
      <c r="AX39" s="71">
        <v>-476191485.74000001</v>
      </c>
      <c r="AY39" s="71">
        <v>-550500015.75999999</v>
      </c>
      <c r="AZ39" s="71">
        <v>-505978811.06999999</v>
      </c>
      <c r="BA39" s="71">
        <v>-81966529.560000002</v>
      </c>
      <c r="BB39" s="71">
        <v>0</v>
      </c>
      <c r="BC39" s="71">
        <v>37445324.869999997</v>
      </c>
      <c r="BD39" s="71">
        <v>74308530.019999996</v>
      </c>
      <c r="BE39" s="71">
        <v>-674437.94</v>
      </c>
      <c r="BF39" s="71">
        <v>-8869.1000000000022</v>
      </c>
      <c r="BG39" s="71">
        <v>8463.119999999999</v>
      </c>
      <c r="BH39" s="71">
        <v>-31909.79</v>
      </c>
      <c r="BI39" s="71">
        <v>0</v>
      </c>
      <c r="BJ39" s="71">
        <v>14577.57</v>
      </c>
      <c r="BK39" s="71">
        <v>-665568.84</v>
      </c>
      <c r="BL39" s="71">
        <v>0</v>
      </c>
      <c r="BM39" s="71">
        <v>0</v>
      </c>
      <c r="BN39" s="71">
        <v>0</v>
      </c>
      <c r="BO39" s="71">
        <v>-749885.75</v>
      </c>
      <c r="BP39" s="71">
        <v>-749885.75</v>
      </c>
      <c r="BQ39" s="71">
        <v>0</v>
      </c>
      <c r="BR39" s="71">
        <v>0</v>
      </c>
      <c r="BS39" s="71">
        <v>-361387984.18574995</v>
      </c>
      <c r="BT39" s="71">
        <v>-294595648.26797801</v>
      </c>
      <c r="BU39" s="71">
        <v>-17390387.617584001</v>
      </c>
      <c r="BV39" s="71">
        <v>-34387335.532077998</v>
      </c>
      <c r="BW39" s="71">
        <v>0</v>
      </c>
      <c r="BX39" s="71">
        <v>-3641314.5359120001</v>
      </c>
      <c r="BY39" s="71">
        <v>-11367469.422880001</v>
      </c>
      <c r="BZ39" s="71">
        <v>0</v>
      </c>
      <c r="CA39" s="71">
        <v>-5828.8093180000005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-11684600.539999999</v>
      </c>
      <c r="CJ39" s="71">
        <v>-11684600.539999999</v>
      </c>
      <c r="CK39" s="71">
        <v>0</v>
      </c>
      <c r="CL39" s="71">
        <v>863789869.30206203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895538895.20000005</v>
      </c>
      <c r="E40" s="71">
        <v>635848711.58000004</v>
      </c>
      <c r="F40" s="71">
        <v>649270319.63999999</v>
      </c>
      <c r="G40" s="71">
        <v>-13421608.059999999</v>
      </c>
      <c r="H40" s="71">
        <v>0</v>
      </c>
      <c r="I40" s="71">
        <v>247213479.37</v>
      </c>
      <c r="J40" s="71">
        <v>247213479.37</v>
      </c>
      <c r="K40" s="71">
        <v>-311566872.38</v>
      </c>
      <c r="L40" s="71">
        <v>558780351.75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1225721.42</v>
      </c>
      <c r="AA40" s="71">
        <v>912637.86</v>
      </c>
      <c r="AB40" s="71">
        <v>15385.49</v>
      </c>
      <c r="AC40" s="71">
        <v>297698.07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11250982.83</v>
      </c>
      <c r="AN40" s="71">
        <v>11250982.83</v>
      </c>
      <c r="AO40" s="71">
        <v>0</v>
      </c>
      <c r="AP40" s="71">
        <v>0</v>
      </c>
      <c r="AQ40" s="71">
        <v>0</v>
      </c>
      <c r="AR40" s="71">
        <v>0</v>
      </c>
      <c r="AS40" s="71">
        <v>-930139744.77999997</v>
      </c>
      <c r="AT40" s="71">
        <v>-634974797.79999995</v>
      </c>
      <c r="AU40" s="71">
        <v>-650570805.00999999</v>
      </c>
      <c r="AV40" s="71">
        <v>15596007.210000001</v>
      </c>
      <c r="AW40" s="71">
        <v>147584018.66</v>
      </c>
      <c r="AX40" s="71">
        <v>147226958.84999999</v>
      </c>
      <c r="AY40" s="71">
        <v>-194583976.54000005</v>
      </c>
      <c r="AZ40" s="71">
        <v>-152470393.23000002</v>
      </c>
      <c r="BA40" s="71">
        <v>-116623759.97</v>
      </c>
      <c r="BB40" s="71">
        <v>0</v>
      </c>
      <c r="BC40" s="71">
        <v>74510176.659999996</v>
      </c>
      <c r="BD40" s="71">
        <v>341810935.39000005</v>
      </c>
      <c r="BE40" s="71">
        <v>357059.81</v>
      </c>
      <c r="BF40" s="71">
        <v>353182.51</v>
      </c>
      <c r="BG40" s="71">
        <v>-43008.24</v>
      </c>
      <c r="BH40" s="71">
        <v>1048376.75</v>
      </c>
      <c r="BI40" s="71">
        <v>0</v>
      </c>
      <c r="BJ40" s="71">
        <v>-652186</v>
      </c>
      <c r="BK40" s="71">
        <v>3877.3</v>
      </c>
      <c r="BL40" s="71">
        <v>0</v>
      </c>
      <c r="BM40" s="71">
        <v>0</v>
      </c>
      <c r="BN40" s="71">
        <v>0</v>
      </c>
      <c r="BO40" s="71">
        <v>-837745.02</v>
      </c>
      <c r="BP40" s="71">
        <v>-837745.02</v>
      </c>
      <c r="BQ40" s="71">
        <v>0</v>
      </c>
      <c r="BR40" s="71">
        <v>0</v>
      </c>
      <c r="BS40" s="71">
        <v>-387603174.81999999</v>
      </c>
      <c r="BT40" s="71">
        <v>-132373979.76000001</v>
      </c>
      <c r="BU40" s="71">
        <v>-127671509.51000001</v>
      </c>
      <c r="BV40" s="71">
        <v>-100751177.15000001</v>
      </c>
      <c r="BW40" s="71">
        <v>0</v>
      </c>
      <c r="BX40" s="71">
        <v>-9056112.7599999998</v>
      </c>
      <c r="BY40" s="71">
        <v>-9402311.7799999993</v>
      </c>
      <c r="BZ40" s="71">
        <v>0</v>
      </c>
      <c r="CA40" s="71">
        <v>-8348083.8600000003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-54308045.799999997</v>
      </c>
      <c r="CJ40" s="71">
        <v>-54308045.799999997</v>
      </c>
      <c r="CK40" s="71">
        <v>0</v>
      </c>
      <c r="CL40" s="71">
        <v>-34600849.579999924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1188636504.1894214</v>
      </c>
      <c r="E41" s="71">
        <v>1525862294.7299688</v>
      </c>
      <c r="F41" s="71">
        <v>2241582368.6999688</v>
      </c>
      <c r="G41" s="71">
        <v>-715720073.97000003</v>
      </c>
      <c r="H41" s="71">
        <v>0</v>
      </c>
      <c r="I41" s="71">
        <v>-702205250.6400001</v>
      </c>
      <c r="J41" s="71">
        <v>-987942773.45000005</v>
      </c>
      <c r="K41" s="71">
        <v>-1317394602.75</v>
      </c>
      <c r="L41" s="71">
        <v>329451829.30000001</v>
      </c>
      <c r="M41" s="71">
        <v>285737522.80999994</v>
      </c>
      <c r="N41" s="71">
        <v>423338047.64999998</v>
      </c>
      <c r="O41" s="71">
        <v>-137600524.84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243726812.13945264</v>
      </c>
      <c r="AA41" s="71">
        <v>243726812.13945264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4392802.5199999996</v>
      </c>
      <c r="AK41" s="71">
        <v>4392802.5199999996</v>
      </c>
      <c r="AL41" s="71">
        <v>0</v>
      </c>
      <c r="AM41" s="71">
        <v>116859845.43999998</v>
      </c>
      <c r="AN41" s="71">
        <v>154462595.19999999</v>
      </c>
      <c r="AO41" s="71">
        <v>-63703319.780000001</v>
      </c>
      <c r="AP41" s="71">
        <v>0</v>
      </c>
      <c r="AQ41" s="71">
        <v>0</v>
      </c>
      <c r="AR41" s="71">
        <v>26100570.019999996</v>
      </c>
      <c r="AS41" s="71">
        <v>-1171009151.4100001</v>
      </c>
      <c r="AT41" s="71">
        <v>-524879549.77999991</v>
      </c>
      <c r="AU41" s="71">
        <v>-928035249.5</v>
      </c>
      <c r="AV41" s="71">
        <v>403155699.72000009</v>
      </c>
      <c r="AW41" s="71">
        <v>-170126368.66</v>
      </c>
      <c r="AX41" s="71">
        <v>-274774575.93999994</v>
      </c>
      <c r="AY41" s="71">
        <v>-362619155.09999996</v>
      </c>
      <c r="AZ41" s="71">
        <v>-287429021.19</v>
      </c>
      <c r="BA41" s="71">
        <v>-95154304.769999996</v>
      </c>
      <c r="BB41" s="71">
        <v>0</v>
      </c>
      <c r="BC41" s="71">
        <v>19964170.859999999</v>
      </c>
      <c r="BD41" s="71">
        <v>87844579.159999996</v>
      </c>
      <c r="BE41" s="71">
        <v>104648207.27999994</v>
      </c>
      <c r="BF41" s="71">
        <v>148563192.95999995</v>
      </c>
      <c r="BG41" s="71">
        <v>117007810.13999996</v>
      </c>
      <c r="BH41" s="71">
        <v>39734600.399999999</v>
      </c>
      <c r="BI41" s="71">
        <v>0</v>
      </c>
      <c r="BJ41" s="71">
        <v>-8179217.5800000001</v>
      </c>
      <c r="BK41" s="71">
        <v>-43914985.68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-476003232.97000015</v>
      </c>
      <c r="BT41" s="71">
        <v>-195928237.08000004</v>
      </c>
      <c r="BU41" s="71">
        <v>-123045778.81</v>
      </c>
      <c r="BV41" s="71">
        <v>-41243328.130000003</v>
      </c>
      <c r="BW41" s="71">
        <v>0</v>
      </c>
      <c r="BX41" s="71">
        <v>-42502891.369999997</v>
      </c>
      <c r="BY41" s="71">
        <v>-24807040.280000001</v>
      </c>
      <c r="BZ41" s="71">
        <v>94982933.530000001</v>
      </c>
      <c r="CA41" s="71">
        <v>-143458890.83000001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17627352.779421329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2151323353.8196845</v>
      </c>
      <c r="E42" s="71">
        <v>2248360245.02</v>
      </c>
      <c r="F42" s="71">
        <v>2263674365.46</v>
      </c>
      <c r="G42" s="71">
        <v>-15314120.439999998</v>
      </c>
      <c r="H42" s="71">
        <v>0</v>
      </c>
      <c r="I42" s="71">
        <v>-442235297.54000032</v>
      </c>
      <c r="J42" s="71">
        <v>-442235297.54000032</v>
      </c>
      <c r="K42" s="71">
        <v>-1428746025.1800003</v>
      </c>
      <c r="L42" s="71">
        <v>986510727.63999999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-9600717.4700000007</v>
      </c>
      <c r="T42" s="71">
        <v>-9600717.4700000007</v>
      </c>
      <c r="U42" s="71">
        <v>-9600717.4700000007</v>
      </c>
      <c r="V42" s="71">
        <v>0</v>
      </c>
      <c r="W42" s="71">
        <v>0</v>
      </c>
      <c r="X42" s="71">
        <v>0</v>
      </c>
      <c r="Y42" s="71">
        <v>0</v>
      </c>
      <c r="Z42" s="71">
        <v>269030677.34968489</v>
      </c>
      <c r="AA42" s="71">
        <v>86401915.436936244</v>
      </c>
      <c r="AB42" s="71">
        <v>181782070.8401041</v>
      </c>
      <c r="AC42" s="71">
        <v>-269624.18946049269</v>
      </c>
      <c r="AD42" s="71">
        <v>1116315.262105027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2408695.09</v>
      </c>
      <c r="AK42" s="71">
        <v>2408695.09</v>
      </c>
      <c r="AL42" s="71">
        <v>0</v>
      </c>
      <c r="AM42" s="71">
        <v>83359751.370000005</v>
      </c>
      <c r="AN42" s="71">
        <v>143432897.96000004</v>
      </c>
      <c r="AO42" s="71">
        <v>0</v>
      </c>
      <c r="AP42" s="71">
        <v>0</v>
      </c>
      <c r="AQ42" s="71">
        <v>0</v>
      </c>
      <c r="AR42" s="71">
        <v>-60073146.590000033</v>
      </c>
      <c r="AS42" s="71">
        <v>-2455132530.8861213</v>
      </c>
      <c r="AT42" s="71">
        <v>-1736440869.4599996</v>
      </c>
      <c r="AU42" s="71">
        <v>-1736440869.4599996</v>
      </c>
      <c r="AV42" s="71">
        <v>0</v>
      </c>
      <c r="AW42" s="71">
        <v>-81820265.620000124</v>
      </c>
      <c r="AX42" s="71">
        <v>-83122325.620000124</v>
      </c>
      <c r="AY42" s="71">
        <v>-353802487.4000001</v>
      </c>
      <c r="AZ42" s="71">
        <v>-304856655.45000011</v>
      </c>
      <c r="BA42" s="71">
        <v>-73011678.819999993</v>
      </c>
      <c r="BB42" s="71">
        <v>0</v>
      </c>
      <c r="BC42" s="71">
        <v>24065846.870000005</v>
      </c>
      <c r="BD42" s="71">
        <v>270680161.77999997</v>
      </c>
      <c r="BE42" s="71">
        <v>1302060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1302060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-428322732.46612126</v>
      </c>
      <c r="BT42" s="71">
        <v>-297986297.33999991</v>
      </c>
      <c r="BU42" s="71">
        <v>-63296728.367948949</v>
      </c>
      <c r="BV42" s="71">
        <v>-50529767.647418767</v>
      </c>
      <c r="BW42" s="71">
        <v>0</v>
      </c>
      <c r="BX42" s="71">
        <v>-11949849.013690986</v>
      </c>
      <c r="BY42" s="71">
        <v>-4560090.0970625663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-208548663.33999997</v>
      </c>
      <c r="CJ42" s="71">
        <v>-208548663.33999997</v>
      </c>
      <c r="CK42" s="71">
        <v>0</v>
      </c>
      <c r="CL42" s="71">
        <v>-303809177.06643677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63661370.469999999</v>
      </c>
      <c r="E43" s="71">
        <v>11654144.189999999</v>
      </c>
      <c r="F43" s="71">
        <v>11663631.34</v>
      </c>
      <c r="G43" s="71">
        <v>-9487.15</v>
      </c>
      <c r="H43" s="71">
        <v>0</v>
      </c>
      <c r="I43" s="71">
        <v>49843268.509999998</v>
      </c>
      <c r="J43" s="71">
        <v>49843268.509999998</v>
      </c>
      <c r="K43" s="71">
        <v>-1802493.99</v>
      </c>
      <c r="L43" s="71">
        <v>51645762.5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2163957.77</v>
      </c>
      <c r="AN43" s="71">
        <v>38798.68</v>
      </c>
      <c r="AO43" s="71">
        <v>0</v>
      </c>
      <c r="AP43" s="71">
        <v>0</v>
      </c>
      <c r="AQ43" s="71">
        <v>0</v>
      </c>
      <c r="AR43" s="71">
        <v>2125159.09</v>
      </c>
      <c r="AS43" s="71">
        <v>-100997470.01320292</v>
      </c>
      <c r="AT43" s="71">
        <v>-38698409.879999995</v>
      </c>
      <c r="AU43" s="71">
        <v>-38698409.879999995</v>
      </c>
      <c r="AV43" s="71">
        <v>0</v>
      </c>
      <c r="AW43" s="71">
        <v>-1312986.9699999988</v>
      </c>
      <c r="AX43" s="71">
        <v>-1312986.9699999988</v>
      </c>
      <c r="AY43" s="71">
        <v>-13120841.009999998</v>
      </c>
      <c r="AZ43" s="71">
        <v>-9792982.2899999991</v>
      </c>
      <c r="BA43" s="71">
        <v>-3828586.52</v>
      </c>
      <c r="BB43" s="71">
        <v>-366808.74</v>
      </c>
      <c r="BC43" s="71">
        <v>867536.54</v>
      </c>
      <c r="BD43" s="71">
        <v>11807854.039999999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-55426005.653202929</v>
      </c>
      <c r="BT43" s="71">
        <v>-8966731.6099999994</v>
      </c>
      <c r="BU43" s="71">
        <v>-31338435.843957953</v>
      </c>
      <c r="BV43" s="71">
        <v>-10339356.817100266</v>
      </c>
      <c r="BW43" s="71">
        <v>0</v>
      </c>
      <c r="BX43" s="71">
        <v>-921649.29398932774</v>
      </c>
      <c r="BY43" s="71">
        <v>-3859832.0881553781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-5560067.5099999998</v>
      </c>
      <c r="CJ43" s="71">
        <v>-5560067.5099999998</v>
      </c>
      <c r="CK43" s="71">
        <v>0</v>
      </c>
      <c r="CL43" s="71">
        <v>-37336099.543202922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91184011.109999999</v>
      </c>
      <c r="E44" s="71">
        <v>42217911.509999998</v>
      </c>
      <c r="F44" s="71">
        <v>47589782.189999998</v>
      </c>
      <c r="G44" s="71">
        <v>-5371870.6799999997</v>
      </c>
      <c r="H44" s="71">
        <v>0</v>
      </c>
      <c r="I44" s="71">
        <v>31711902.600000001</v>
      </c>
      <c r="J44" s="71">
        <v>31711902.600000001</v>
      </c>
      <c r="K44" s="71">
        <v>-12690673.140000001</v>
      </c>
      <c r="L44" s="71">
        <v>44402575.740000002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16135302</v>
      </c>
      <c r="T44" s="71">
        <v>16135302</v>
      </c>
      <c r="U44" s="71">
        <v>-5712436</v>
      </c>
      <c r="V44" s="71">
        <v>21847738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104160</v>
      </c>
      <c r="AK44" s="71">
        <v>104160</v>
      </c>
      <c r="AL44" s="71">
        <v>0</v>
      </c>
      <c r="AM44" s="71">
        <v>1014735</v>
      </c>
      <c r="AN44" s="71">
        <v>1014735</v>
      </c>
      <c r="AO44" s="71">
        <v>0</v>
      </c>
      <c r="AP44" s="71">
        <v>0</v>
      </c>
      <c r="AQ44" s="71">
        <v>0</v>
      </c>
      <c r="AR44" s="71">
        <v>0</v>
      </c>
      <c r="AS44" s="71">
        <v>-153214256.85060468</v>
      </c>
      <c r="AT44" s="71">
        <v>-87195987.520000011</v>
      </c>
      <c r="AU44" s="71">
        <v>-87195987.520000011</v>
      </c>
      <c r="AV44" s="71">
        <v>0</v>
      </c>
      <c r="AW44" s="71">
        <v>-11047376.879999999</v>
      </c>
      <c r="AX44" s="71">
        <v>-11047376.879999999</v>
      </c>
      <c r="AY44" s="71">
        <v>-25395342.469999999</v>
      </c>
      <c r="AZ44" s="71">
        <v>-27623720.469999999</v>
      </c>
      <c r="BA44" s="71">
        <v>500972</v>
      </c>
      <c r="BB44" s="71">
        <v>0</v>
      </c>
      <c r="BC44" s="71">
        <v>1727406</v>
      </c>
      <c r="BD44" s="71">
        <v>14347965.59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-42095245.690604694</v>
      </c>
      <c r="BT44" s="71">
        <v>-13183697.27</v>
      </c>
      <c r="BU44" s="71">
        <v>-15554706.366740596</v>
      </c>
      <c r="BV44" s="71">
        <v>-10277191.836062128</v>
      </c>
      <c r="BW44" s="71">
        <v>0</v>
      </c>
      <c r="BX44" s="71">
        <v>-284696.58557691314</v>
      </c>
      <c r="BY44" s="71">
        <v>-2794953.632225058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-12875646.76</v>
      </c>
      <c r="CJ44" s="71">
        <v>-12875646.76</v>
      </c>
      <c r="CK44" s="71">
        <v>0</v>
      </c>
      <c r="CL44" s="71">
        <v>-62030245.740604684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6030554952.8599997</v>
      </c>
      <c r="E45" s="71">
        <v>6059162919.54</v>
      </c>
      <c r="F45" s="71">
        <v>6141457900.8000002</v>
      </c>
      <c r="G45" s="71">
        <v>-82294981.159999996</v>
      </c>
      <c r="H45" s="71">
        <v>-0.1</v>
      </c>
      <c r="I45" s="71">
        <v>-1340158452.5700002</v>
      </c>
      <c r="J45" s="71">
        <v>-1340158452.5700002</v>
      </c>
      <c r="K45" s="71">
        <v>-3512293858.25</v>
      </c>
      <c r="L45" s="71">
        <v>2172135405.6799998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1107190944.4200001</v>
      </c>
      <c r="AA45" s="71">
        <v>675680762.09000003</v>
      </c>
      <c r="AB45" s="71">
        <v>0</v>
      </c>
      <c r="AC45" s="71">
        <v>331948487.68000001</v>
      </c>
      <c r="AD45" s="71">
        <v>106763297.66</v>
      </c>
      <c r="AE45" s="71">
        <v>0</v>
      </c>
      <c r="AF45" s="71">
        <v>0</v>
      </c>
      <c r="AG45" s="71">
        <v>0</v>
      </c>
      <c r="AH45" s="71">
        <v>-7201603.0099999998</v>
      </c>
      <c r="AI45" s="71">
        <v>0</v>
      </c>
      <c r="AJ45" s="71">
        <v>7250000</v>
      </c>
      <c r="AK45" s="71">
        <v>7250000</v>
      </c>
      <c r="AL45" s="71">
        <v>0</v>
      </c>
      <c r="AM45" s="71">
        <v>197109541.47</v>
      </c>
      <c r="AN45" s="71">
        <v>327718136.49000001</v>
      </c>
      <c r="AO45" s="71">
        <v>0</v>
      </c>
      <c r="AP45" s="71">
        <v>28837666.010000002</v>
      </c>
      <c r="AQ45" s="71">
        <v>0</v>
      </c>
      <c r="AR45" s="71">
        <v>-159446261.03</v>
      </c>
      <c r="AS45" s="71">
        <v>-5444737350.884901</v>
      </c>
      <c r="AT45" s="71">
        <v>-3974281466.420001</v>
      </c>
      <c r="AU45" s="71">
        <v>-3974281466.420001</v>
      </c>
      <c r="AV45" s="71">
        <v>0</v>
      </c>
      <c r="AW45" s="71">
        <v>-21107512.699999962</v>
      </c>
      <c r="AX45" s="71">
        <v>-20035781.289999962</v>
      </c>
      <c r="AY45" s="71">
        <v>-589340510.13</v>
      </c>
      <c r="AZ45" s="71">
        <v>-774947224.86000001</v>
      </c>
      <c r="BA45" s="71">
        <v>153959704.22</v>
      </c>
      <c r="BB45" s="71">
        <v>0</v>
      </c>
      <c r="BC45" s="71">
        <v>31647010.510000002</v>
      </c>
      <c r="BD45" s="71">
        <v>569304728.84000003</v>
      </c>
      <c r="BE45" s="71">
        <v>-1071731.4099999999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-1071731.4099999999</v>
      </c>
      <c r="BL45" s="71">
        <v>0</v>
      </c>
      <c r="BM45" s="71">
        <v>0</v>
      </c>
      <c r="BN45" s="71">
        <v>0</v>
      </c>
      <c r="BO45" s="71">
        <v>-28559793.379999999</v>
      </c>
      <c r="BP45" s="71">
        <v>-28559793.379999999</v>
      </c>
      <c r="BQ45" s="71">
        <v>0</v>
      </c>
      <c r="BR45" s="71">
        <v>0</v>
      </c>
      <c r="BS45" s="71">
        <v>-1045810924.1549001</v>
      </c>
      <c r="BT45" s="71">
        <v>-751549871.02999997</v>
      </c>
      <c r="BU45" s="71">
        <v>-131248425.70746607</v>
      </c>
      <c r="BV45" s="71">
        <v>-8353874.8938839128</v>
      </c>
      <c r="BW45" s="71">
        <v>0</v>
      </c>
      <c r="BX45" s="71">
        <v>-84136520.747522876</v>
      </c>
      <c r="BY45" s="71">
        <v>-66254363.041700482</v>
      </c>
      <c r="BZ45" s="71">
        <v>0</v>
      </c>
      <c r="CA45" s="71">
        <v>-4267868.7343266755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-374977654.23000002</v>
      </c>
      <c r="CJ45" s="71">
        <v>-374977654.23000002</v>
      </c>
      <c r="CK45" s="71">
        <v>0</v>
      </c>
      <c r="CL45" s="71">
        <v>585817601.97509861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1570636341.8599999</v>
      </c>
      <c r="E47" s="71">
        <v>-276187947.96999997</v>
      </c>
      <c r="F47" s="71">
        <v>-258619191.41999999</v>
      </c>
      <c r="G47" s="71">
        <v>-17568756.550000001</v>
      </c>
      <c r="H47" s="71">
        <v>0</v>
      </c>
      <c r="I47" s="71">
        <v>1825690233.79</v>
      </c>
      <c r="J47" s="71">
        <v>1826783111.96</v>
      </c>
      <c r="K47" s="71">
        <v>-20499670.219999999</v>
      </c>
      <c r="L47" s="71">
        <v>1847282782.1800001</v>
      </c>
      <c r="M47" s="71">
        <v>-1092878.17</v>
      </c>
      <c r="N47" s="71">
        <v>0</v>
      </c>
      <c r="O47" s="71">
        <v>-1092878.17</v>
      </c>
      <c r="P47" s="71">
        <v>0</v>
      </c>
      <c r="Q47" s="71">
        <v>0</v>
      </c>
      <c r="R47" s="71">
        <v>0</v>
      </c>
      <c r="S47" s="71">
        <v>25077458.620000001</v>
      </c>
      <c r="T47" s="71">
        <v>25090290.850000001</v>
      </c>
      <c r="U47" s="71">
        <v>0</v>
      </c>
      <c r="V47" s="71">
        <v>25090290.850000001</v>
      </c>
      <c r="W47" s="71">
        <v>-12832.23</v>
      </c>
      <c r="X47" s="71">
        <v>0</v>
      </c>
      <c r="Y47" s="71">
        <v>-12832.23</v>
      </c>
      <c r="Z47" s="71">
        <v>42706816.149999999</v>
      </c>
      <c r="AA47" s="71">
        <v>42706816.149999999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5899314.8399999999</v>
      </c>
      <c r="AK47" s="71">
        <v>5899314.8399999999</v>
      </c>
      <c r="AL47" s="71">
        <v>0</v>
      </c>
      <c r="AM47" s="71">
        <v>-52549533.57000003</v>
      </c>
      <c r="AN47" s="71">
        <v>-72158358.160000026</v>
      </c>
      <c r="AO47" s="71">
        <v>-37022.31</v>
      </c>
      <c r="AP47" s="71">
        <v>0</v>
      </c>
      <c r="AQ47" s="71">
        <v>0</v>
      </c>
      <c r="AR47" s="71">
        <v>19645846.899999999</v>
      </c>
      <c r="AS47" s="71">
        <v>-1847917598.48</v>
      </c>
      <c r="AT47" s="71">
        <v>-835859177.26999998</v>
      </c>
      <c r="AU47" s="71">
        <v>-859349347.01999998</v>
      </c>
      <c r="AV47" s="71">
        <v>23490169.749999996</v>
      </c>
      <c r="AW47" s="71">
        <v>-207629859.03999999</v>
      </c>
      <c r="AX47" s="71">
        <v>-190847621.63</v>
      </c>
      <c r="AY47" s="71">
        <v>-774766939.27999997</v>
      </c>
      <c r="AZ47" s="71">
        <v>-679866147.35000002</v>
      </c>
      <c r="BA47" s="71">
        <v>-147600880.78</v>
      </c>
      <c r="BB47" s="71">
        <v>0</v>
      </c>
      <c r="BC47" s="71">
        <v>52700088.850000001</v>
      </c>
      <c r="BD47" s="71">
        <v>583919317.64999998</v>
      </c>
      <c r="BE47" s="71">
        <v>-16782237.41</v>
      </c>
      <c r="BF47" s="71">
        <v>5369674.5199999996</v>
      </c>
      <c r="BG47" s="71">
        <v>3172521.25</v>
      </c>
      <c r="BH47" s="71">
        <v>2562401.59</v>
      </c>
      <c r="BI47" s="71">
        <v>0</v>
      </c>
      <c r="BJ47" s="71">
        <v>-365248.32</v>
      </c>
      <c r="BK47" s="71">
        <v>-22151911.93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-443769517.50000006</v>
      </c>
      <c r="BT47" s="71">
        <v>-290982144.97000003</v>
      </c>
      <c r="BU47" s="71">
        <v>-86514003.640000001</v>
      </c>
      <c r="BV47" s="71">
        <v>-50785459.609999999</v>
      </c>
      <c r="BW47" s="71">
        <v>0</v>
      </c>
      <c r="BX47" s="71">
        <v>-9413746.5</v>
      </c>
      <c r="BY47" s="71">
        <v>-6385726.4800000004</v>
      </c>
      <c r="BZ47" s="71">
        <v>311563.7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-360659044.67000002</v>
      </c>
      <c r="CJ47" s="71">
        <v>-360659044.67000002</v>
      </c>
      <c r="CK47" s="71">
        <v>0</v>
      </c>
      <c r="CL47" s="71">
        <v>-277281256.62000012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1190343.45</v>
      </c>
      <c r="E48" s="71">
        <v>830900.32</v>
      </c>
      <c r="F48" s="71">
        <v>830900.32</v>
      </c>
      <c r="G48" s="71">
        <v>0</v>
      </c>
      <c r="H48" s="71">
        <v>0</v>
      </c>
      <c r="I48" s="71">
        <v>-7648.9099999999744</v>
      </c>
      <c r="J48" s="71">
        <v>-7648.9099999999744</v>
      </c>
      <c r="K48" s="71">
        <v>-510389.79</v>
      </c>
      <c r="L48" s="71">
        <v>502740.88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301871.04000000004</v>
      </c>
      <c r="AA48" s="71">
        <v>230147.74</v>
      </c>
      <c r="AB48" s="71">
        <v>0</v>
      </c>
      <c r="AC48" s="71">
        <v>27031.33</v>
      </c>
      <c r="AD48" s="71">
        <v>44691.97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65221</v>
      </c>
      <c r="AN48" s="71">
        <v>65221</v>
      </c>
      <c r="AO48" s="71">
        <v>0</v>
      </c>
      <c r="AP48" s="71">
        <v>0</v>
      </c>
      <c r="AQ48" s="71">
        <v>0</v>
      </c>
      <c r="AR48" s="71">
        <v>0</v>
      </c>
      <c r="AS48" s="71">
        <v>-942490.73</v>
      </c>
      <c r="AT48" s="71">
        <v>-363185.38</v>
      </c>
      <c r="AU48" s="71">
        <v>-363185.38</v>
      </c>
      <c r="AV48" s="71">
        <v>0</v>
      </c>
      <c r="AW48" s="71">
        <v>-420668.12000000005</v>
      </c>
      <c r="AX48" s="71">
        <v>-420668.12000000005</v>
      </c>
      <c r="AY48" s="71">
        <v>-700231.29</v>
      </c>
      <c r="AZ48" s="71">
        <v>0</v>
      </c>
      <c r="BA48" s="71">
        <v>-738782.9</v>
      </c>
      <c r="BB48" s="71">
        <v>0</v>
      </c>
      <c r="BC48" s="71">
        <v>38551.61</v>
      </c>
      <c r="BD48" s="71">
        <v>279563.17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-3570.25</v>
      </c>
      <c r="BP48" s="71">
        <v>-3570.25</v>
      </c>
      <c r="BQ48" s="71">
        <v>0</v>
      </c>
      <c r="BR48" s="71">
        <v>0</v>
      </c>
      <c r="BS48" s="71">
        <v>-155066.98000000001</v>
      </c>
      <c r="BT48" s="71">
        <v>-99046.57</v>
      </c>
      <c r="BU48" s="71">
        <v>-20933.3</v>
      </c>
      <c r="BV48" s="71">
        <v>-28626.68</v>
      </c>
      <c r="BW48" s="71">
        <v>0</v>
      </c>
      <c r="BX48" s="71">
        <v>-166.05</v>
      </c>
      <c r="BY48" s="71">
        <v>-6294.38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247852.71999999997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341194940.44999999</v>
      </c>
      <c r="E49" s="71">
        <v>252354434.34</v>
      </c>
      <c r="F49" s="71">
        <v>257935834.38</v>
      </c>
      <c r="G49" s="71">
        <v>-5581400.0399999991</v>
      </c>
      <c r="H49" s="71">
        <v>0</v>
      </c>
      <c r="I49" s="71">
        <v>8391663.1799999774</v>
      </c>
      <c r="J49" s="71">
        <v>8391663.1799999774</v>
      </c>
      <c r="K49" s="71">
        <v>-152799113.11000001</v>
      </c>
      <c r="L49" s="71">
        <v>161190776.28999999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74091975.450000003</v>
      </c>
      <c r="AA49" s="71">
        <v>64362837.810000002</v>
      </c>
      <c r="AB49" s="71">
        <v>0</v>
      </c>
      <c r="AC49" s="71">
        <v>4242146.09</v>
      </c>
      <c r="AD49" s="71">
        <v>5134176.71</v>
      </c>
      <c r="AE49" s="71">
        <v>0</v>
      </c>
      <c r="AF49" s="71">
        <v>0</v>
      </c>
      <c r="AG49" s="71">
        <v>352814.84</v>
      </c>
      <c r="AH49" s="71">
        <v>0</v>
      </c>
      <c r="AI49" s="71">
        <v>0</v>
      </c>
      <c r="AJ49" s="71">
        <v>485500</v>
      </c>
      <c r="AK49" s="71">
        <v>485500</v>
      </c>
      <c r="AL49" s="71">
        <v>0</v>
      </c>
      <c r="AM49" s="71">
        <v>5871367.4799999995</v>
      </c>
      <c r="AN49" s="71">
        <v>4327947.5199999996</v>
      </c>
      <c r="AO49" s="71">
        <v>0</v>
      </c>
      <c r="AP49" s="71">
        <v>1555636</v>
      </c>
      <c r="AQ49" s="71">
        <v>0</v>
      </c>
      <c r="AR49" s="71">
        <v>-12216.04</v>
      </c>
      <c r="AS49" s="71">
        <v>-302376959.76999998</v>
      </c>
      <c r="AT49" s="71">
        <v>-142999279.98999998</v>
      </c>
      <c r="AU49" s="71">
        <v>-142999279.98999998</v>
      </c>
      <c r="AV49" s="71">
        <v>0</v>
      </c>
      <c r="AW49" s="71">
        <v>13871680.050000012</v>
      </c>
      <c r="AX49" s="71">
        <v>13871680.050000012</v>
      </c>
      <c r="AY49" s="71">
        <v>-74645558.879999995</v>
      </c>
      <c r="AZ49" s="71">
        <v>-65054927.859999999</v>
      </c>
      <c r="BA49" s="71">
        <v>-9590631.0199999996</v>
      </c>
      <c r="BB49" s="71">
        <v>0</v>
      </c>
      <c r="BC49" s="71">
        <v>0</v>
      </c>
      <c r="BD49" s="71">
        <v>88517238.930000007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-986532.14</v>
      </c>
      <c r="BP49" s="71">
        <v>-986532.14</v>
      </c>
      <c r="BQ49" s="71">
        <v>0</v>
      </c>
      <c r="BR49" s="71">
        <v>0</v>
      </c>
      <c r="BS49" s="71">
        <v>-141330929.65000001</v>
      </c>
      <c r="BT49" s="71">
        <v>-52002228.159999996</v>
      </c>
      <c r="BU49" s="71">
        <v>-62637047.369999997</v>
      </c>
      <c r="BV49" s="71">
        <v>-665563.88</v>
      </c>
      <c r="BW49" s="71">
        <v>0</v>
      </c>
      <c r="BX49" s="71">
        <v>-7586955.8499999996</v>
      </c>
      <c r="BY49" s="71">
        <v>-16243336.08</v>
      </c>
      <c r="BZ49" s="71">
        <v>0</v>
      </c>
      <c r="CA49" s="71">
        <v>-2195798.31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-30931898.040000003</v>
      </c>
      <c r="CJ49" s="71">
        <v>-30931898.040000003</v>
      </c>
      <c r="CK49" s="71">
        <v>0</v>
      </c>
      <c r="CL49" s="71">
        <v>38817980.680000007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106814770.64000002</v>
      </c>
      <c r="E50" s="71">
        <v>128697602.06999999</v>
      </c>
      <c r="F50" s="71">
        <v>128697602.06999999</v>
      </c>
      <c r="G50" s="71">
        <v>0</v>
      </c>
      <c r="H50" s="71">
        <v>0</v>
      </c>
      <c r="I50" s="71">
        <v>-40055474.359999992</v>
      </c>
      <c r="J50" s="71">
        <v>-40055474.359999992</v>
      </c>
      <c r="K50" s="71">
        <v>-75665062.069999993</v>
      </c>
      <c r="L50" s="71">
        <v>35609587.710000001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15634944.280000001</v>
      </c>
      <c r="AA50" s="71">
        <v>14591470.24</v>
      </c>
      <c r="AB50" s="71">
        <v>0</v>
      </c>
      <c r="AC50" s="71">
        <v>0</v>
      </c>
      <c r="AD50" s="71">
        <v>1043474.04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2537698.65</v>
      </c>
      <c r="AN50" s="71">
        <v>2537698.65</v>
      </c>
      <c r="AO50" s="71">
        <v>0</v>
      </c>
      <c r="AP50" s="71">
        <v>0</v>
      </c>
      <c r="AQ50" s="71">
        <v>0</v>
      </c>
      <c r="AR50" s="71">
        <v>0</v>
      </c>
      <c r="AS50" s="71">
        <v>-155534716.16000003</v>
      </c>
      <c r="AT50" s="71">
        <v>-59000123.520000011</v>
      </c>
      <c r="AU50" s="71">
        <v>-59000123.520000011</v>
      </c>
      <c r="AV50" s="71">
        <v>0</v>
      </c>
      <c r="AW50" s="71">
        <v>-7188749.9699999969</v>
      </c>
      <c r="AX50" s="71">
        <v>-7188749.9699999969</v>
      </c>
      <c r="AY50" s="71">
        <v>-20597137.049999997</v>
      </c>
      <c r="AZ50" s="71">
        <v>-20885556.599999998</v>
      </c>
      <c r="BA50" s="71">
        <v>-1112609.45</v>
      </c>
      <c r="BB50" s="71">
        <v>0</v>
      </c>
      <c r="BC50" s="71">
        <v>1401029</v>
      </c>
      <c r="BD50" s="71">
        <v>13408387.08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-718425.42000000016</v>
      </c>
      <c r="BP50" s="71">
        <v>-718425.42000000016</v>
      </c>
      <c r="BQ50" s="71">
        <v>0</v>
      </c>
      <c r="BR50" s="71">
        <v>0</v>
      </c>
      <c r="BS50" s="71">
        <v>-75305347.75</v>
      </c>
      <c r="BT50" s="71">
        <v>-5282825.7</v>
      </c>
      <c r="BU50" s="71">
        <v>-22472505.859999999</v>
      </c>
      <c r="BV50" s="71">
        <v>-15465757.779999999</v>
      </c>
      <c r="BW50" s="71">
        <v>0</v>
      </c>
      <c r="BX50" s="71">
        <v>-30354697.239999998</v>
      </c>
      <c r="BY50" s="71">
        <v>-1729561.17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-13322069.5</v>
      </c>
      <c r="CJ50" s="71">
        <v>-13322069.5</v>
      </c>
      <c r="CK50" s="71">
        <v>0</v>
      </c>
      <c r="CL50" s="71">
        <v>-48719945.520000011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214143518.88</v>
      </c>
      <c r="E74" s="71">
        <v>164072009.09999999</v>
      </c>
      <c r="F74" s="71">
        <v>164072009.09999999</v>
      </c>
      <c r="G74" s="71">
        <v>0</v>
      </c>
      <c r="H74" s="71">
        <v>0</v>
      </c>
      <c r="I74" s="71">
        <v>3965519.200000003</v>
      </c>
      <c r="J74" s="71">
        <v>3965519.200000003</v>
      </c>
      <c r="K74" s="71">
        <v>-71812608.859999999</v>
      </c>
      <c r="L74" s="71">
        <v>75778128.060000002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34103690.909999996</v>
      </c>
      <c r="AA74" s="71">
        <v>21417551.57</v>
      </c>
      <c r="AB74" s="71">
        <v>4813424.6099999994</v>
      </c>
      <c r="AC74" s="71">
        <v>1612897.64</v>
      </c>
      <c r="AD74" s="71">
        <v>6138491.2300000004</v>
      </c>
      <c r="AE74" s="71">
        <v>0</v>
      </c>
      <c r="AF74" s="71">
        <v>0</v>
      </c>
      <c r="AG74" s="71">
        <v>0</v>
      </c>
      <c r="AH74" s="71">
        <v>121325.86</v>
      </c>
      <c r="AI74" s="71">
        <v>0</v>
      </c>
      <c r="AJ74" s="71">
        <v>12002299.67</v>
      </c>
      <c r="AK74" s="71">
        <v>11832326.27</v>
      </c>
      <c r="AL74" s="71">
        <v>169973.4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-207733854.54000002</v>
      </c>
      <c r="AT74" s="71">
        <v>-106992835.99000001</v>
      </c>
      <c r="AU74" s="71">
        <v>-107066666.26000001</v>
      </c>
      <c r="AV74" s="71">
        <v>73830.27</v>
      </c>
      <c r="AW74" s="71">
        <v>-42928826.25</v>
      </c>
      <c r="AX74" s="71">
        <v>-43337387.549999997</v>
      </c>
      <c r="AY74" s="71">
        <v>-116807334.16</v>
      </c>
      <c r="AZ74" s="71">
        <v>-51038111.75</v>
      </c>
      <c r="BA74" s="71">
        <v>-65769222.409999996</v>
      </c>
      <c r="BB74" s="71">
        <v>0</v>
      </c>
      <c r="BC74" s="71">
        <v>0</v>
      </c>
      <c r="BD74" s="71">
        <v>73469946.609999999</v>
      </c>
      <c r="BE74" s="71">
        <v>408561.30000000005</v>
      </c>
      <c r="BF74" s="71">
        <v>1548085.31</v>
      </c>
      <c r="BG74" s="71">
        <v>1550718.94</v>
      </c>
      <c r="BH74" s="71">
        <v>-2633.63</v>
      </c>
      <c r="BI74" s="71">
        <v>0</v>
      </c>
      <c r="BJ74" s="71">
        <v>0</v>
      </c>
      <c r="BK74" s="71">
        <v>-1139524.01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-57812192.299999997</v>
      </c>
      <c r="BT74" s="71">
        <v>-44220525.719999999</v>
      </c>
      <c r="BU74" s="71">
        <v>-8643013.3699999992</v>
      </c>
      <c r="BV74" s="71">
        <v>-2208474.7400000002</v>
      </c>
      <c r="BW74" s="71">
        <v>0</v>
      </c>
      <c r="BX74" s="71">
        <v>0</v>
      </c>
      <c r="BY74" s="71">
        <v>-413571.06</v>
      </c>
      <c r="BZ74" s="71">
        <v>0</v>
      </c>
      <c r="CA74" s="71">
        <v>-2326607.41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6409664.3399999738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530296551.57000005</v>
      </c>
      <c r="E76" s="71">
        <v>425847498.85000002</v>
      </c>
      <c r="F76" s="71">
        <v>496081760.42000002</v>
      </c>
      <c r="G76" s="71">
        <v>-70234261.569999993</v>
      </c>
      <c r="H76" s="71">
        <v>0</v>
      </c>
      <c r="I76" s="71">
        <v>54343286.73999998</v>
      </c>
      <c r="J76" s="71">
        <v>54343286.73999998</v>
      </c>
      <c r="K76" s="71">
        <v>-99855479.400000006</v>
      </c>
      <c r="L76" s="71">
        <v>154198766.13999999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50105765.980000004</v>
      </c>
      <c r="AA76" s="71">
        <v>36548970.899999999</v>
      </c>
      <c r="AB76" s="71">
        <v>10221806.850000001</v>
      </c>
      <c r="AC76" s="71">
        <v>-1377224.5000000002</v>
      </c>
      <c r="AD76" s="71">
        <v>4712212.7300000004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-567170550.89999998</v>
      </c>
      <c r="AT76" s="71">
        <v>-312455529.52999997</v>
      </c>
      <c r="AU76" s="71">
        <v>-312455529.52999997</v>
      </c>
      <c r="AV76" s="71">
        <v>0</v>
      </c>
      <c r="AW76" s="71">
        <v>-83591950.320000008</v>
      </c>
      <c r="AX76" s="71">
        <v>-83591950.320000008</v>
      </c>
      <c r="AY76" s="71">
        <v>-143727132.99000001</v>
      </c>
      <c r="AZ76" s="71">
        <v>-109048608.86</v>
      </c>
      <c r="BA76" s="71">
        <v>-44454925.639999993</v>
      </c>
      <c r="BB76" s="71">
        <v>0</v>
      </c>
      <c r="BC76" s="71">
        <v>9776401.5099999998</v>
      </c>
      <c r="BD76" s="71">
        <v>60135182.670000002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1379151.07</v>
      </c>
      <c r="BP76" s="71">
        <v>1379151.07</v>
      </c>
      <c r="BQ76" s="71">
        <v>0</v>
      </c>
      <c r="BR76" s="71">
        <v>0</v>
      </c>
      <c r="BS76" s="71">
        <v>-172502222.12000003</v>
      </c>
      <c r="BT76" s="71">
        <v>-149073837.42000002</v>
      </c>
      <c r="BU76" s="71">
        <v>-14798864.279999999</v>
      </c>
      <c r="BV76" s="71">
        <v>-3325052.4</v>
      </c>
      <c r="BW76" s="71">
        <v>0</v>
      </c>
      <c r="BX76" s="71">
        <v>0</v>
      </c>
      <c r="BY76" s="71">
        <v>-5304468.0199999996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-36873999.329999924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1435525.7300000004</v>
      </c>
      <c r="E77" s="71">
        <v>1224673.2300000004</v>
      </c>
      <c r="F77" s="71">
        <v>11573599.640000001</v>
      </c>
      <c r="G77" s="71">
        <v>-10348926.41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210852.5</v>
      </c>
      <c r="AA77" s="71">
        <v>139970.9</v>
      </c>
      <c r="AB77" s="71">
        <v>26757.94</v>
      </c>
      <c r="AC77" s="71">
        <v>23813.8</v>
      </c>
      <c r="AD77" s="71">
        <v>20309.86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552393.72999999963</v>
      </c>
      <c r="AT77" s="71">
        <v>-625850.87</v>
      </c>
      <c r="AU77" s="71">
        <v>-625850.87</v>
      </c>
      <c r="AV77" s="71">
        <v>0</v>
      </c>
      <c r="AW77" s="71">
        <v>1907014.3199999998</v>
      </c>
      <c r="AX77" s="71">
        <v>4139354.58</v>
      </c>
      <c r="AY77" s="71">
        <v>2206486.14</v>
      </c>
      <c r="AZ77" s="71">
        <v>-781569.69</v>
      </c>
      <c r="BA77" s="71">
        <v>3138142.27</v>
      </c>
      <c r="BB77" s="71">
        <v>0</v>
      </c>
      <c r="BC77" s="71">
        <v>-150086.44</v>
      </c>
      <c r="BD77" s="71">
        <v>1932868.44</v>
      </c>
      <c r="BE77" s="71">
        <v>-2232340.2600000002</v>
      </c>
      <c r="BF77" s="71">
        <v>-1840636.55</v>
      </c>
      <c r="BG77" s="71">
        <v>0</v>
      </c>
      <c r="BH77" s="71">
        <v>-1965837.7</v>
      </c>
      <c r="BI77" s="71">
        <v>0</v>
      </c>
      <c r="BJ77" s="71">
        <v>125201.15</v>
      </c>
      <c r="BK77" s="71">
        <v>-391703.71</v>
      </c>
      <c r="BL77" s="71">
        <v>0</v>
      </c>
      <c r="BM77" s="71">
        <v>0</v>
      </c>
      <c r="BN77" s="71">
        <v>0</v>
      </c>
      <c r="BO77" s="71">
        <v>303294.24</v>
      </c>
      <c r="BP77" s="71">
        <v>303294.24</v>
      </c>
      <c r="BQ77" s="71">
        <v>0</v>
      </c>
      <c r="BR77" s="71">
        <v>0</v>
      </c>
      <c r="BS77" s="71">
        <v>-1032063.9600000001</v>
      </c>
      <c r="BT77" s="71">
        <v>-715956.53</v>
      </c>
      <c r="BU77" s="71">
        <v>-183679.53</v>
      </c>
      <c r="BV77" s="71">
        <v>-26954.01</v>
      </c>
      <c r="BW77" s="71">
        <v>0</v>
      </c>
      <c r="BX77" s="71">
        <v>0</v>
      </c>
      <c r="BY77" s="71">
        <v>-105473.89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1987919.46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159285516573.84583</v>
      </c>
      <c r="E78" s="74">
        <v>142310958838.14996</v>
      </c>
      <c r="F78" s="74">
        <v>147567863216.04996</v>
      </c>
      <c r="G78" s="74">
        <v>-5256904377.8000002</v>
      </c>
      <c r="H78" s="74">
        <v>-0.1</v>
      </c>
      <c r="I78" s="74">
        <v>-20474761711.509998</v>
      </c>
      <c r="J78" s="74">
        <v>-20586645984.739998</v>
      </c>
      <c r="K78" s="74">
        <v>-83153331087.02002</v>
      </c>
      <c r="L78" s="74">
        <v>62566685102.279999</v>
      </c>
      <c r="M78" s="74">
        <v>111884273.22999986</v>
      </c>
      <c r="N78" s="74">
        <v>1936408475.4500003</v>
      </c>
      <c r="O78" s="74">
        <v>-1824524202.2199998</v>
      </c>
      <c r="P78" s="74">
        <v>0</v>
      </c>
      <c r="Q78" s="74">
        <v>0</v>
      </c>
      <c r="R78" s="74">
        <v>0</v>
      </c>
      <c r="S78" s="74">
        <v>-344247498.48000002</v>
      </c>
      <c r="T78" s="74">
        <v>-344375184.92000002</v>
      </c>
      <c r="U78" s="74">
        <v>-425398954.01000005</v>
      </c>
      <c r="V78" s="74">
        <v>81023769.090000004</v>
      </c>
      <c r="W78" s="74">
        <v>127686.43999999999</v>
      </c>
      <c r="X78" s="74">
        <v>161395.15</v>
      </c>
      <c r="Y78" s="74">
        <v>-33708.71</v>
      </c>
      <c r="Z78" s="74">
        <v>33120123998.555889</v>
      </c>
      <c r="AA78" s="74">
        <v>22232237436.869328</v>
      </c>
      <c r="AB78" s="74">
        <v>1527434687.1972551</v>
      </c>
      <c r="AC78" s="74">
        <v>6714349169.7934675</v>
      </c>
      <c r="AD78" s="74">
        <v>2202523435.5141196</v>
      </c>
      <c r="AE78" s="74">
        <v>149900583.76035616</v>
      </c>
      <c r="AF78" s="74">
        <v>111761995.8968372</v>
      </c>
      <c r="AG78" s="74">
        <v>180482100.91869935</v>
      </c>
      <c r="AH78" s="74">
        <v>1043677.8437850345</v>
      </c>
      <c r="AI78" s="74">
        <v>390910.76204606786</v>
      </c>
      <c r="AJ78" s="74">
        <v>470523654.42999989</v>
      </c>
      <c r="AK78" s="74">
        <v>470600340.04999989</v>
      </c>
      <c r="AL78" s="74">
        <v>-76685.62</v>
      </c>
      <c r="AM78" s="74">
        <v>4202919292.6999998</v>
      </c>
      <c r="AN78" s="74">
        <v>3807383968.5800009</v>
      </c>
      <c r="AO78" s="74">
        <v>-135634870.85999998</v>
      </c>
      <c r="AP78" s="74">
        <v>225265136.07999998</v>
      </c>
      <c r="AQ78" s="74">
        <v>-591.7600000000001</v>
      </c>
      <c r="AR78" s="74">
        <v>305905650.65999991</v>
      </c>
      <c r="AS78" s="74">
        <v>-127377027977.98949</v>
      </c>
      <c r="AT78" s="74">
        <v>-80720969898.809967</v>
      </c>
      <c r="AU78" s="74">
        <v>-83669335620.609985</v>
      </c>
      <c r="AV78" s="74">
        <v>2948365721.7999983</v>
      </c>
      <c r="AW78" s="74">
        <v>-4271302651.6900024</v>
      </c>
      <c r="AX78" s="74">
        <v>-4157335583.840004</v>
      </c>
      <c r="AY78" s="74">
        <v>-20720407482.660004</v>
      </c>
      <c r="AZ78" s="74">
        <v>-21817777574.467262</v>
      </c>
      <c r="BA78" s="74">
        <v>-152258692.37274465</v>
      </c>
      <c r="BB78" s="74">
        <v>-366808.74</v>
      </c>
      <c r="BC78" s="74">
        <v>1249995592.9199996</v>
      </c>
      <c r="BD78" s="74">
        <v>16563071898.819998</v>
      </c>
      <c r="BE78" s="74">
        <v>-113967067.85000014</v>
      </c>
      <c r="BF78" s="74">
        <v>627595141.5799998</v>
      </c>
      <c r="BG78" s="74">
        <v>580155550.82123399</v>
      </c>
      <c r="BH78" s="74">
        <v>129283790.07876578</v>
      </c>
      <c r="BI78" s="74">
        <v>0</v>
      </c>
      <c r="BJ78" s="74">
        <v>-81844199.319999993</v>
      </c>
      <c r="BK78" s="74">
        <v>-741562209.42999995</v>
      </c>
      <c r="BL78" s="74">
        <v>-2329379.4600000009</v>
      </c>
      <c r="BM78" s="74">
        <v>-2329379.4600000009</v>
      </c>
      <c r="BN78" s="74">
        <v>0</v>
      </c>
      <c r="BO78" s="74">
        <v>-311617961.34999996</v>
      </c>
      <c r="BP78" s="74">
        <v>-311617961.34999996</v>
      </c>
      <c r="BQ78" s="74">
        <v>0</v>
      </c>
      <c r="BR78" s="74">
        <v>0</v>
      </c>
      <c r="BS78" s="74">
        <v>-33617671937.556194</v>
      </c>
      <c r="BT78" s="74">
        <v>-19557572237.75798</v>
      </c>
      <c r="BU78" s="74">
        <v>-7255688548.3664856</v>
      </c>
      <c r="BV78" s="74">
        <v>-2431500620.923358</v>
      </c>
      <c r="BW78" s="74">
        <v>-717742.09</v>
      </c>
      <c r="BX78" s="74">
        <v>-1261811878.2051654</v>
      </c>
      <c r="BY78" s="74">
        <v>-1137369664.3821454</v>
      </c>
      <c r="BZ78" s="74">
        <v>443676724.06999987</v>
      </c>
      <c r="CA78" s="74">
        <v>-2416687969.9010649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-8453136149.1233625</v>
      </c>
      <c r="CJ78" s="74">
        <v>-8453136149.1233625</v>
      </c>
      <c r="CK78" s="74">
        <v>0</v>
      </c>
      <c r="CL78" s="74">
        <v>31908488595.856358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745875596.18000007</v>
      </c>
      <c r="E80" s="74">
        <v>591144181.18000007</v>
      </c>
      <c r="F80" s="74">
        <v>671727369.15999997</v>
      </c>
      <c r="G80" s="74">
        <v>-80583187.979999989</v>
      </c>
      <c r="H80" s="74">
        <v>0</v>
      </c>
      <c r="I80" s="74">
        <v>58308805.939999983</v>
      </c>
      <c r="J80" s="74">
        <v>58308805.939999983</v>
      </c>
      <c r="K80" s="74">
        <v>-171668088.25999999</v>
      </c>
      <c r="L80" s="74">
        <v>229976894.19999999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84420309.390000001</v>
      </c>
      <c r="AA80" s="74">
        <v>58106493.369999997</v>
      </c>
      <c r="AB80" s="74">
        <v>15061989.4</v>
      </c>
      <c r="AC80" s="74">
        <v>259486.93999999965</v>
      </c>
      <c r="AD80" s="74">
        <v>10871013.82</v>
      </c>
      <c r="AE80" s="74">
        <v>0</v>
      </c>
      <c r="AF80" s="74">
        <v>0</v>
      </c>
      <c r="AG80" s="74">
        <v>0</v>
      </c>
      <c r="AH80" s="74">
        <v>121325.86</v>
      </c>
      <c r="AI80" s="74">
        <v>0</v>
      </c>
      <c r="AJ80" s="74">
        <v>12002299.67</v>
      </c>
      <c r="AK80" s="74">
        <v>11832326.27</v>
      </c>
      <c r="AL80" s="74">
        <v>169973.4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-774352011.71000004</v>
      </c>
      <c r="AT80" s="74">
        <v>-420074216.38999999</v>
      </c>
      <c r="AU80" s="74">
        <v>-420148046.65999997</v>
      </c>
      <c r="AV80" s="74">
        <v>73830.27</v>
      </c>
      <c r="AW80" s="74">
        <v>-124613762.25000001</v>
      </c>
      <c r="AX80" s="74">
        <v>-122789983.29000001</v>
      </c>
      <c r="AY80" s="74">
        <v>-258327981.01000002</v>
      </c>
      <c r="AZ80" s="74">
        <v>-160868290.30000001</v>
      </c>
      <c r="BA80" s="74">
        <v>-107086005.77999999</v>
      </c>
      <c r="BB80" s="74">
        <v>0</v>
      </c>
      <c r="BC80" s="74">
        <v>9626315.0700000003</v>
      </c>
      <c r="BD80" s="74">
        <v>135537997.72</v>
      </c>
      <c r="BE80" s="74">
        <v>-1823778.9600000002</v>
      </c>
      <c r="BF80" s="74">
        <v>-292551.24</v>
      </c>
      <c r="BG80" s="74">
        <v>1550718.94</v>
      </c>
      <c r="BH80" s="74">
        <v>-1968471.3299999998</v>
      </c>
      <c r="BI80" s="74">
        <v>0</v>
      </c>
      <c r="BJ80" s="74">
        <v>125201.15</v>
      </c>
      <c r="BK80" s="74">
        <v>-1531227.72</v>
      </c>
      <c r="BL80" s="74">
        <v>0</v>
      </c>
      <c r="BM80" s="74">
        <v>0</v>
      </c>
      <c r="BN80" s="74">
        <v>0</v>
      </c>
      <c r="BO80" s="74">
        <v>1682445.31</v>
      </c>
      <c r="BP80" s="74">
        <v>1682445.31</v>
      </c>
      <c r="BQ80" s="74">
        <v>0</v>
      </c>
      <c r="BR80" s="74">
        <v>0</v>
      </c>
      <c r="BS80" s="74">
        <v>-231346478.38000003</v>
      </c>
      <c r="BT80" s="74">
        <v>-194010319.67000002</v>
      </c>
      <c r="BU80" s="74">
        <v>-23625557.18</v>
      </c>
      <c r="BV80" s="74">
        <v>-5560481.1500000004</v>
      </c>
      <c r="BW80" s="74">
        <v>0</v>
      </c>
      <c r="BX80" s="74">
        <v>0</v>
      </c>
      <c r="BY80" s="74">
        <v>-5823512.9699999988</v>
      </c>
      <c r="BZ80" s="74">
        <v>0</v>
      </c>
      <c r="CA80" s="74">
        <v>-2326607.41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-28476415.529999949</v>
      </c>
    </row>
    <row r="81" spans="1:90">
      <c r="A81" s="56" t="s">
        <v>134</v>
      </c>
      <c r="B81" s="73">
        <v>9003</v>
      </c>
      <c r="C81" s="70" t="s">
        <v>383</v>
      </c>
      <c r="D81" s="74">
        <v>159285516573.84583</v>
      </c>
      <c r="E81" s="74">
        <v>142310958838.14996</v>
      </c>
      <c r="F81" s="74">
        <v>147567863216.04996</v>
      </c>
      <c r="G81" s="74">
        <v>-5256904377.8000002</v>
      </c>
      <c r="H81" s="74">
        <v>-0.1</v>
      </c>
      <c r="I81" s="74">
        <v>-20474761711.509998</v>
      </c>
      <c r="J81" s="74">
        <v>-20586645984.739998</v>
      </c>
      <c r="K81" s="74">
        <v>-83153331087.02002</v>
      </c>
      <c r="L81" s="74">
        <v>62566685102.279999</v>
      </c>
      <c r="M81" s="74">
        <v>111884273.22999986</v>
      </c>
      <c r="N81" s="74">
        <v>1936408475.4500003</v>
      </c>
      <c r="O81" s="74">
        <v>-1824524202.2199998</v>
      </c>
      <c r="P81" s="74">
        <v>0</v>
      </c>
      <c r="Q81" s="74">
        <v>0</v>
      </c>
      <c r="R81" s="74">
        <v>0</v>
      </c>
      <c r="S81" s="74">
        <v>-344247498.48000002</v>
      </c>
      <c r="T81" s="74">
        <v>-344375184.92000002</v>
      </c>
      <c r="U81" s="74">
        <v>-425398954.01000005</v>
      </c>
      <c r="V81" s="74">
        <v>81023769.090000004</v>
      </c>
      <c r="W81" s="74">
        <v>127686.43999999999</v>
      </c>
      <c r="X81" s="74">
        <v>161395.15</v>
      </c>
      <c r="Y81" s="74">
        <v>-33708.71</v>
      </c>
      <c r="Z81" s="74">
        <v>33120123998.555889</v>
      </c>
      <c r="AA81" s="74">
        <v>22232237436.869328</v>
      </c>
      <c r="AB81" s="74">
        <v>1527434687.1972551</v>
      </c>
      <c r="AC81" s="74">
        <v>6714349169.7934675</v>
      </c>
      <c r="AD81" s="74">
        <v>2202523435.5141196</v>
      </c>
      <c r="AE81" s="74">
        <v>149900583.76035616</v>
      </c>
      <c r="AF81" s="74">
        <v>111761995.8968372</v>
      </c>
      <c r="AG81" s="74">
        <v>180482100.91869935</v>
      </c>
      <c r="AH81" s="74">
        <v>1043677.8437850345</v>
      </c>
      <c r="AI81" s="74">
        <v>390910.76204606786</v>
      </c>
      <c r="AJ81" s="74">
        <v>470523654.42999989</v>
      </c>
      <c r="AK81" s="74">
        <v>470600340.04999989</v>
      </c>
      <c r="AL81" s="74">
        <v>-76685.62</v>
      </c>
      <c r="AM81" s="74">
        <v>4202919292.6999998</v>
      </c>
      <c r="AN81" s="74">
        <v>3807383968.5800009</v>
      </c>
      <c r="AO81" s="74">
        <v>-135634870.85999998</v>
      </c>
      <c r="AP81" s="74">
        <v>225265136.07999998</v>
      </c>
      <c r="AQ81" s="74">
        <v>-591.7600000000001</v>
      </c>
      <c r="AR81" s="74">
        <v>305905650.65999991</v>
      </c>
      <c r="AS81" s="74">
        <v>-127377027977.98949</v>
      </c>
      <c r="AT81" s="74">
        <v>-80720969898.809967</v>
      </c>
      <c r="AU81" s="74">
        <v>-83669335620.609985</v>
      </c>
      <c r="AV81" s="74">
        <v>2948365721.7999983</v>
      </c>
      <c r="AW81" s="74">
        <v>-4271302651.6900024</v>
      </c>
      <c r="AX81" s="74">
        <v>-4157335583.840004</v>
      </c>
      <c r="AY81" s="74">
        <v>-20720407482.660004</v>
      </c>
      <c r="AZ81" s="74">
        <v>-21817777574.467262</v>
      </c>
      <c r="BA81" s="74">
        <v>-152258692.37274465</v>
      </c>
      <c r="BB81" s="74">
        <v>-366808.74</v>
      </c>
      <c r="BC81" s="74">
        <v>1249995592.9199996</v>
      </c>
      <c r="BD81" s="74">
        <v>16563071898.819998</v>
      </c>
      <c r="BE81" s="74">
        <v>-113967067.85000014</v>
      </c>
      <c r="BF81" s="74">
        <v>627595141.5799998</v>
      </c>
      <c r="BG81" s="74">
        <v>580155550.82123399</v>
      </c>
      <c r="BH81" s="74">
        <v>129283790.07876578</v>
      </c>
      <c r="BI81" s="74">
        <v>0</v>
      </c>
      <c r="BJ81" s="74">
        <v>-81844199.319999993</v>
      </c>
      <c r="BK81" s="74">
        <v>-741562209.42999995</v>
      </c>
      <c r="BL81" s="74">
        <v>-2329379.4600000009</v>
      </c>
      <c r="BM81" s="74">
        <v>-2329379.4600000009</v>
      </c>
      <c r="BN81" s="74">
        <v>0</v>
      </c>
      <c r="BO81" s="74">
        <v>-311617961.34999996</v>
      </c>
      <c r="BP81" s="74">
        <v>-311617961.34999996</v>
      </c>
      <c r="BQ81" s="74">
        <v>0</v>
      </c>
      <c r="BR81" s="74">
        <v>0</v>
      </c>
      <c r="BS81" s="74">
        <v>-33617671937.556194</v>
      </c>
      <c r="BT81" s="74">
        <v>-19557572237.75798</v>
      </c>
      <c r="BU81" s="74">
        <v>-7255688548.3664856</v>
      </c>
      <c r="BV81" s="74">
        <v>-2431500620.923358</v>
      </c>
      <c r="BW81" s="74">
        <v>-717742.09</v>
      </c>
      <c r="BX81" s="74">
        <v>-1261811878.2051654</v>
      </c>
      <c r="BY81" s="74">
        <v>-1137369664.3821454</v>
      </c>
      <c r="BZ81" s="74">
        <v>443676724.06999987</v>
      </c>
      <c r="CA81" s="74">
        <v>-2416687969.9010649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-8453136149.1233625</v>
      </c>
      <c r="CJ81" s="74">
        <v>-8453136149.1233625</v>
      </c>
      <c r="CK81" s="74">
        <v>0</v>
      </c>
      <c r="CL81" s="74">
        <v>31908488595.856358</v>
      </c>
    </row>
    <row r="82" spans="1:90" ht="12.75" customHeight="1">
      <c r="A82" s="57" t="s">
        <v>136</v>
      </c>
      <c r="B82" s="75"/>
      <c r="C82" s="70" t="s">
        <v>384</v>
      </c>
      <c r="D82" s="74">
        <v>160031392170.02582</v>
      </c>
      <c r="E82" s="74">
        <v>142902103019.32996</v>
      </c>
      <c r="F82" s="74">
        <v>148239590585.20996</v>
      </c>
      <c r="G82" s="74">
        <v>-5337487565.7799997</v>
      </c>
      <c r="H82" s="74">
        <v>-0.1</v>
      </c>
      <c r="I82" s="74">
        <v>-20416452905.57</v>
      </c>
      <c r="J82" s="74">
        <v>-20528337178.799999</v>
      </c>
      <c r="K82" s="74">
        <v>-83324999175.280014</v>
      </c>
      <c r="L82" s="74">
        <v>62796661996.479996</v>
      </c>
      <c r="M82" s="74">
        <v>111884273.22999986</v>
      </c>
      <c r="N82" s="74">
        <v>1936408475.4500003</v>
      </c>
      <c r="O82" s="74">
        <v>-1824524202.2199998</v>
      </c>
      <c r="P82" s="74">
        <v>0</v>
      </c>
      <c r="Q82" s="74">
        <v>0</v>
      </c>
      <c r="R82" s="74">
        <v>0</v>
      </c>
      <c r="S82" s="74">
        <v>-344247498.48000002</v>
      </c>
      <c r="T82" s="74">
        <v>-344375184.92000002</v>
      </c>
      <c r="U82" s="74">
        <v>-425398954.01000005</v>
      </c>
      <c r="V82" s="74">
        <v>81023769.090000004</v>
      </c>
      <c r="W82" s="74">
        <v>127686.43999999999</v>
      </c>
      <c r="X82" s="74">
        <v>161395.15</v>
      </c>
      <c r="Y82" s="74">
        <v>-33708.71</v>
      </c>
      <c r="Z82" s="74">
        <v>33204544307.945889</v>
      </c>
      <c r="AA82" s="74">
        <v>22290343930.239326</v>
      </c>
      <c r="AB82" s="74">
        <v>1542496676.5972552</v>
      </c>
      <c r="AC82" s="74">
        <v>6714608656.7334671</v>
      </c>
      <c r="AD82" s="74">
        <v>2213394449.3341198</v>
      </c>
      <c r="AE82" s="74">
        <v>149900583.76035616</v>
      </c>
      <c r="AF82" s="74">
        <v>111761995.8968372</v>
      </c>
      <c r="AG82" s="74">
        <v>180482100.91869935</v>
      </c>
      <c r="AH82" s="74">
        <v>1165003.7037850346</v>
      </c>
      <c r="AI82" s="74">
        <v>390910.76204606786</v>
      </c>
      <c r="AJ82" s="74">
        <v>482525954.0999999</v>
      </c>
      <c r="AK82" s="74">
        <v>482432666.31999987</v>
      </c>
      <c r="AL82" s="74">
        <v>93287.78</v>
      </c>
      <c r="AM82" s="74">
        <v>4202919292.6999998</v>
      </c>
      <c r="AN82" s="74">
        <v>3807383968.5800009</v>
      </c>
      <c r="AO82" s="74">
        <v>-135634870.85999998</v>
      </c>
      <c r="AP82" s="74">
        <v>225265136.07999998</v>
      </c>
      <c r="AQ82" s="74">
        <v>-591.7600000000001</v>
      </c>
      <c r="AR82" s="74">
        <v>305905650.65999991</v>
      </c>
      <c r="AS82" s="74">
        <v>-128151379989.69949</v>
      </c>
      <c r="AT82" s="74">
        <v>-81141044115.199966</v>
      </c>
      <c r="AU82" s="74">
        <v>-84089483667.269989</v>
      </c>
      <c r="AV82" s="74">
        <v>2948439552.0699983</v>
      </c>
      <c r="AW82" s="74">
        <v>-4395916413.9400024</v>
      </c>
      <c r="AX82" s="74">
        <v>-4280125567.1300039</v>
      </c>
      <c r="AY82" s="74">
        <v>-20978735463.670002</v>
      </c>
      <c r="AZ82" s="74">
        <v>-21978645864.767262</v>
      </c>
      <c r="BA82" s="74">
        <v>-259344698.15274465</v>
      </c>
      <c r="BB82" s="74">
        <v>-366808.74</v>
      </c>
      <c r="BC82" s="74">
        <v>1259621907.9899995</v>
      </c>
      <c r="BD82" s="74">
        <v>16698609896.539997</v>
      </c>
      <c r="BE82" s="74">
        <v>-115790846.81000014</v>
      </c>
      <c r="BF82" s="74">
        <v>627302590.33999979</v>
      </c>
      <c r="BG82" s="74">
        <v>581706269.76123405</v>
      </c>
      <c r="BH82" s="74">
        <v>127315318.74876578</v>
      </c>
      <c r="BI82" s="74">
        <v>0</v>
      </c>
      <c r="BJ82" s="74">
        <v>-81718998.169999987</v>
      </c>
      <c r="BK82" s="74">
        <v>-743093437.14999998</v>
      </c>
      <c r="BL82" s="74">
        <v>-2329379.4600000009</v>
      </c>
      <c r="BM82" s="74">
        <v>-2329379.4600000009</v>
      </c>
      <c r="BN82" s="74">
        <v>0</v>
      </c>
      <c r="BO82" s="74">
        <v>-309935516.03999996</v>
      </c>
      <c r="BP82" s="74">
        <v>-309935516.03999996</v>
      </c>
      <c r="BQ82" s="74">
        <v>0</v>
      </c>
      <c r="BR82" s="74">
        <v>0</v>
      </c>
      <c r="BS82" s="74">
        <v>-33849018415.936195</v>
      </c>
      <c r="BT82" s="74">
        <v>-19751582557.427979</v>
      </c>
      <c r="BU82" s="74">
        <v>-7279314105.5464859</v>
      </c>
      <c r="BV82" s="74">
        <v>-2437061102.0733581</v>
      </c>
      <c r="BW82" s="74">
        <v>-717742.09</v>
      </c>
      <c r="BX82" s="74">
        <v>-1261811878.2051654</v>
      </c>
      <c r="BY82" s="74">
        <v>-1143193177.3521454</v>
      </c>
      <c r="BZ82" s="74">
        <v>443676724.06999987</v>
      </c>
      <c r="CA82" s="74">
        <v>-2419014577.3110647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-8453136149.1233625</v>
      </c>
      <c r="CJ82" s="74">
        <v>-8453136149.1233625</v>
      </c>
      <c r="CK82" s="74">
        <v>0</v>
      </c>
      <c r="CL82" s="74">
        <v>31880012180.326359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C9F7-0968-471B-815F-0485BFD24FE5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230</v>
      </c>
      <c r="B2" s="86">
        <v>717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3771713978.79</v>
      </c>
      <c r="E8" s="71">
        <v>3084305368.2200003</v>
      </c>
      <c r="F8" s="71">
        <v>3312842453.3600001</v>
      </c>
      <c r="G8" s="71">
        <v>-228537085.14000002</v>
      </c>
      <c r="H8" s="71">
        <v>0</v>
      </c>
      <c r="I8" s="71">
        <v>-87008321.869999826</v>
      </c>
      <c r="J8" s="71">
        <v>397510270.84000015</v>
      </c>
      <c r="K8" s="71">
        <v>-2006757983.5599999</v>
      </c>
      <c r="L8" s="71">
        <v>2404268254.4000001</v>
      </c>
      <c r="M8" s="71">
        <v>-484518592.70999998</v>
      </c>
      <c r="N8" s="71">
        <v>6679015.29</v>
      </c>
      <c r="O8" s="71">
        <v>-491197608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749356142.20000005</v>
      </c>
      <c r="AA8" s="71">
        <v>272055638.96999997</v>
      </c>
      <c r="AB8" s="71">
        <v>16167634.539999999</v>
      </c>
      <c r="AC8" s="71">
        <v>374342551.75</v>
      </c>
      <c r="AD8" s="71">
        <v>86790316.939999998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86487549.700000003</v>
      </c>
      <c r="AK8" s="71">
        <v>86487549.700000003</v>
      </c>
      <c r="AL8" s="71">
        <v>0</v>
      </c>
      <c r="AM8" s="71">
        <v>-61426759.460000001</v>
      </c>
      <c r="AN8" s="71">
        <v>-64306565.299999997</v>
      </c>
      <c r="AO8" s="71">
        <v>25841140.440000001</v>
      </c>
      <c r="AP8" s="71">
        <v>0</v>
      </c>
      <c r="AQ8" s="71">
        <v>0</v>
      </c>
      <c r="AR8" s="71">
        <v>-22961334.600000001</v>
      </c>
      <c r="AS8" s="71">
        <v>-3149091320.2500005</v>
      </c>
      <c r="AT8" s="71">
        <v>-1782710895.7500002</v>
      </c>
      <c r="AU8" s="71">
        <v>-2198203157.2600002</v>
      </c>
      <c r="AV8" s="71">
        <v>415492261.51000005</v>
      </c>
      <c r="AW8" s="71">
        <v>263863110.17999986</v>
      </c>
      <c r="AX8" s="71">
        <v>416676452.38999987</v>
      </c>
      <c r="AY8" s="71">
        <v>-567837491.68000007</v>
      </c>
      <c r="AZ8" s="71">
        <v>-563648321.03000009</v>
      </c>
      <c r="BA8" s="71">
        <v>-58517289.280000001</v>
      </c>
      <c r="BB8" s="71">
        <v>0</v>
      </c>
      <c r="BC8" s="71">
        <v>54328118.630000003</v>
      </c>
      <c r="BD8" s="71">
        <v>984513944.06999993</v>
      </c>
      <c r="BE8" s="71">
        <v>-152813342.21000001</v>
      </c>
      <c r="BF8" s="71">
        <v>55268294.539999999</v>
      </c>
      <c r="BG8" s="71">
        <v>52036007.059999995</v>
      </c>
      <c r="BH8" s="71">
        <v>8700379.4199999999</v>
      </c>
      <c r="BI8" s="71">
        <v>0</v>
      </c>
      <c r="BJ8" s="71">
        <v>-5468091.9400000004</v>
      </c>
      <c r="BK8" s="71">
        <v>-208081636.75</v>
      </c>
      <c r="BL8" s="71">
        <v>0</v>
      </c>
      <c r="BM8" s="71">
        <v>0</v>
      </c>
      <c r="BN8" s="71">
        <v>0</v>
      </c>
      <c r="BO8" s="71">
        <v>10932101.440000001</v>
      </c>
      <c r="BP8" s="71">
        <v>10932101.440000001</v>
      </c>
      <c r="BQ8" s="71">
        <v>0</v>
      </c>
      <c r="BR8" s="71">
        <v>0</v>
      </c>
      <c r="BS8" s="71">
        <v>-1639206759.3199999</v>
      </c>
      <c r="BT8" s="71">
        <v>-599530617.61000001</v>
      </c>
      <c r="BU8" s="71">
        <v>-454417153.43000001</v>
      </c>
      <c r="BV8" s="71">
        <v>-169795462</v>
      </c>
      <c r="BW8" s="71">
        <v>0</v>
      </c>
      <c r="BX8" s="71">
        <v>0</v>
      </c>
      <c r="BY8" s="71">
        <v>0</v>
      </c>
      <c r="BZ8" s="71">
        <v>30885845.970000006</v>
      </c>
      <c r="CA8" s="71">
        <v>-446349372.25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-1968876.8</v>
      </c>
      <c r="CJ8" s="71">
        <v>-1968876.8</v>
      </c>
      <c r="CK8" s="71">
        <v>0</v>
      </c>
      <c r="CL8" s="71">
        <v>622622658.53999949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11080531134.189999</v>
      </c>
      <c r="E9" s="71">
        <v>9604202935.2699986</v>
      </c>
      <c r="F9" s="71">
        <v>9884053183.8399982</v>
      </c>
      <c r="G9" s="71">
        <v>-279850248.56999999</v>
      </c>
      <c r="H9" s="71">
        <v>0</v>
      </c>
      <c r="I9" s="71">
        <v>-708584292.65999985</v>
      </c>
      <c r="J9" s="71">
        <v>-708584292.65999985</v>
      </c>
      <c r="K9" s="71">
        <v>-5525847924.1999998</v>
      </c>
      <c r="L9" s="71">
        <v>4817263631.54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1981135012.6299999</v>
      </c>
      <c r="AA9" s="71">
        <v>1299342466.5499997</v>
      </c>
      <c r="AB9" s="71">
        <v>-157236.31</v>
      </c>
      <c r="AC9" s="71">
        <v>401964745.57999998</v>
      </c>
      <c r="AD9" s="71">
        <v>183610574.38</v>
      </c>
      <c r="AE9" s="71">
        <v>58901.47</v>
      </c>
      <c r="AF9" s="71">
        <v>80782151.730000004</v>
      </c>
      <c r="AG9" s="71">
        <v>15533409.23</v>
      </c>
      <c r="AH9" s="71">
        <v>0</v>
      </c>
      <c r="AI9" s="71">
        <v>0</v>
      </c>
      <c r="AJ9" s="71">
        <v>-3492876</v>
      </c>
      <c r="AK9" s="71">
        <v>-3492876</v>
      </c>
      <c r="AL9" s="71">
        <v>0</v>
      </c>
      <c r="AM9" s="71">
        <v>207270354.94999999</v>
      </c>
      <c r="AN9" s="71">
        <v>215295174.96000001</v>
      </c>
      <c r="AO9" s="71">
        <v>91005.07</v>
      </c>
      <c r="AP9" s="71">
        <v>0</v>
      </c>
      <c r="AQ9" s="71">
        <v>0</v>
      </c>
      <c r="AR9" s="71">
        <v>-8115825.0800000019</v>
      </c>
      <c r="AS9" s="71">
        <v>-8710436201.3799992</v>
      </c>
      <c r="AT9" s="71">
        <v>-5290377589.4299994</v>
      </c>
      <c r="AU9" s="71">
        <v>-5291661068.9899998</v>
      </c>
      <c r="AV9" s="71">
        <v>1283479.56</v>
      </c>
      <c r="AW9" s="71">
        <v>-76647608.880000025</v>
      </c>
      <c r="AX9" s="71">
        <v>-77629632.980000019</v>
      </c>
      <c r="AY9" s="71">
        <v>-1390869883.6900001</v>
      </c>
      <c r="AZ9" s="71">
        <v>-1346606955.8500001</v>
      </c>
      <c r="BA9" s="71">
        <v>-44262927.840000004</v>
      </c>
      <c r="BB9" s="71">
        <v>0</v>
      </c>
      <c r="BC9" s="71">
        <v>0</v>
      </c>
      <c r="BD9" s="71">
        <v>1313240250.71</v>
      </c>
      <c r="BE9" s="71">
        <v>982024.10000000009</v>
      </c>
      <c r="BF9" s="71">
        <v>1404054.87</v>
      </c>
      <c r="BG9" s="71">
        <v>410561.56999999995</v>
      </c>
      <c r="BH9" s="71">
        <v>993493.3</v>
      </c>
      <c r="BI9" s="71">
        <v>0</v>
      </c>
      <c r="BJ9" s="71">
        <v>0</v>
      </c>
      <c r="BK9" s="71">
        <v>-422030.77</v>
      </c>
      <c r="BL9" s="71">
        <v>0</v>
      </c>
      <c r="BM9" s="71">
        <v>0</v>
      </c>
      <c r="BN9" s="71">
        <v>0</v>
      </c>
      <c r="BO9" s="71">
        <v>10146476.169999998</v>
      </c>
      <c r="BP9" s="71">
        <v>10146476.169999998</v>
      </c>
      <c r="BQ9" s="71">
        <v>0</v>
      </c>
      <c r="BR9" s="71">
        <v>0</v>
      </c>
      <c r="BS9" s="71">
        <v>-2477814909.9300003</v>
      </c>
      <c r="BT9" s="71">
        <v>-1383269697.75</v>
      </c>
      <c r="BU9" s="71">
        <v>-623813197.86000001</v>
      </c>
      <c r="BV9" s="71">
        <v>-269725086.01999998</v>
      </c>
      <c r="BW9" s="71">
        <v>0</v>
      </c>
      <c r="BX9" s="71">
        <v>-119738301.59</v>
      </c>
      <c r="BY9" s="71">
        <v>-50891742.609999999</v>
      </c>
      <c r="BZ9" s="71">
        <v>0</v>
      </c>
      <c r="CA9" s="71">
        <v>-30376884.099999998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-875742569.30999994</v>
      </c>
      <c r="CJ9" s="71">
        <v>-875742569.30999994</v>
      </c>
      <c r="CK9" s="71">
        <v>0</v>
      </c>
      <c r="CL9" s="71">
        <v>2370094932.8099995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22697949997.760006</v>
      </c>
      <c r="E10" s="71">
        <v>18774160403.230003</v>
      </c>
      <c r="F10" s="71">
        <v>18969719391.100002</v>
      </c>
      <c r="G10" s="71">
        <v>-195558987.87</v>
      </c>
      <c r="H10" s="71">
        <v>0</v>
      </c>
      <c r="I10" s="71">
        <v>-2476180616.3599992</v>
      </c>
      <c r="J10" s="71">
        <v>-2342824869.8899994</v>
      </c>
      <c r="K10" s="71">
        <v>-10690630807.41</v>
      </c>
      <c r="L10" s="71">
        <v>8347805937.5200005</v>
      </c>
      <c r="M10" s="71">
        <v>-133355746.47</v>
      </c>
      <c r="N10" s="71">
        <v>30728249.350000001</v>
      </c>
      <c r="O10" s="71">
        <v>-164083995.81999999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6010854642.4800005</v>
      </c>
      <c r="AA10" s="71">
        <v>2475738786.5799999</v>
      </c>
      <c r="AB10" s="71">
        <v>665626221.96000004</v>
      </c>
      <c r="AC10" s="71">
        <v>2197645051.0900002</v>
      </c>
      <c r="AD10" s="71">
        <v>526124492.17000002</v>
      </c>
      <c r="AE10" s="71">
        <v>123743717.22</v>
      </c>
      <c r="AF10" s="71">
        <v>0</v>
      </c>
      <c r="AG10" s="71">
        <v>0</v>
      </c>
      <c r="AH10" s="71">
        <v>21976373.460000001</v>
      </c>
      <c r="AI10" s="71">
        <v>0</v>
      </c>
      <c r="AJ10" s="71">
        <v>54375681.840000004</v>
      </c>
      <c r="AK10" s="71">
        <v>54375681.840000004</v>
      </c>
      <c r="AL10" s="71">
        <v>0</v>
      </c>
      <c r="AM10" s="71">
        <v>334739886.56999999</v>
      </c>
      <c r="AN10" s="71">
        <v>328432759.66000003</v>
      </c>
      <c r="AO10" s="71">
        <v>-2704573.79</v>
      </c>
      <c r="AP10" s="71">
        <v>-594753.44999999995</v>
      </c>
      <c r="AQ10" s="71">
        <v>0</v>
      </c>
      <c r="AR10" s="71">
        <v>9606454.1499999985</v>
      </c>
      <c r="AS10" s="71">
        <v>-14664610304.820002</v>
      </c>
      <c r="AT10" s="71">
        <v>-9314579206.170002</v>
      </c>
      <c r="AU10" s="71">
        <v>-9449569511.5900021</v>
      </c>
      <c r="AV10" s="71">
        <v>134990305.41999999</v>
      </c>
      <c r="AW10" s="71">
        <v>-274870744.12000024</v>
      </c>
      <c r="AX10" s="71">
        <v>-257576684.98000026</v>
      </c>
      <c r="AY10" s="71">
        <v>-1917920657.3700004</v>
      </c>
      <c r="AZ10" s="71">
        <v>-2942211550.9100003</v>
      </c>
      <c r="BA10" s="71">
        <v>893832837.15999997</v>
      </c>
      <c r="BB10" s="71">
        <v>0</v>
      </c>
      <c r="BC10" s="71">
        <v>130458056.38</v>
      </c>
      <c r="BD10" s="71">
        <v>1660343972.3900001</v>
      </c>
      <c r="BE10" s="71">
        <v>-17294059.140000001</v>
      </c>
      <c r="BF10" s="71">
        <v>10396839.570000002</v>
      </c>
      <c r="BG10" s="71">
        <v>21856972.890000001</v>
      </c>
      <c r="BH10" s="71">
        <v>-10752934.369999999</v>
      </c>
      <c r="BI10" s="71">
        <v>0</v>
      </c>
      <c r="BJ10" s="71">
        <v>-707198.95</v>
      </c>
      <c r="BK10" s="71">
        <v>-27690898.710000001</v>
      </c>
      <c r="BL10" s="71">
        <v>0</v>
      </c>
      <c r="BM10" s="71">
        <v>0</v>
      </c>
      <c r="BN10" s="71">
        <v>0</v>
      </c>
      <c r="BO10" s="71">
        <v>-71562535.060000002</v>
      </c>
      <c r="BP10" s="71">
        <v>-71562535.060000002</v>
      </c>
      <c r="BQ10" s="71">
        <v>0</v>
      </c>
      <c r="BR10" s="71">
        <v>0</v>
      </c>
      <c r="BS10" s="71">
        <v>-4042038409.7199998</v>
      </c>
      <c r="BT10" s="71">
        <v>-2326245799.3099999</v>
      </c>
      <c r="BU10" s="71">
        <v>-1003586291.26</v>
      </c>
      <c r="BV10" s="71">
        <v>-466285872.38</v>
      </c>
      <c r="BW10" s="71">
        <v>0</v>
      </c>
      <c r="BX10" s="71">
        <v>-108032593.31</v>
      </c>
      <c r="BY10" s="71">
        <v>-82757058.590000004</v>
      </c>
      <c r="BZ10" s="71">
        <v>-55130794.869999997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-961559409.75</v>
      </c>
      <c r="CJ10" s="71">
        <v>-961559409.75</v>
      </c>
      <c r="CK10" s="71">
        <v>0</v>
      </c>
      <c r="CL10" s="71">
        <v>8033339692.9400043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2188500304.7399998</v>
      </c>
      <c r="E11" s="71">
        <v>2126268943.79</v>
      </c>
      <c r="F11" s="71">
        <v>2126268943.79</v>
      </c>
      <c r="G11" s="71">
        <v>0</v>
      </c>
      <c r="H11" s="71">
        <v>0</v>
      </c>
      <c r="I11" s="71">
        <v>-271720234.29999995</v>
      </c>
      <c r="J11" s="71">
        <v>-271720234.29999995</v>
      </c>
      <c r="K11" s="71">
        <v>-1026719971.03</v>
      </c>
      <c r="L11" s="71">
        <v>754999736.73000002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-40497011.920000002</v>
      </c>
      <c r="T11" s="71">
        <v>-40497011.920000002</v>
      </c>
      <c r="U11" s="71">
        <v>-40497011.920000002</v>
      </c>
      <c r="V11" s="71">
        <v>0</v>
      </c>
      <c r="W11" s="71">
        <v>0</v>
      </c>
      <c r="X11" s="71">
        <v>0</v>
      </c>
      <c r="Y11" s="71">
        <v>0</v>
      </c>
      <c r="Z11" s="71">
        <v>229372179.51000002</v>
      </c>
      <c r="AA11" s="71">
        <v>151882432.40000001</v>
      </c>
      <c r="AB11" s="71">
        <v>0</v>
      </c>
      <c r="AC11" s="71">
        <v>19793586.539999999</v>
      </c>
      <c r="AD11" s="71">
        <v>50112305.170000002</v>
      </c>
      <c r="AE11" s="71">
        <v>144506.28</v>
      </c>
      <c r="AF11" s="71">
        <v>0</v>
      </c>
      <c r="AG11" s="71">
        <v>136721.46</v>
      </c>
      <c r="AH11" s="71">
        <v>7302627.6600000001</v>
      </c>
      <c r="AI11" s="71">
        <v>0</v>
      </c>
      <c r="AJ11" s="71">
        <v>6383337.2999999998</v>
      </c>
      <c r="AK11" s="71">
        <v>6383337.2999999998</v>
      </c>
      <c r="AL11" s="71">
        <v>0</v>
      </c>
      <c r="AM11" s="71">
        <v>138693090.36000001</v>
      </c>
      <c r="AN11" s="71">
        <v>138060954.49000001</v>
      </c>
      <c r="AO11" s="71">
        <v>0</v>
      </c>
      <c r="AP11" s="71">
        <v>0</v>
      </c>
      <c r="AQ11" s="71">
        <v>0</v>
      </c>
      <c r="AR11" s="71">
        <v>632135.86999999918</v>
      </c>
      <c r="AS11" s="71">
        <v>-2352625789.3400002</v>
      </c>
      <c r="AT11" s="71">
        <v>-1484351508.51</v>
      </c>
      <c r="AU11" s="71">
        <v>-1486754221.6900001</v>
      </c>
      <c r="AV11" s="71">
        <v>2402713.1800000002</v>
      </c>
      <c r="AW11" s="71">
        <v>-350618903.82999998</v>
      </c>
      <c r="AX11" s="71">
        <v>-350294659.78999996</v>
      </c>
      <c r="AY11" s="71">
        <v>-514124762.08999997</v>
      </c>
      <c r="AZ11" s="71">
        <v>-439540100.67999995</v>
      </c>
      <c r="BA11" s="71">
        <v>-101354497.73</v>
      </c>
      <c r="BB11" s="71">
        <v>0</v>
      </c>
      <c r="BC11" s="71">
        <v>26769836.32</v>
      </c>
      <c r="BD11" s="71">
        <v>163830102.30000001</v>
      </c>
      <c r="BE11" s="71">
        <v>-324244.04000000004</v>
      </c>
      <c r="BF11" s="71">
        <v>190088.34</v>
      </c>
      <c r="BG11" s="71">
        <v>199986</v>
      </c>
      <c r="BH11" s="71">
        <v>0</v>
      </c>
      <c r="BI11" s="71">
        <v>0</v>
      </c>
      <c r="BJ11" s="71">
        <v>-9897.66</v>
      </c>
      <c r="BK11" s="71">
        <v>-514332.38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-297636328.94000006</v>
      </c>
      <c r="BT11" s="71">
        <v>-257914320.09</v>
      </c>
      <c r="BU11" s="71">
        <v>-21031970.440000001</v>
      </c>
      <c r="BV11" s="71">
        <v>-15616089.24</v>
      </c>
      <c r="BW11" s="71">
        <v>-64697.1</v>
      </c>
      <c r="BX11" s="71">
        <v>-926146.07</v>
      </c>
      <c r="BY11" s="71">
        <v>-2083106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-220019048.06</v>
      </c>
      <c r="CJ11" s="71">
        <v>-220019048.06</v>
      </c>
      <c r="CK11" s="71">
        <v>0</v>
      </c>
      <c r="CL11" s="71">
        <v>-164125484.60000038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5368704917.3930616</v>
      </c>
      <c r="E13" s="71">
        <v>4651548532.8499994</v>
      </c>
      <c r="F13" s="71">
        <v>4686164134.3699999</v>
      </c>
      <c r="G13" s="71">
        <v>-34615601.520000003</v>
      </c>
      <c r="H13" s="71">
        <v>0</v>
      </c>
      <c r="I13" s="71">
        <v>-671317307.10000014</v>
      </c>
      <c r="J13" s="71">
        <v>-671317307.10000014</v>
      </c>
      <c r="K13" s="71">
        <v>-2556431648.0300002</v>
      </c>
      <c r="L13" s="71">
        <v>1885114340.9300001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1352039405.0730624</v>
      </c>
      <c r="AA13" s="71">
        <v>1027427518.0754814</v>
      </c>
      <c r="AB13" s="71">
        <v>143030126.12240118</v>
      </c>
      <c r="AC13" s="71">
        <v>116093528.45868838</v>
      </c>
      <c r="AD13" s="71">
        <v>6565141.1362795327</v>
      </c>
      <c r="AE13" s="71">
        <v>0</v>
      </c>
      <c r="AF13" s="71">
        <v>849340.96643233614</v>
      </c>
      <c r="AG13" s="71">
        <v>79107470.579994515</v>
      </c>
      <c r="AH13" s="71">
        <v>-21033720.266214967</v>
      </c>
      <c r="AI13" s="71">
        <v>0</v>
      </c>
      <c r="AJ13" s="71">
        <v>12988620.6</v>
      </c>
      <c r="AK13" s="71">
        <v>12988620.6</v>
      </c>
      <c r="AL13" s="71">
        <v>0</v>
      </c>
      <c r="AM13" s="71">
        <v>23445665.970000029</v>
      </c>
      <c r="AN13" s="71">
        <v>95369486.200000018</v>
      </c>
      <c r="AO13" s="71">
        <v>2246.8400000000256</v>
      </c>
      <c r="AP13" s="71">
        <v>-62772250</v>
      </c>
      <c r="AQ13" s="71">
        <v>0</v>
      </c>
      <c r="AR13" s="71">
        <v>-9153817.0699999928</v>
      </c>
      <c r="AS13" s="71">
        <v>-4619861127.0957079</v>
      </c>
      <c r="AT13" s="71">
        <v>-2601377530.4699998</v>
      </c>
      <c r="AU13" s="71">
        <v>-2603499515.4899998</v>
      </c>
      <c r="AV13" s="71">
        <v>2121985.0199999996</v>
      </c>
      <c r="AW13" s="71">
        <v>-176302136.59000006</v>
      </c>
      <c r="AX13" s="71">
        <v>-174630256.19000006</v>
      </c>
      <c r="AY13" s="71">
        <v>-666836499.16000009</v>
      </c>
      <c r="AZ13" s="71">
        <v>-788998635.16000009</v>
      </c>
      <c r="BA13" s="71">
        <v>47288327</v>
      </c>
      <c r="BB13" s="71">
        <v>0</v>
      </c>
      <c r="BC13" s="71">
        <v>74873809</v>
      </c>
      <c r="BD13" s="71">
        <v>492206242.97000003</v>
      </c>
      <c r="BE13" s="71">
        <v>-1671880.4000000001</v>
      </c>
      <c r="BF13" s="71">
        <v>65167.399999999994</v>
      </c>
      <c r="BG13" s="71">
        <v>72443.399999999994</v>
      </c>
      <c r="BH13" s="71">
        <v>41</v>
      </c>
      <c r="BI13" s="71">
        <v>0</v>
      </c>
      <c r="BJ13" s="71">
        <v>-7317</v>
      </c>
      <c r="BK13" s="71">
        <v>-1737047.8</v>
      </c>
      <c r="BL13" s="71">
        <v>0</v>
      </c>
      <c r="BM13" s="71">
        <v>0</v>
      </c>
      <c r="BN13" s="71">
        <v>0</v>
      </c>
      <c r="BO13" s="71">
        <v>-2811495.02</v>
      </c>
      <c r="BP13" s="71">
        <v>-2811495.02</v>
      </c>
      <c r="BQ13" s="71">
        <v>0</v>
      </c>
      <c r="BR13" s="71">
        <v>0</v>
      </c>
      <c r="BS13" s="71">
        <v>-1543116819.0257082</v>
      </c>
      <c r="BT13" s="71">
        <v>-597319831.21000004</v>
      </c>
      <c r="BU13" s="71">
        <v>-381473116.74055696</v>
      </c>
      <c r="BV13" s="71">
        <v>-176132261.3121869</v>
      </c>
      <c r="BW13" s="71">
        <v>0</v>
      </c>
      <c r="BX13" s="71">
        <v>-29139812.111291248</v>
      </c>
      <c r="BY13" s="71">
        <v>-90563481.720850855</v>
      </c>
      <c r="BZ13" s="71">
        <v>0</v>
      </c>
      <c r="CA13" s="71">
        <v>-268488315.93082213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-296253145.99000001</v>
      </c>
      <c r="CJ13" s="71">
        <v>-296253145.99000001</v>
      </c>
      <c r="CK13" s="71">
        <v>0</v>
      </c>
      <c r="CL13" s="71">
        <v>748843790.29735374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14866153591.835131</v>
      </c>
      <c r="E14" s="71">
        <v>14630873885.279999</v>
      </c>
      <c r="F14" s="71">
        <v>14901632306.4</v>
      </c>
      <c r="G14" s="71">
        <v>-270758421.12</v>
      </c>
      <c r="H14" s="71">
        <v>0</v>
      </c>
      <c r="I14" s="71">
        <v>-3119956338.1899991</v>
      </c>
      <c r="J14" s="71">
        <v>-3119120207.1299992</v>
      </c>
      <c r="K14" s="71">
        <v>-8649281322.7999992</v>
      </c>
      <c r="L14" s="71">
        <v>5530161115.6700001</v>
      </c>
      <c r="M14" s="71">
        <v>-836131.05999999959</v>
      </c>
      <c r="N14" s="71">
        <v>3937351.12</v>
      </c>
      <c r="O14" s="71">
        <v>-4773482.18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2866676833.3251309</v>
      </c>
      <c r="AA14" s="71">
        <v>1522510890.20841</v>
      </c>
      <c r="AB14" s="71">
        <v>-1863030.9522000104</v>
      </c>
      <c r="AC14" s="71">
        <v>745122428.10074997</v>
      </c>
      <c r="AD14" s="71">
        <v>584057217.52491009</v>
      </c>
      <c r="AE14" s="71">
        <v>86586.386729999998</v>
      </c>
      <c r="AF14" s="71">
        <v>630725.17500000005</v>
      </c>
      <c r="AG14" s="71">
        <v>15780914.78283</v>
      </c>
      <c r="AH14" s="71">
        <v>0</v>
      </c>
      <c r="AI14" s="71">
        <v>351102.09869999997</v>
      </c>
      <c r="AJ14" s="71">
        <v>31587868.359999999</v>
      </c>
      <c r="AK14" s="71">
        <v>31587868.359999999</v>
      </c>
      <c r="AL14" s="71">
        <v>0</v>
      </c>
      <c r="AM14" s="71">
        <v>456971343.06</v>
      </c>
      <c r="AN14" s="71">
        <v>323848203.02999997</v>
      </c>
      <c r="AO14" s="71">
        <v>-179008.55</v>
      </c>
      <c r="AP14" s="71">
        <v>26614126</v>
      </c>
      <c r="AQ14" s="71">
        <v>0.1</v>
      </c>
      <c r="AR14" s="71">
        <v>106688022.48</v>
      </c>
      <c r="AS14" s="71">
        <v>-11954603010.65</v>
      </c>
      <c r="AT14" s="71">
        <v>-7300169996.5099993</v>
      </c>
      <c r="AU14" s="71">
        <v>-7303957138.6099997</v>
      </c>
      <c r="AV14" s="71">
        <v>3787142.1</v>
      </c>
      <c r="AW14" s="71">
        <v>-427791997.50999999</v>
      </c>
      <c r="AX14" s="71">
        <v>-426793470.49000001</v>
      </c>
      <c r="AY14" s="71">
        <v>-1634642102.1900001</v>
      </c>
      <c r="AZ14" s="71">
        <v>-1803587210.6400001</v>
      </c>
      <c r="BA14" s="71">
        <v>168945108.44999999</v>
      </c>
      <c r="BB14" s="71">
        <v>0</v>
      </c>
      <c r="BC14" s="71">
        <v>0</v>
      </c>
      <c r="BD14" s="71">
        <v>1207848631.7</v>
      </c>
      <c r="BE14" s="71">
        <v>-998527.01999999955</v>
      </c>
      <c r="BF14" s="71">
        <v>5032897.2</v>
      </c>
      <c r="BG14" s="71">
        <v>4993528.9800000004</v>
      </c>
      <c r="BH14" s="71">
        <v>39368.22</v>
      </c>
      <c r="BI14" s="71">
        <v>0</v>
      </c>
      <c r="BJ14" s="71">
        <v>0</v>
      </c>
      <c r="BK14" s="71">
        <v>-6031424.2199999997</v>
      </c>
      <c r="BL14" s="71">
        <v>0</v>
      </c>
      <c r="BM14" s="71">
        <v>0</v>
      </c>
      <c r="BN14" s="71">
        <v>0</v>
      </c>
      <c r="BO14" s="71">
        <v>-43490002.850000001</v>
      </c>
      <c r="BP14" s="71">
        <v>-43490002.850000001</v>
      </c>
      <c r="BQ14" s="71">
        <v>0</v>
      </c>
      <c r="BR14" s="71">
        <v>0</v>
      </c>
      <c r="BS14" s="71">
        <v>-2920687797.7999997</v>
      </c>
      <c r="BT14" s="71">
        <v>-2125260291.8400002</v>
      </c>
      <c r="BU14" s="71">
        <v>-522238657.88</v>
      </c>
      <c r="BV14" s="71">
        <v>-176269391.41</v>
      </c>
      <c r="BW14" s="71">
        <v>0</v>
      </c>
      <c r="BX14" s="71">
        <v>-71965009.239999995</v>
      </c>
      <c r="BY14" s="71">
        <v>-158047.79</v>
      </c>
      <c r="BZ14" s="71">
        <v>1931916.53</v>
      </c>
      <c r="CA14" s="71">
        <v>-26728316.170000002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-1262463215.98</v>
      </c>
      <c r="CJ14" s="71">
        <v>-1262463215.98</v>
      </c>
      <c r="CK14" s="71">
        <v>0</v>
      </c>
      <c r="CL14" s="71">
        <v>2911550581.1851311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23480733.122566998</v>
      </c>
      <c r="E17" s="71">
        <v>12437360.699999999</v>
      </c>
      <c r="F17" s="71">
        <v>12437360.699999999</v>
      </c>
      <c r="G17" s="71">
        <v>0</v>
      </c>
      <c r="H17" s="71">
        <v>0</v>
      </c>
      <c r="I17" s="71">
        <v>5256050.17</v>
      </c>
      <c r="J17" s="71">
        <v>5256050.17</v>
      </c>
      <c r="K17" s="71">
        <v>-5029378.7699999996</v>
      </c>
      <c r="L17" s="71">
        <v>10285428.939999999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5963872.6325670006</v>
      </c>
      <c r="AA17" s="71">
        <v>4009278.3674610006</v>
      </c>
      <c r="AB17" s="71">
        <v>395.35142999999999</v>
      </c>
      <c r="AC17" s="71">
        <v>1954198.9136760002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-176550.38</v>
      </c>
      <c r="AN17" s="71">
        <v>-398422.49</v>
      </c>
      <c r="AO17" s="71">
        <v>0</v>
      </c>
      <c r="AP17" s="71">
        <v>0</v>
      </c>
      <c r="AQ17" s="71">
        <v>0</v>
      </c>
      <c r="AR17" s="71">
        <v>221872.11</v>
      </c>
      <c r="AS17" s="71">
        <v>-120939465.83687198</v>
      </c>
      <c r="AT17" s="71">
        <v>-6973120.4100000001</v>
      </c>
      <c r="AU17" s="71">
        <v>-6973120.4100000001</v>
      </c>
      <c r="AV17" s="71">
        <v>0</v>
      </c>
      <c r="AW17" s="71">
        <v>1521172.5499999998</v>
      </c>
      <c r="AX17" s="71">
        <v>1520027.16</v>
      </c>
      <c r="AY17" s="71">
        <v>-1681619.8</v>
      </c>
      <c r="AZ17" s="71">
        <v>-1202251.75</v>
      </c>
      <c r="BA17" s="71">
        <v>-593752.79</v>
      </c>
      <c r="BB17" s="71">
        <v>0</v>
      </c>
      <c r="BC17" s="71">
        <v>114384.74</v>
      </c>
      <c r="BD17" s="71">
        <v>3201646.96</v>
      </c>
      <c r="BE17" s="71">
        <v>1145.3899999999999</v>
      </c>
      <c r="BF17" s="71">
        <v>-410.33000000000004</v>
      </c>
      <c r="BG17" s="71">
        <v>0</v>
      </c>
      <c r="BH17" s="71">
        <v>-508.24</v>
      </c>
      <c r="BI17" s="71">
        <v>0</v>
      </c>
      <c r="BJ17" s="71">
        <v>97.91</v>
      </c>
      <c r="BK17" s="71">
        <v>1555.7199999999998</v>
      </c>
      <c r="BL17" s="71">
        <v>0</v>
      </c>
      <c r="BM17" s="71">
        <v>0</v>
      </c>
      <c r="BN17" s="71">
        <v>0</v>
      </c>
      <c r="BO17" s="71">
        <v>-8784.41</v>
      </c>
      <c r="BP17" s="71">
        <v>-8784.41</v>
      </c>
      <c r="BQ17" s="71">
        <v>0</v>
      </c>
      <c r="BR17" s="71">
        <v>0</v>
      </c>
      <c r="BS17" s="71">
        <v>-115478733.56687199</v>
      </c>
      <c r="BT17" s="71">
        <v>-2025322.9000000001</v>
      </c>
      <c r="BU17" s="71">
        <v>-46020630.43959599</v>
      </c>
      <c r="BV17" s="71">
        <v>-44499786.739199996</v>
      </c>
      <c r="BW17" s="71">
        <v>0</v>
      </c>
      <c r="BX17" s="71">
        <v>-980400.92891999986</v>
      </c>
      <c r="BY17" s="71">
        <v>-21738974.829156</v>
      </c>
      <c r="BZ17" s="71">
        <v>0</v>
      </c>
      <c r="CA17" s="71">
        <v>-213617.72999999998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-97458732.714304984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222767.32</v>
      </c>
      <c r="E18" s="71">
        <v>2068.9</v>
      </c>
      <c r="F18" s="71">
        <v>2068.9</v>
      </c>
      <c r="G18" s="71">
        <v>0</v>
      </c>
      <c r="H18" s="71">
        <v>0</v>
      </c>
      <c r="I18" s="71">
        <v>-752.7</v>
      </c>
      <c r="J18" s="71">
        <v>-752.7</v>
      </c>
      <c r="K18" s="71">
        <v>-752.7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221451.12</v>
      </c>
      <c r="AK18" s="71">
        <v>298136.74</v>
      </c>
      <c r="AL18" s="71">
        <v>-76685.62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-2237569.2999999998</v>
      </c>
      <c r="AT18" s="71">
        <v>-634149.60000000009</v>
      </c>
      <c r="AU18" s="71">
        <v>-710336.04000000015</v>
      </c>
      <c r="AV18" s="71">
        <v>76186.44</v>
      </c>
      <c r="AW18" s="71">
        <v>-852432.1399999999</v>
      </c>
      <c r="AX18" s="71">
        <v>-816489.10999999987</v>
      </c>
      <c r="AY18" s="71">
        <v>-4281993.68</v>
      </c>
      <c r="AZ18" s="71">
        <v>-4431663.84</v>
      </c>
      <c r="BA18" s="71">
        <v>-79129.960000000006</v>
      </c>
      <c r="BB18" s="71">
        <v>0</v>
      </c>
      <c r="BC18" s="71">
        <v>228800.12</v>
      </c>
      <c r="BD18" s="71">
        <v>3465504.57</v>
      </c>
      <c r="BE18" s="71">
        <v>-35943.02999999997</v>
      </c>
      <c r="BF18" s="71">
        <v>295750.19</v>
      </c>
      <c r="BG18" s="71">
        <v>303286.32</v>
      </c>
      <c r="BH18" s="71">
        <v>8015.71</v>
      </c>
      <c r="BI18" s="71">
        <v>0</v>
      </c>
      <c r="BJ18" s="71">
        <v>-15551.84</v>
      </c>
      <c r="BK18" s="71">
        <v>-331693.21999999997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-750987.56</v>
      </c>
      <c r="BT18" s="71">
        <v>0</v>
      </c>
      <c r="BU18" s="71">
        <v>-79230.509999999995</v>
      </c>
      <c r="BV18" s="71">
        <v>-15033.22</v>
      </c>
      <c r="BW18" s="71">
        <v>0</v>
      </c>
      <c r="BX18" s="71">
        <v>-3780.08</v>
      </c>
      <c r="BY18" s="71">
        <v>-20519.939999999999</v>
      </c>
      <c r="BZ18" s="71">
        <v>0</v>
      </c>
      <c r="CA18" s="71">
        <v>-632423.81000000006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-2014801.9799999997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3351081938.0399995</v>
      </c>
      <c r="E20" s="71">
        <v>3132257164.3499999</v>
      </c>
      <c r="F20" s="71">
        <v>3152602823.1500001</v>
      </c>
      <c r="G20" s="71">
        <v>-20345658.800000001</v>
      </c>
      <c r="H20" s="71">
        <v>0</v>
      </c>
      <c r="I20" s="71">
        <v>-487904579.99000001</v>
      </c>
      <c r="J20" s="71">
        <v>-487904579.99000001</v>
      </c>
      <c r="K20" s="71">
        <v>-1836439893.78</v>
      </c>
      <c r="L20" s="71">
        <v>1348535313.79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592835513.25999987</v>
      </c>
      <c r="AA20" s="71">
        <v>566613605.30999994</v>
      </c>
      <c r="AB20" s="71">
        <v>0</v>
      </c>
      <c r="AC20" s="71">
        <v>8019780.9100000001</v>
      </c>
      <c r="AD20" s="71">
        <v>18202127.039999999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13599670.42</v>
      </c>
      <c r="AK20" s="71">
        <v>13599670.42</v>
      </c>
      <c r="AL20" s="71">
        <v>0</v>
      </c>
      <c r="AM20" s="71">
        <v>100294170</v>
      </c>
      <c r="AN20" s="71">
        <v>102297121</v>
      </c>
      <c r="AO20" s="71">
        <v>82514</v>
      </c>
      <c r="AP20" s="71">
        <v>0</v>
      </c>
      <c r="AQ20" s="71">
        <v>0</v>
      </c>
      <c r="AR20" s="71">
        <v>-2085465</v>
      </c>
      <c r="AS20" s="71">
        <v>-3167135512.7900004</v>
      </c>
      <c r="AT20" s="71">
        <v>-1856884666.0700002</v>
      </c>
      <c r="AU20" s="71">
        <v>-1848972856.9500003</v>
      </c>
      <c r="AV20" s="71">
        <v>-7911809.120000001</v>
      </c>
      <c r="AW20" s="71">
        <v>-25540539.850000035</v>
      </c>
      <c r="AX20" s="71">
        <v>-25701188.400000036</v>
      </c>
      <c r="AY20" s="71">
        <v>-391165923.86000001</v>
      </c>
      <c r="AZ20" s="71">
        <v>-483089212.41000003</v>
      </c>
      <c r="BA20" s="71">
        <v>91923288.549999997</v>
      </c>
      <c r="BB20" s="71">
        <v>0</v>
      </c>
      <c r="BC20" s="71">
        <v>0</v>
      </c>
      <c r="BD20" s="71">
        <v>365464735.45999998</v>
      </c>
      <c r="BE20" s="71">
        <v>160648.55000000005</v>
      </c>
      <c r="BF20" s="71">
        <v>2058263.21</v>
      </c>
      <c r="BG20" s="71">
        <v>2058263.21</v>
      </c>
      <c r="BH20" s="71">
        <v>0</v>
      </c>
      <c r="BI20" s="71">
        <v>0</v>
      </c>
      <c r="BJ20" s="71">
        <v>0</v>
      </c>
      <c r="BK20" s="71">
        <v>-1897614.66</v>
      </c>
      <c r="BL20" s="71">
        <v>0</v>
      </c>
      <c r="BM20" s="71">
        <v>0</v>
      </c>
      <c r="BN20" s="71">
        <v>0</v>
      </c>
      <c r="BO20" s="71">
        <v>-1698216.03</v>
      </c>
      <c r="BP20" s="71">
        <v>-1698216.03</v>
      </c>
      <c r="BQ20" s="71">
        <v>0</v>
      </c>
      <c r="BR20" s="71">
        <v>0</v>
      </c>
      <c r="BS20" s="71">
        <v>-1013258554.2099999</v>
      </c>
      <c r="BT20" s="71">
        <v>-391644193.53999996</v>
      </c>
      <c r="BU20" s="71">
        <v>-408804855.63999999</v>
      </c>
      <c r="BV20" s="71">
        <v>-78689912.489999995</v>
      </c>
      <c r="BW20" s="71">
        <v>-653044.99</v>
      </c>
      <c r="BX20" s="71">
        <v>-34844888.909999996</v>
      </c>
      <c r="BY20" s="71">
        <v>-98527955.349999994</v>
      </c>
      <c r="BZ20" s="71">
        <v>0</v>
      </c>
      <c r="CA20" s="71">
        <v>-93703.29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-269753536.63</v>
      </c>
      <c r="CJ20" s="71">
        <v>-269753536.63</v>
      </c>
      <c r="CK20" s="71">
        <v>0</v>
      </c>
      <c r="CL20" s="71">
        <v>183946425.24999905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495785317.52000004</v>
      </c>
      <c r="E21" s="71">
        <v>351658621.98000002</v>
      </c>
      <c r="F21" s="71">
        <v>353463757.73000002</v>
      </c>
      <c r="G21" s="71">
        <v>-1805135.75</v>
      </c>
      <c r="H21" s="71">
        <v>0</v>
      </c>
      <c r="I21" s="71">
        <v>25185285.099999994</v>
      </c>
      <c r="J21" s="71">
        <v>25185285.099999994</v>
      </c>
      <c r="K21" s="71">
        <v>-153385223.90000001</v>
      </c>
      <c r="L21" s="71">
        <v>178570509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10097650.42</v>
      </c>
      <c r="AA21" s="71">
        <v>6417093.0899999999</v>
      </c>
      <c r="AB21" s="71">
        <v>0</v>
      </c>
      <c r="AC21" s="71">
        <v>2273028.25</v>
      </c>
      <c r="AD21" s="71">
        <v>1324422.3999999999</v>
      </c>
      <c r="AE21" s="71">
        <v>0</v>
      </c>
      <c r="AF21" s="71">
        <v>45814.36</v>
      </c>
      <c r="AG21" s="71">
        <v>37292.32</v>
      </c>
      <c r="AH21" s="71">
        <v>0</v>
      </c>
      <c r="AI21" s="71">
        <v>0</v>
      </c>
      <c r="AJ21" s="71">
        <v>100869351.31999999</v>
      </c>
      <c r="AK21" s="71">
        <v>100869351.31999999</v>
      </c>
      <c r="AL21" s="71">
        <v>0</v>
      </c>
      <c r="AM21" s="71">
        <v>7974408.6999999993</v>
      </c>
      <c r="AN21" s="71">
        <v>8250342.9199999999</v>
      </c>
      <c r="AO21" s="71">
        <v>8844.7999999999993</v>
      </c>
      <c r="AP21" s="71">
        <v>0</v>
      </c>
      <c r="AQ21" s="71">
        <v>0</v>
      </c>
      <c r="AR21" s="71">
        <v>-284779.02</v>
      </c>
      <c r="AS21" s="71">
        <v>-421743372.04999995</v>
      </c>
      <c r="AT21" s="71">
        <v>-275275497.51999998</v>
      </c>
      <c r="AU21" s="71">
        <v>-275276130.31</v>
      </c>
      <c r="AV21" s="71">
        <v>632.79</v>
      </c>
      <c r="AW21" s="71">
        <v>-29737081.820000011</v>
      </c>
      <c r="AX21" s="71">
        <v>-30086093.440000013</v>
      </c>
      <c r="AY21" s="71">
        <v>-73194486.690000013</v>
      </c>
      <c r="AZ21" s="71">
        <v>-88321523.350000009</v>
      </c>
      <c r="BA21" s="71">
        <v>10148305.949999999</v>
      </c>
      <c r="BB21" s="71">
        <v>0</v>
      </c>
      <c r="BC21" s="71">
        <v>4978730.71</v>
      </c>
      <c r="BD21" s="71">
        <v>43108393.25</v>
      </c>
      <c r="BE21" s="71">
        <v>349011.62000000005</v>
      </c>
      <c r="BF21" s="71">
        <v>698729.06</v>
      </c>
      <c r="BG21" s="71">
        <v>199.44</v>
      </c>
      <c r="BH21" s="71">
        <v>468623.99</v>
      </c>
      <c r="BI21" s="71">
        <v>0</v>
      </c>
      <c r="BJ21" s="71">
        <v>229905.63</v>
      </c>
      <c r="BK21" s="71">
        <v>-349717.44</v>
      </c>
      <c r="BL21" s="71">
        <v>0</v>
      </c>
      <c r="BM21" s="71">
        <v>0</v>
      </c>
      <c r="BN21" s="71">
        <v>0</v>
      </c>
      <c r="BO21" s="71">
        <v>-2121297.9500000002</v>
      </c>
      <c r="BP21" s="71">
        <v>-2121297.9500000002</v>
      </c>
      <c r="BQ21" s="71">
        <v>0</v>
      </c>
      <c r="BR21" s="71">
        <v>0</v>
      </c>
      <c r="BS21" s="71">
        <v>-67185286.260000005</v>
      </c>
      <c r="BT21" s="71">
        <v>-43590337.550000004</v>
      </c>
      <c r="BU21" s="71">
        <v>-16235806.359999999</v>
      </c>
      <c r="BV21" s="71">
        <v>-5307426.21</v>
      </c>
      <c r="BW21" s="71">
        <v>0</v>
      </c>
      <c r="BX21" s="71">
        <v>-921120.47</v>
      </c>
      <c r="BY21" s="71">
        <v>-1130595.67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-47424208.5</v>
      </c>
      <c r="CJ21" s="71">
        <v>-47424208.5</v>
      </c>
      <c r="CK21" s="71">
        <v>0</v>
      </c>
      <c r="CL21" s="71">
        <v>74041945.470000088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18884603890.130684</v>
      </c>
      <c r="E22" s="71">
        <v>16115195992.109999</v>
      </c>
      <c r="F22" s="71">
        <v>16472867351.23</v>
      </c>
      <c r="G22" s="71">
        <v>-357671359.11999995</v>
      </c>
      <c r="H22" s="71">
        <v>0</v>
      </c>
      <c r="I22" s="71">
        <v>-2340726938.2000008</v>
      </c>
      <c r="J22" s="71">
        <v>-2384231395.1900005</v>
      </c>
      <c r="K22" s="71">
        <v>-8797414822.9300003</v>
      </c>
      <c r="L22" s="71">
        <v>6413183427.7399998</v>
      </c>
      <c r="M22" s="71">
        <v>43504456.99000001</v>
      </c>
      <c r="N22" s="71">
        <v>157445474.65000001</v>
      </c>
      <c r="O22" s="71">
        <v>-113941017.66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4311477438.7006845</v>
      </c>
      <c r="AA22" s="71">
        <v>3102420515.7242842</v>
      </c>
      <c r="AB22" s="71">
        <v>0</v>
      </c>
      <c r="AC22" s="71">
        <v>1054312343.7365084</v>
      </c>
      <c r="AD22" s="71">
        <v>116755488.70018779</v>
      </c>
      <c r="AE22" s="71">
        <v>25337104.678626847</v>
      </c>
      <c r="AF22" s="71">
        <v>0</v>
      </c>
      <c r="AG22" s="71">
        <v>12612177.197730906</v>
      </c>
      <c r="AH22" s="71">
        <v>0</v>
      </c>
      <c r="AI22" s="71">
        <v>39808.663346067915</v>
      </c>
      <c r="AJ22" s="71">
        <v>0</v>
      </c>
      <c r="AK22" s="71">
        <v>0</v>
      </c>
      <c r="AL22" s="71">
        <v>0</v>
      </c>
      <c r="AM22" s="71">
        <v>798657397.51999998</v>
      </c>
      <c r="AN22" s="71">
        <v>183850530</v>
      </c>
      <c r="AO22" s="71">
        <v>-7576776.0199999996</v>
      </c>
      <c r="AP22" s="71">
        <v>0</v>
      </c>
      <c r="AQ22" s="71">
        <v>0</v>
      </c>
      <c r="AR22" s="71">
        <v>622383643.53999996</v>
      </c>
      <c r="AS22" s="71">
        <v>-12213722996.881596</v>
      </c>
      <c r="AT22" s="71">
        <v>-8196984450.2600002</v>
      </c>
      <c r="AU22" s="71">
        <v>-8363430692.6400003</v>
      </c>
      <c r="AV22" s="71">
        <v>166446242.38000003</v>
      </c>
      <c r="AW22" s="71">
        <v>-648176198.39999986</v>
      </c>
      <c r="AX22" s="71">
        <v>-676389893.83999991</v>
      </c>
      <c r="AY22" s="71">
        <v>-2265108863.8800001</v>
      </c>
      <c r="AZ22" s="71">
        <v>-2419702170.5500002</v>
      </c>
      <c r="BA22" s="71">
        <v>-177670039.97999999</v>
      </c>
      <c r="BB22" s="71">
        <v>0</v>
      </c>
      <c r="BC22" s="71">
        <v>332263346.64999998</v>
      </c>
      <c r="BD22" s="71">
        <v>1588718970.0400002</v>
      </c>
      <c r="BE22" s="71">
        <v>28213695.439999998</v>
      </c>
      <c r="BF22" s="71">
        <v>57199773.359999992</v>
      </c>
      <c r="BG22" s="71">
        <v>52177920.729999997</v>
      </c>
      <c r="BH22" s="71">
        <v>13412349.189999999</v>
      </c>
      <c r="BI22" s="71">
        <v>0</v>
      </c>
      <c r="BJ22" s="71">
        <v>-8390496.5600000005</v>
      </c>
      <c r="BK22" s="71">
        <v>-28986077.919999994</v>
      </c>
      <c r="BL22" s="71">
        <v>1395000</v>
      </c>
      <c r="BM22" s="71">
        <v>1395000</v>
      </c>
      <c r="BN22" s="71">
        <v>0</v>
      </c>
      <c r="BO22" s="71">
        <v>-8028714.0799999991</v>
      </c>
      <c r="BP22" s="71">
        <v>-8028714.0799999991</v>
      </c>
      <c r="BQ22" s="71">
        <v>0</v>
      </c>
      <c r="BR22" s="71">
        <v>0</v>
      </c>
      <c r="BS22" s="71">
        <v>-3361928634.1415958</v>
      </c>
      <c r="BT22" s="71">
        <v>-2036771323.9799986</v>
      </c>
      <c r="BU22" s="71">
        <v>-358316432.8970015</v>
      </c>
      <c r="BV22" s="71">
        <v>-26007381.577099796</v>
      </c>
      <c r="BW22" s="71">
        <v>0</v>
      </c>
      <c r="BX22" s="71">
        <v>-30801355.886134733</v>
      </c>
      <c r="BY22" s="71">
        <v>-20565021.101361487</v>
      </c>
      <c r="BZ22" s="71">
        <v>75587516.640000001</v>
      </c>
      <c r="CA22" s="71">
        <v>-965054635.34000003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6670880893.2490883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13723976524.039999</v>
      </c>
      <c r="E23" s="71">
        <v>11481254749.689999</v>
      </c>
      <c r="F23" s="71">
        <v>11819540174.049999</v>
      </c>
      <c r="G23" s="71">
        <v>-338285424.36000001</v>
      </c>
      <c r="H23" s="71">
        <v>0</v>
      </c>
      <c r="I23" s="71">
        <v>116257800.80000107</v>
      </c>
      <c r="J23" s="71">
        <v>114085708.38000107</v>
      </c>
      <c r="K23" s="71">
        <v>-6582974365.0199995</v>
      </c>
      <c r="L23" s="71">
        <v>6697060073.4000006</v>
      </c>
      <c r="M23" s="71">
        <v>2172092.4200000018</v>
      </c>
      <c r="N23" s="71">
        <v>60239320.859999999</v>
      </c>
      <c r="O23" s="71">
        <v>-58067228.439999998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1875018193.7400002</v>
      </c>
      <c r="AA23" s="71">
        <v>1282735594.52</v>
      </c>
      <c r="AB23" s="71">
        <v>214462383.43000001</v>
      </c>
      <c r="AC23" s="71">
        <v>49562308.409999996</v>
      </c>
      <c r="AD23" s="71">
        <v>292280345.36000001</v>
      </c>
      <c r="AE23" s="71">
        <v>0</v>
      </c>
      <c r="AF23" s="71">
        <v>26397712.219999999</v>
      </c>
      <c r="AG23" s="71">
        <v>9579849.8000000007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251445779.81</v>
      </c>
      <c r="AN23" s="71">
        <v>247731426.44999999</v>
      </c>
      <c r="AO23" s="71">
        <v>-1635621.16</v>
      </c>
      <c r="AP23" s="71">
        <v>3018689</v>
      </c>
      <c r="AQ23" s="71">
        <v>0</v>
      </c>
      <c r="AR23" s="71">
        <v>2331285.52</v>
      </c>
      <c r="AS23" s="71">
        <v>-11004423813.650005</v>
      </c>
      <c r="AT23" s="71">
        <v>-7761030338.050004</v>
      </c>
      <c r="AU23" s="71">
        <v>-7836264856.7900019</v>
      </c>
      <c r="AV23" s="71">
        <v>75234518.739997968</v>
      </c>
      <c r="AW23" s="71">
        <v>555197349.21999967</v>
      </c>
      <c r="AX23" s="71">
        <v>561414848.62999964</v>
      </c>
      <c r="AY23" s="71">
        <v>-1923460471.7600002</v>
      </c>
      <c r="AZ23" s="71">
        <v>-1759908497.1700003</v>
      </c>
      <c r="BA23" s="71">
        <v>-163551974.59</v>
      </c>
      <c r="BB23" s="71">
        <v>0</v>
      </c>
      <c r="BC23" s="71">
        <v>0</v>
      </c>
      <c r="BD23" s="71">
        <v>2484875320.3899999</v>
      </c>
      <c r="BE23" s="71">
        <v>-6217499.4100000076</v>
      </c>
      <c r="BF23" s="71">
        <v>21820397.149999995</v>
      </c>
      <c r="BG23" s="71">
        <v>21681717.609999996</v>
      </c>
      <c r="BH23" s="71">
        <v>138679.54</v>
      </c>
      <c r="BI23" s="71">
        <v>0</v>
      </c>
      <c r="BJ23" s="71">
        <v>0</v>
      </c>
      <c r="BK23" s="71">
        <v>-28037896.560000002</v>
      </c>
      <c r="BL23" s="71">
        <v>0</v>
      </c>
      <c r="BM23" s="71">
        <v>0</v>
      </c>
      <c r="BN23" s="71">
        <v>0</v>
      </c>
      <c r="BO23" s="71">
        <v>-47244812.400000006</v>
      </c>
      <c r="BP23" s="71">
        <v>-47244812.400000006</v>
      </c>
      <c r="BQ23" s="71">
        <v>0</v>
      </c>
      <c r="BR23" s="71">
        <v>0</v>
      </c>
      <c r="BS23" s="71">
        <v>-3113620799.8800001</v>
      </c>
      <c r="BT23" s="71">
        <v>-2031083174.3500001</v>
      </c>
      <c r="BU23" s="71">
        <v>-681582472.88</v>
      </c>
      <c r="BV23" s="71">
        <v>-15673745.470000001</v>
      </c>
      <c r="BW23" s="71">
        <v>0</v>
      </c>
      <c r="BX23" s="71">
        <v>-136604005.74000001</v>
      </c>
      <c r="BY23" s="71">
        <v>-267507140.15000001</v>
      </c>
      <c r="BZ23" s="71">
        <v>33710297.489999995</v>
      </c>
      <c r="CA23" s="71">
        <v>-14880558.779999999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-637725212.53999996</v>
      </c>
      <c r="CJ23" s="71">
        <v>-637725212.53999996</v>
      </c>
      <c r="CK23" s="71">
        <v>0</v>
      </c>
      <c r="CL23" s="71">
        <v>2719552710.3899937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919722256.94999981</v>
      </c>
      <c r="E24" s="71">
        <v>967461413.64999998</v>
      </c>
      <c r="F24" s="71">
        <v>1475092814.76</v>
      </c>
      <c r="G24" s="71">
        <v>-507631401.11000001</v>
      </c>
      <c r="H24" s="71">
        <v>0</v>
      </c>
      <c r="I24" s="71">
        <v>-208771028.01000008</v>
      </c>
      <c r="J24" s="71">
        <v>-286644240.30000007</v>
      </c>
      <c r="K24" s="71">
        <v>-892408848.85000002</v>
      </c>
      <c r="L24" s="71">
        <v>605764608.54999995</v>
      </c>
      <c r="M24" s="71">
        <v>77873212.289999992</v>
      </c>
      <c r="N24" s="71">
        <v>254744288.19</v>
      </c>
      <c r="O24" s="71">
        <v>-176871075.90000001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145281868.32999998</v>
      </c>
      <c r="AA24" s="71">
        <v>142674001.91</v>
      </c>
      <c r="AB24" s="71">
        <v>0</v>
      </c>
      <c r="AC24" s="71">
        <v>2607866.42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15750002.980000004</v>
      </c>
      <c r="AN24" s="71">
        <v>50576523.93</v>
      </c>
      <c r="AO24" s="71">
        <v>-17161183.899999999</v>
      </c>
      <c r="AP24" s="71">
        <v>0</v>
      </c>
      <c r="AQ24" s="71">
        <v>0</v>
      </c>
      <c r="AR24" s="71">
        <v>-17665337.049999997</v>
      </c>
      <c r="AS24" s="71">
        <v>-1079426350.95</v>
      </c>
      <c r="AT24" s="71">
        <v>-653089109.56999993</v>
      </c>
      <c r="AU24" s="71">
        <v>-1004685737.76</v>
      </c>
      <c r="AV24" s="71">
        <v>351596628.19</v>
      </c>
      <c r="AW24" s="71">
        <v>-39707177.690000013</v>
      </c>
      <c r="AX24" s="71">
        <v>-59142477.540000021</v>
      </c>
      <c r="AY24" s="71">
        <v>-183614190.01000002</v>
      </c>
      <c r="AZ24" s="71">
        <v>-140988966.42000002</v>
      </c>
      <c r="BA24" s="71">
        <v>-103122041.94</v>
      </c>
      <c r="BB24" s="71">
        <v>0</v>
      </c>
      <c r="BC24" s="71">
        <v>60496818.350000001</v>
      </c>
      <c r="BD24" s="71">
        <v>124471712.47</v>
      </c>
      <c r="BE24" s="71">
        <v>19435299.850000009</v>
      </c>
      <c r="BF24" s="71">
        <v>60767117.63000001</v>
      </c>
      <c r="BG24" s="71">
        <v>46095231.68</v>
      </c>
      <c r="BH24" s="71">
        <v>34610314.530000001</v>
      </c>
      <c r="BI24" s="71">
        <v>0</v>
      </c>
      <c r="BJ24" s="71">
        <v>-19938428.579999998</v>
      </c>
      <c r="BK24" s="71">
        <v>-41331817.780000001</v>
      </c>
      <c r="BL24" s="71">
        <v>0</v>
      </c>
      <c r="BM24" s="71">
        <v>0</v>
      </c>
      <c r="BN24" s="71">
        <v>0</v>
      </c>
      <c r="BO24" s="71">
        <v>-345263.69</v>
      </c>
      <c r="BP24" s="71">
        <v>-345263.69</v>
      </c>
      <c r="BQ24" s="71">
        <v>0</v>
      </c>
      <c r="BR24" s="71">
        <v>0</v>
      </c>
      <c r="BS24" s="71">
        <v>-386284800</v>
      </c>
      <c r="BT24" s="71">
        <v>-190818351.60999998</v>
      </c>
      <c r="BU24" s="71">
        <v>-46229892.539999999</v>
      </c>
      <c r="BV24" s="71">
        <v>-9962684.1899999995</v>
      </c>
      <c r="BW24" s="71">
        <v>0</v>
      </c>
      <c r="BX24" s="71">
        <v>-6636995.9900000002</v>
      </c>
      <c r="BY24" s="71">
        <v>-12489011.59</v>
      </c>
      <c r="BZ24" s="71">
        <v>59935805.369999997</v>
      </c>
      <c r="CA24" s="71">
        <v>-180083669.45000002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-159704094.00000024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3193856288.3415146</v>
      </c>
      <c r="E25" s="71">
        <v>2394896032.6300001</v>
      </c>
      <c r="F25" s="71">
        <v>2596516520.3099999</v>
      </c>
      <c r="G25" s="71">
        <v>-201620487.68000001</v>
      </c>
      <c r="H25" s="71">
        <v>0</v>
      </c>
      <c r="I25" s="71">
        <v>542063396.62999964</v>
      </c>
      <c r="J25" s="71">
        <v>441835523.36999965</v>
      </c>
      <c r="K25" s="71">
        <v>-995542112.02000046</v>
      </c>
      <c r="L25" s="71">
        <v>1437377635.3900001</v>
      </c>
      <c r="M25" s="71">
        <v>100227873.26000001</v>
      </c>
      <c r="N25" s="71">
        <v>100227873.26000001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173353384.47151452</v>
      </c>
      <c r="AA25" s="71">
        <v>147474462.52735034</v>
      </c>
      <c r="AB25" s="71">
        <v>0</v>
      </c>
      <c r="AC25" s="71">
        <v>10103034.722993605</v>
      </c>
      <c r="AD25" s="71">
        <v>15302817.229765702</v>
      </c>
      <c r="AE25" s="71">
        <v>0</v>
      </c>
      <c r="AF25" s="71">
        <v>473069.9914048746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83543474.610000044</v>
      </c>
      <c r="AN25" s="71">
        <v>108602817.64000005</v>
      </c>
      <c r="AO25" s="71">
        <v>0</v>
      </c>
      <c r="AP25" s="71">
        <v>0</v>
      </c>
      <c r="AQ25" s="71">
        <v>0</v>
      </c>
      <c r="AR25" s="71">
        <v>-25059343.030000001</v>
      </c>
      <c r="AS25" s="71">
        <v>-3384425815.658783</v>
      </c>
      <c r="AT25" s="71">
        <v>-2000414413.7199366</v>
      </c>
      <c r="AU25" s="71">
        <v>-2004498737.1199367</v>
      </c>
      <c r="AV25" s="71">
        <v>4084323.4</v>
      </c>
      <c r="AW25" s="71">
        <v>-205650198.10000297</v>
      </c>
      <c r="AX25" s="71">
        <v>-218533720.57000297</v>
      </c>
      <c r="AY25" s="71">
        <v>-510416320.040003</v>
      </c>
      <c r="AZ25" s="71">
        <v>-534675307.32000303</v>
      </c>
      <c r="BA25" s="71">
        <v>-36880835.610000014</v>
      </c>
      <c r="BB25" s="71">
        <v>0</v>
      </c>
      <c r="BC25" s="71">
        <v>61139822.890000045</v>
      </c>
      <c r="BD25" s="71">
        <v>291882599.47000003</v>
      </c>
      <c r="BE25" s="71">
        <v>12883522.469999999</v>
      </c>
      <c r="BF25" s="71">
        <v>12883522.469999999</v>
      </c>
      <c r="BG25" s="71">
        <v>15973063.859999999</v>
      </c>
      <c r="BH25" s="71">
        <v>-1546298.65</v>
      </c>
      <c r="BI25" s="71">
        <v>0</v>
      </c>
      <c r="BJ25" s="71">
        <v>-1543242.74</v>
      </c>
      <c r="BK25" s="71">
        <v>0</v>
      </c>
      <c r="BL25" s="71">
        <v>0</v>
      </c>
      <c r="BM25" s="71">
        <v>0</v>
      </c>
      <c r="BN25" s="71">
        <v>0</v>
      </c>
      <c r="BO25" s="71">
        <v>-9599952.6399999931</v>
      </c>
      <c r="BP25" s="71">
        <v>-9599952.6399999931</v>
      </c>
      <c r="BQ25" s="71">
        <v>0</v>
      </c>
      <c r="BR25" s="71">
        <v>0</v>
      </c>
      <c r="BS25" s="71">
        <v>-988306178.43884361</v>
      </c>
      <c r="BT25" s="71">
        <v>-466670515.67999983</v>
      </c>
      <c r="BU25" s="71">
        <v>-203255148.54809719</v>
      </c>
      <c r="BV25" s="71">
        <v>-74626462.172147647</v>
      </c>
      <c r="BW25" s="71">
        <v>0</v>
      </c>
      <c r="BX25" s="71">
        <v>-233070671.96270087</v>
      </c>
      <c r="BY25" s="71">
        <v>-13133222.365898225</v>
      </c>
      <c r="BZ25" s="71">
        <v>3704169.7100000009</v>
      </c>
      <c r="CA25" s="71">
        <v>-1254327.42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-180455072.75999996</v>
      </c>
      <c r="CJ25" s="71">
        <v>-180455072.75999996</v>
      </c>
      <c r="CK25" s="71">
        <v>0</v>
      </c>
      <c r="CL25" s="71">
        <v>-190569527.31726837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1881688670.0300002</v>
      </c>
      <c r="E26" s="71">
        <v>1823732795.22</v>
      </c>
      <c r="F26" s="71">
        <v>1827473433.48</v>
      </c>
      <c r="G26" s="71">
        <v>-3740638.26</v>
      </c>
      <c r="H26" s="71">
        <v>0</v>
      </c>
      <c r="I26" s="71">
        <v>-356279845.13</v>
      </c>
      <c r="J26" s="71">
        <v>-356279845.13</v>
      </c>
      <c r="K26" s="71">
        <v>-1045165966.33</v>
      </c>
      <c r="L26" s="71">
        <v>688886121.20000005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360406565.61000001</v>
      </c>
      <c r="AA26" s="71">
        <v>347014450.06999999</v>
      </c>
      <c r="AB26" s="71">
        <v>0</v>
      </c>
      <c r="AC26" s="71">
        <v>11538777.91</v>
      </c>
      <c r="AD26" s="71">
        <v>0</v>
      </c>
      <c r="AE26" s="71">
        <v>0</v>
      </c>
      <c r="AF26" s="71">
        <v>0</v>
      </c>
      <c r="AG26" s="71">
        <v>1853337.63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53829154.330000006</v>
      </c>
      <c r="AN26" s="71">
        <v>67371993.980000004</v>
      </c>
      <c r="AO26" s="71">
        <v>0</v>
      </c>
      <c r="AP26" s="71">
        <v>0</v>
      </c>
      <c r="AQ26" s="71">
        <v>0</v>
      </c>
      <c r="AR26" s="71">
        <v>-13542839.65</v>
      </c>
      <c r="AS26" s="71">
        <v>-1573146161.8600001</v>
      </c>
      <c r="AT26" s="71">
        <v>-1011870041.2700001</v>
      </c>
      <c r="AU26" s="71">
        <v>-1012031687.1500001</v>
      </c>
      <c r="AV26" s="71">
        <v>161645.88</v>
      </c>
      <c r="AW26" s="71">
        <v>-84842259.010000035</v>
      </c>
      <c r="AX26" s="71">
        <v>-84699056.960000038</v>
      </c>
      <c r="AY26" s="71">
        <v>-226304562.02000001</v>
      </c>
      <c r="AZ26" s="71">
        <v>-199963595.43000001</v>
      </c>
      <c r="BA26" s="71">
        <v>-26340966.59</v>
      </c>
      <c r="BB26" s="71">
        <v>0</v>
      </c>
      <c r="BC26" s="71">
        <v>0</v>
      </c>
      <c r="BD26" s="71">
        <v>141605505.05999997</v>
      </c>
      <c r="BE26" s="71">
        <v>-143202.05000000005</v>
      </c>
      <c r="BF26" s="71">
        <v>310842.73</v>
      </c>
      <c r="BG26" s="71">
        <v>311837.67</v>
      </c>
      <c r="BH26" s="71">
        <v>-994.94</v>
      </c>
      <c r="BI26" s="71">
        <v>0</v>
      </c>
      <c r="BJ26" s="71">
        <v>0</v>
      </c>
      <c r="BK26" s="71">
        <v>-454044.78</v>
      </c>
      <c r="BL26" s="71">
        <v>-20043224.270000003</v>
      </c>
      <c r="BM26" s="71">
        <v>-20043224.270000003</v>
      </c>
      <c r="BN26" s="71">
        <v>0</v>
      </c>
      <c r="BO26" s="71">
        <v>-5073570.5800000019</v>
      </c>
      <c r="BP26" s="71">
        <v>-5073570.5800000019</v>
      </c>
      <c r="BQ26" s="71">
        <v>0</v>
      </c>
      <c r="BR26" s="71">
        <v>0</v>
      </c>
      <c r="BS26" s="71">
        <v>-342680359.39999998</v>
      </c>
      <c r="BT26" s="71">
        <v>-241736030.27000004</v>
      </c>
      <c r="BU26" s="71">
        <v>-66743322.090000004</v>
      </c>
      <c r="BV26" s="71">
        <v>-12935510.689999999</v>
      </c>
      <c r="BW26" s="71">
        <v>0</v>
      </c>
      <c r="BX26" s="71">
        <v>-5183162.08</v>
      </c>
      <c r="BY26" s="71">
        <v>-13542684.4</v>
      </c>
      <c r="BZ26" s="71">
        <v>0</v>
      </c>
      <c r="CA26" s="71">
        <v>-2539649.87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-108636707.33000001</v>
      </c>
      <c r="CJ26" s="71">
        <v>-108636707.33000001</v>
      </c>
      <c r="CK26" s="71">
        <v>0</v>
      </c>
      <c r="CL26" s="71">
        <v>308542508.17000008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6658623162</v>
      </c>
      <c r="E27" s="71">
        <v>6258460804.8900003</v>
      </c>
      <c r="F27" s="71">
        <v>6341276607.0500002</v>
      </c>
      <c r="G27" s="71">
        <v>-82815802.159999996</v>
      </c>
      <c r="H27" s="71">
        <v>0</v>
      </c>
      <c r="I27" s="71">
        <v>-1434177876.1700003</v>
      </c>
      <c r="J27" s="71">
        <v>-1434177876.1700003</v>
      </c>
      <c r="K27" s="71">
        <v>-3453732382.7800002</v>
      </c>
      <c r="L27" s="71">
        <v>2019554506.6099999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1634555874.8699999</v>
      </c>
      <c r="AA27" s="71">
        <v>584670088.87</v>
      </c>
      <c r="AB27" s="71">
        <v>152554331.5</v>
      </c>
      <c r="AC27" s="71">
        <v>897331454.5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45192060</v>
      </c>
      <c r="AK27" s="71">
        <v>45192060</v>
      </c>
      <c r="AL27" s="71">
        <v>0</v>
      </c>
      <c r="AM27" s="71">
        <v>154592298.41</v>
      </c>
      <c r="AN27" s="71">
        <v>209299157.38</v>
      </c>
      <c r="AO27" s="71">
        <v>9584.82</v>
      </c>
      <c r="AP27" s="71">
        <v>0</v>
      </c>
      <c r="AQ27" s="71">
        <v>0</v>
      </c>
      <c r="AR27" s="71">
        <v>-54716443.789999999</v>
      </c>
      <c r="AS27" s="71">
        <v>-5230270242.1100006</v>
      </c>
      <c r="AT27" s="71">
        <v>-3073222739.9400005</v>
      </c>
      <c r="AU27" s="71">
        <v>-3080359103.9000006</v>
      </c>
      <c r="AV27" s="71">
        <v>7136363.96</v>
      </c>
      <c r="AW27" s="71">
        <v>-488458598.86999995</v>
      </c>
      <c r="AX27" s="71">
        <v>-488743078.85999995</v>
      </c>
      <c r="AY27" s="71">
        <v>-980862908.89999998</v>
      </c>
      <c r="AZ27" s="71">
        <v>-895984957.61000001</v>
      </c>
      <c r="BA27" s="71">
        <v>-84877951.290000007</v>
      </c>
      <c r="BB27" s="71">
        <v>0</v>
      </c>
      <c r="BC27" s="71">
        <v>0</v>
      </c>
      <c r="BD27" s="71">
        <v>492119830.04000002</v>
      </c>
      <c r="BE27" s="71">
        <v>284479.98999999976</v>
      </c>
      <c r="BF27" s="71">
        <v>2558300.77</v>
      </c>
      <c r="BG27" s="71">
        <v>2557648.75</v>
      </c>
      <c r="BH27" s="71">
        <v>652.02</v>
      </c>
      <c r="BI27" s="71">
        <v>0</v>
      </c>
      <c r="BJ27" s="71">
        <v>0</v>
      </c>
      <c r="BK27" s="71">
        <v>-2273820.7800000003</v>
      </c>
      <c r="BL27" s="71">
        <v>973619</v>
      </c>
      <c r="BM27" s="71">
        <v>973619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-1285955306.0000002</v>
      </c>
      <c r="BT27" s="71">
        <v>-855726935.96000016</v>
      </c>
      <c r="BU27" s="71">
        <v>-280899372.29000002</v>
      </c>
      <c r="BV27" s="71">
        <v>-62869397.509999998</v>
      </c>
      <c r="BW27" s="71">
        <v>0</v>
      </c>
      <c r="BX27" s="71">
        <v>-50500524.840000004</v>
      </c>
      <c r="BY27" s="71">
        <v>-35959075.399999999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-383607216.30000001</v>
      </c>
      <c r="CJ27" s="71">
        <v>-383607216.30000001</v>
      </c>
      <c r="CK27" s="71">
        <v>0</v>
      </c>
      <c r="CL27" s="71">
        <v>1428352919.8899994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713568803.36999989</v>
      </c>
      <c r="E28" s="71">
        <v>616884518.68999994</v>
      </c>
      <c r="F28" s="71">
        <v>630106219.04999995</v>
      </c>
      <c r="G28" s="71">
        <v>-13221700.359999999</v>
      </c>
      <c r="H28" s="71">
        <v>0</v>
      </c>
      <c r="I28" s="71">
        <v>-59527999.610000014</v>
      </c>
      <c r="J28" s="71">
        <v>-59527999.610000014</v>
      </c>
      <c r="K28" s="71">
        <v>-350655798.69</v>
      </c>
      <c r="L28" s="71">
        <v>291127799.07999998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157737625.28</v>
      </c>
      <c r="AA28" s="71">
        <v>73975836.829999998</v>
      </c>
      <c r="AB28" s="71">
        <v>0</v>
      </c>
      <c r="AC28" s="71">
        <v>0</v>
      </c>
      <c r="AD28" s="71">
        <v>83761788.450000003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-1525340.9899999909</v>
      </c>
      <c r="AN28" s="71">
        <v>3567521.9900000095</v>
      </c>
      <c r="AO28" s="71">
        <v>0</v>
      </c>
      <c r="AP28" s="71">
        <v>0</v>
      </c>
      <c r="AQ28" s="71">
        <v>0</v>
      </c>
      <c r="AR28" s="71">
        <v>-5092862.9800000004</v>
      </c>
      <c r="AS28" s="71">
        <v>-717676573.28999996</v>
      </c>
      <c r="AT28" s="71">
        <v>-407740780.46000004</v>
      </c>
      <c r="AU28" s="71">
        <v>-407877466.00000006</v>
      </c>
      <c r="AV28" s="71">
        <v>136685.54</v>
      </c>
      <c r="AW28" s="71">
        <v>-58739990.710000008</v>
      </c>
      <c r="AX28" s="71">
        <v>-58982080.88000001</v>
      </c>
      <c r="AY28" s="71">
        <v>-179272367.09</v>
      </c>
      <c r="AZ28" s="71">
        <v>-179653947.40000001</v>
      </c>
      <c r="BA28" s="71">
        <v>-11812628.289999999</v>
      </c>
      <c r="BB28" s="71">
        <v>0</v>
      </c>
      <c r="BC28" s="71">
        <v>12194208.6</v>
      </c>
      <c r="BD28" s="71">
        <v>120290286.20999999</v>
      </c>
      <c r="BE28" s="71">
        <v>242090.17</v>
      </c>
      <c r="BF28" s="71">
        <v>258922.76</v>
      </c>
      <c r="BG28" s="71">
        <v>276534.83</v>
      </c>
      <c r="BH28" s="71">
        <v>0</v>
      </c>
      <c r="BI28" s="71">
        <v>0</v>
      </c>
      <c r="BJ28" s="71">
        <v>-17612.07</v>
      </c>
      <c r="BK28" s="71">
        <v>-16832.59</v>
      </c>
      <c r="BL28" s="71">
        <v>0</v>
      </c>
      <c r="BM28" s="71">
        <v>0</v>
      </c>
      <c r="BN28" s="71">
        <v>0</v>
      </c>
      <c r="BO28" s="71">
        <v>-2917538.13</v>
      </c>
      <c r="BP28" s="71">
        <v>-2917538.13</v>
      </c>
      <c r="BQ28" s="71">
        <v>0</v>
      </c>
      <c r="BR28" s="71">
        <v>0</v>
      </c>
      <c r="BS28" s="71">
        <v>-184069514.17999998</v>
      </c>
      <c r="BT28" s="71">
        <v>-112275901.45999999</v>
      </c>
      <c r="BU28" s="71">
        <v>-48786656.200000003</v>
      </c>
      <c r="BV28" s="71">
        <v>-16970891.690000001</v>
      </c>
      <c r="BW28" s="71">
        <v>0</v>
      </c>
      <c r="BX28" s="71">
        <v>-230704.14</v>
      </c>
      <c r="BY28" s="71">
        <v>-5805360.6900000004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-64208749.810000002</v>
      </c>
      <c r="CJ28" s="71">
        <v>-64208749.810000002</v>
      </c>
      <c r="CK28" s="71">
        <v>0</v>
      </c>
      <c r="CL28" s="71">
        <v>-4107769.9200000763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5287541494.3666906</v>
      </c>
      <c r="E29" s="71">
        <v>5181782744.9600029</v>
      </c>
      <c r="F29" s="71">
        <v>6382363682.1100035</v>
      </c>
      <c r="G29" s="71">
        <v>-1200580937.1500003</v>
      </c>
      <c r="H29" s="71">
        <v>0</v>
      </c>
      <c r="I29" s="71">
        <v>-1062773944.1099985</v>
      </c>
      <c r="J29" s="71">
        <v>-1282073360.9699984</v>
      </c>
      <c r="K29" s="71">
        <v>-3837373299.0299983</v>
      </c>
      <c r="L29" s="71">
        <v>2555299938.0599999</v>
      </c>
      <c r="M29" s="71">
        <v>219299416.85999995</v>
      </c>
      <c r="N29" s="71">
        <v>654371188.57999992</v>
      </c>
      <c r="O29" s="71">
        <v>-435071771.71999997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901767415.46668673</v>
      </c>
      <c r="AA29" s="71">
        <v>901767415.46668673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69968219.639999986</v>
      </c>
      <c r="AK29" s="71">
        <v>69968219.639999986</v>
      </c>
      <c r="AL29" s="71">
        <v>0</v>
      </c>
      <c r="AM29" s="71">
        <v>196797058.41000009</v>
      </c>
      <c r="AN29" s="71">
        <v>251409003.4600001</v>
      </c>
      <c r="AO29" s="71">
        <v>-54118345.930000007</v>
      </c>
      <c r="AP29" s="71">
        <v>-3981.510000000002</v>
      </c>
      <c r="AQ29" s="71">
        <v>-591.86000000000013</v>
      </c>
      <c r="AR29" s="71">
        <v>-489025.75000000023</v>
      </c>
      <c r="AS29" s="71">
        <v>-4828061420.5058956</v>
      </c>
      <c r="AT29" s="71">
        <v>-2923132673.8300023</v>
      </c>
      <c r="AU29" s="71">
        <v>-3655469884.5700021</v>
      </c>
      <c r="AV29" s="71">
        <v>732337210.73999989</v>
      </c>
      <c r="AW29" s="71">
        <v>-141970000.35000014</v>
      </c>
      <c r="AX29" s="71">
        <v>-175650125.33000004</v>
      </c>
      <c r="AY29" s="71">
        <v>-706060554.16000009</v>
      </c>
      <c r="AZ29" s="71">
        <v>-750544284.66000021</v>
      </c>
      <c r="BA29" s="71">
        <v>-62456226.189999998</v>
      </c>
      <c r="BB29" s="71">
        <v>0</v>
      </c>
      <c r="BC29" s="71">
        <v>106939956.69</v>
      </c>
      <c r="BD29" s="71">
        <v>530410428.83000004</v>
      </c>
      <c r="BE29" s="71">
        <v>33680124.979999885</v>
      </c>
      <c r="BF29" s="71">
        <v>135809585.55999988</v>
      </c>
      <c r="BG29" s="71">
        <v>144977788.05999988</v>
      </c>
      <c r="BH29" s="71">
        <v>11399952.199999999</v>
      </c>
      <c r="BI29" s="71">
        <v>0</v>
      </c>
      <c r="BJ29" s="71">
        <v>-20568154.699999999</v>
      </c>
      <c r="BK29" s="71">
        <v>-102129460.58</v>
      </c>
      <c r="BL29" s="71">
        <v>0</v>
      </c>
      <c r="BM29" s="71">
        <v>0</v>
      </c>
      <c r="BN29" s="71">
        <v>0</v>
      </c>
      <c r="BO29" s="71">
        <v>-15748479.35</v>
      </c>
      <c r="BP29" s="71">
        <v>-15748479.35</v>
      </c>
      <c r="BQ29" s="71">
        <v>0</v>
      </c>
      <c r="BR29" s="71">
        <v>0</v>
      </c>
      <c r="BS29" s="71">
        <v>-1277629839.1658931</v>
      </c>
      <c r="BT29" s="71">
        <v>-811141358.73999965</v>
      </c>
      <c r="BU29" s="71">
        <v>-286516680.02623409</v>
      </c>
      <c r="BV29" s="71">
        <v>-45309355.727372102</v>
      </c>
      <c r="BW29" s="71">
        <v>0</v>
      </c>
      <c r="BX29" s="71">
        <v>-146009111.95074889</v>
      </c>
      <c r="BY29" s="71">
        <v>-98936965.232904583</v>
      </c>
      <c r="BZ29" s="71">
        <v>109284322.80999991</v>
      </c>
      <c r="CA29" s="71">
        <v>999309.7013663284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-469580427.8100003</v>
      </c>
      <c r="CJ29" s="71">
        <v>-469580427.8100003</v>
      </c>
      <c r="CK29" s="71">
        <v>0</v>
      </c>
      <c r="CL29" s="71">
        <v>459480073.86079502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179576479.11897993</v>
      </c>
      <c r="E30" s="71">
        <v>189763177.28</v>
      </c>
      <c r="F30" s="71">
        <v>193651961.24000001</v>
      </c>
      <c r="G30" s="71">
        <v>-3888783.96</v>
      </c>
      <c r="H30" s="71">
        <v>0</v>
      </c>
      <c r="I30" s="71">
        <v>-77180463.75999999</v>
      </c>
      <c r="J30" s="71">
        <v>-77180463.75999999</v>
      </c>
      <c r="K30" s="71">
        <v>-120707349.13</v>
      </c>
      <c r="L30" s="71">
        <v>43526885.369999997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1536700.54</v>
      </c>
      <c r="T30" s="71">
        <v>1536700.54</v>
      </c>
      <c r="U30" s="71">
        <v>0</v>
      </c>
      <c r="V30" s="71">
        <v>1536700.54</v>
      </c>
      <c r="W30" s="71">
        <v>0</v>
      </c>
      <c r="X30" s="71">
        <v>0</v>
      </c>
      <c r="Y30" s="71">
        <v>0</v>
      </c>
      <c r="Z30" s="71">
        <v>59217799.868979916</v>
      </c>
      <c r="AA30" s="71">
        <v>28829232.817164056</v>
      </c>
      <c r="AB30" s="71">
        <v>30388567.051815856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6239265.1900000004</v>
      </c>
      <c r="AN30" s="71">
        <v>6239265.1900000004</v>
      </c>
      <c r="AO30" s="71">
        <v>0</v>
      </c>
      <c r="AP30" s="71">
        <v>0</v>
      </c>
      <c r="AQ30" s="71">
        <v>0</v>
      </c>
      <c r="AR30" s="71">
        <v>0</v>
      </c>
      <c r="AS30" s="71">
        <v>-104756276.75297934</v>
      </c>
      <c r="AT30" s="71">
        <v>-69763768.079999983</v>
      </c>
      <c r="AU30" s="71">
        <v>-69763768.079999983</v>
      </c>
      <c r="AV30" s="71">
        <v>0</v>
      </c>
      <c r="AW30" s="71">
        <v>-14890.800000000745</v>
      </c>
      <c r="AX30" s="71">
        <v>-14890.800000000745</v>
      </c>
      <c r="AY30" s="71">
        <v>-18426832.41</v>
      </c>
      <c r="AZ30" s="71">
        <v>-31959902.579999998</v>
      </c>
      <c r="BA30" s="71">
        <v>12236422.33</v>
      </c>
      <c r="BB30" s="71">
        <v>0</v>
      </c>
      <c r="BC30" s="71">
        <v>1296647.8400000001</v>
      </c>
      <c r="BD30" s="71">
        <v>18411941.609999999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-762583.05</v>
      </c>
      <c r="BP30" s="71">
        <v>-762583.05</v>
      </c>
      <c r="BQ30" s="71">
        <v>0</v>
      </c>
      <c r="BR30" s="71">
        <v>0</v>
      </c>
      <c r="BS30" s="71">
        <v>-34215034.822979361</v>
      </c>
      <c r="BT30" s="71">
        <v>-9673134.0599999987</v>
      </c>
      <c r="BU30" s="71">
        <v>-8026619.4692138219</v>
      </c>
      <c r="BV30" s="71">
        <v>-3321394.4076389726</v>
      </c>
      <c r="BW30" s="71">
        <v>0</v>
      </c>
      <c r="BX30" s="71">
        <v>-125918.79538862369</v>
      </c>
      <c r="BY30" s="71">
        <v>-621197.89073794521</v>
      </c>
      <c r="BZ30" s="71">
        <v>0</v>
      </c>
      <c r="CA30" s="71">
        <v>-12446770.199999999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74820202.366000593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16078335921.767134</v>
      </c>
      <c r="E31" s="71">
        <v>14955513720.710001</v>
      </c>
      <c r="F31" s="71">
        <v>15079556866.360001</v>
      </c>
      <c r="G31" s="71">
        <v>-124043145.65000001</v>
      </c>
      <c r="H31" s="71">
        <v>0</v>
      </c>
      <c r="I31" s="71">
        <v>-3411908217.4500003</v>
      </c>
      <c r="J31" s="71">
        <v>-3411911331.6300001</v>
      </c>
      <c r="K31" s="71">
        <v>-8830917991.4400005</v>
      </c>
      <c r="L31" s="71">
        <v>5419006659.8100004</v>
      </c>
      <c r="M31" s="71">
        <v>3114.18</v>
      </c>
      <c r="N31" s="71">
        <v>3114.18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3850007987.3871336</v>
      </c>
      <c r="AA31" s="71">
        <v>3850007987.3871336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684722431.12</v>
      </c>
      <c r="AN31" s="71">
        <v>507401299.25</v>
      </c>
      <c r="AO31" s="71">
        <v>1693.39</v>
      </c>
      <c r="AP31" s="71">
        <v>228610004.03</v>
      </c>
      <c r="AQ31" s="71">
        <v>0</v>
      </c>
      <c r="AR31" s="71">
        <v>-51290565.549999997</v>
      </c>
      <c r="AS31" s="71">
        <v>-12090338645.578819</v>
      </c>
      <c r="AT31" s="71">
        <v>-7784916301.210001</v>
      </c>
      <c r="AU31" s="71">
        <v>-7794746677.5300007</v>
      </c>
      <c r="AV31" s="71">
        <v>9830376.3200000022</v>
      </c>
      <c r="AW31" s="71">
        <v>-1132288928.6499999</v>
      </c>
      <c r="AX31" s="71">
        <v>-1132300793.6599998</v>
      </c>
      <c r="AY31" s="71">
        <v>-2394638599.54</v>
      </c>
      <c r="AZ31" s="71">
        <v>-1706693614.8600001</v>
      </c>
      <c r="BA31" s="71">
        <v>-687944984.67999995</v>
      </c>
      <c r="BB31" s="71">
        <v>0</v>
      </c>
      <c r="BC31" s="71">
        <v>0</v>
      </c>
      <c r="BD31" s="71">
        <v>1262337805.8800001</v>
      </c>
      <c r="BE31" s="71">
        <v>11865.009999999995</v>
      </c>
      <c r="BF31" s="71">
        <v>74600.099999999991</v>
      </c>
      <c r="BG31" s="71">
        <v>74600.099999999991</v>
      </c>
      <c r="BH31" s="71">
        <v>0</v>
      </c>
      <c r="BI31" s="71">
        <v>0</v>
      </c>
      <c r="BJ31" s="71">
        <v>0</v>
      </c>
      <c r="BK31" s="71">
        <v>-62735.09</v>
      </c>
      <c r="BL31" s="71">
        <v>-1198191.83</v>
      </c>
      <c r="BM31" s="71">
        <v>-1198191.83</v>
      </c>
      <c r="BN31" s="71">
        <v>0</v>
      </c>
      <c r="BO31" s="71">
        <v>-47595847.069999993</v>
      </c>
      <c r="BP31" s="71">
        <v>-47595847.069999993</v>
      </c>
      <c r="BQ31" s="71">
        <v>0</v>
      </c>
      <c r="BR31" s="71">
        <v>0</v>
      </c>
      <c r="BS31" s="71">
        <v>-2369865051.7688198</v>
      </c>
      <c r="BT31" s="71">
        <v>-1726789285.0499997</v>
      </c>
      <c r="BU31" s="71">
        <v>-452505210.87697303</v>
      </c>
      <c r="BV31" s="71">
        <v>-155703821.90812677</v>
      </c>
      <c r="BW31" s="71">
        <v>0</v>
      </c>
      <c r="BX31" s="71">
        <v>-34866741.013720199</v>
      </c>
      <c r="BY31" s="71">
        <v>0</v>
      </c>
      <c r="BZ31" s="71">
        <v>7.08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-754474325.04999995</v>
      </c>
      <c r="CJ31" s="71">
        <v>-754474325.04999995</v>
      </c>
      <c r="CK31" s="71">
        <v>0</v>
      </c>
      <c r="CL31" s="71">
        <v>3987997276.1883144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3070657689.7189679</v>
      </c>
      <c r="E32" s="71">
        <v>3262695453.1900001</v>
      </c>
      <c r="F32" s="71">
        <v>3674304617.23</v>
      </c>
      <c r="G32" s="71">
        <v>-411609164.04000002</v>
      </c>
      <c r="H32" s="71">
        <v>0</v>
      </c>
      <c r="I32" s="71">
        <v>-996844262.31000006</v>
      </c>
      <c r="J32" s="71">
        <v>-996898982.74000001</v>
      </c>
      <c r="K32" s="71">
        <v>-2089157755.8900001</v>
      </c>
      <c r="L32" s="71">
        <v>1092258773.1500001</v>
      </c>
      <c r="M32" s="71">
        <v>54720.42999997735</v>
      </c>
      <c r="N32" s="71">
        <v>239125125.19999999</v>
      </c>
      <c r="O32" s="71">
        <v>-239070404.77000001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723541509.758968</v>
      </c>
      <c r="AA32" s="71">
        <v>587262877.78177166</v>
      </c>
      <c r="AB32" s="71">
        <v>0</v>
      </c>
      <c r="AC32" s="71">
        <v>3294173.184808786</v>
      </c>
      <c r="AD32" s="71">
        <v>95020749.989244297</v>
      </c>
      <c r="AE32" s="71">
        <v>529767.72499931604</v>
      </c>
      <c r="AF32" s="71">
        <v>0</v>
      </c>
      <c r="AG32" s="71">
        <v>37433941.078143924</v>
      </c>
      <c r="AH32" s="71">
        <v>0</v>
      </c>
      <c r="AI32" s="71">
        <v>0</v>
      </c>
      <c r="AJ32" s="71">
        <v>-238</v>
      </c>
      <c r="AK32" s="71">
        <v>-238</v>
      </c>
      <c r="AL32" s="71">
        <v>0</v>
      </c>
      <c r="AM32" s="71">
        <v>81265227.079999998</v>
      </c>
      <c r="AN32" s="71">
        <v>94110919.859999999</v>
      </c>
      <c r="AO32" s="71">
        <v>-15350285.060000001</v>
      </c>
      <c r="AP32" s="71">
        <v>0</v>
      </c>
      <c r="AQ32" s="71">
        <v>0</v>
      </c>
      <c r="AR32" s="71">
        <v>2504592.2800000012</v>
      </c>
      <c r="AS32" s="71">
        <v>-2974820409.7248178</v>
      </c>
      <c r="AT32" s="71">
        <v>-1810084675.1999998</v>
      </c>
      <c r="AU32" s="71">
        <v>-2416341508.1599998</v>
      </c>
      <c r="AV32" s="71">
        <v>606256832.96000004</v>
      </c>
      <c r="AW32" s="71">
        <v>-93054798.119999886</v>
      </c>
      <c r="AX32" s="71">
        <v>23582908.160000086</v>
      </c>
      <c r="AY32" s="71">
        <v>-535366851.54999995</v>
      </c>
      <c r="AZ32" s="71">
        <v>-452658260.85999995</v>
      </c>
      <c r="BA32" s="71">
        <v>-166262954.81</v>
      </c>
      <c r="BB32" s="71">
        <v>0</v>
      </c>
      <c r="BC32" s="71">
        <v>83554364.120000005</v>
      </c>
      <c r="BD32" s="71">
        <v>558949759.71000004</v>
      </c>
      <c r="BE32" s="71">
        <v>-116637706.27999997</v>
      </c>
      <c r="BF32" s="71">
        <v>101492217.13000003</v>
      </c>
      <c r="BG32" s="71">
        <v>89009270.74000001</v>
      </c>
      <c r="BH32" s="71">
        <v>28322772.18</v>
      </c>
      <c r="BI32" s="71">
        <v>0</v>
      </c>
      <c r="BJ32" s="71">
        <v>-15839825.789999999</v>
      </c>
      <c r="BK32" s="71">
        <v>-218129923.41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-613390605.80145681</v>
      </c>
      <c r="BT32" s="71">
        <v>-404049402.00999999</v>
      </c>
      <c r="BU32" s="71">
        <v>-90393401.821328819</v>
      </c>
      <c r="BV32" s="71">
        <v>-140676770.30598891</v>
      </c>
      <c r="BW32" s="71">
        <v>0</v>
      </c>
      <c r="BX32" s="71">
        <v>-22278774.096645467</v>
      </c>
      <c r="BY32" s="71">
        <v>-14610302.607493684</v>
      </c>
      <c r="BZ32" s="71">
        <v>85124752.159999996</v>
      </c>
      <c r="CA32" s="71">
        <v>-26506707.120000001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-458290330.60336107</v>
      </c>
      <c r="CJ32" s="71">
        <v>-458290330.60336107</v>
      </c>
      <c r="CK32" s="71">
        <v>0</v>
      </c>
      <c r="CL32" s="71">
        <v>95837279.994150162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1925582021.3087461</v>
      </c>
      <c r="E33" s="71">
        <v>1437517955.75</v>
      </c>
      <c r="F33" s="71">
        <v>1437517955.75</v>
      </c>
      <c r="G33" s="71">
        <v>0</v>
      </c>
      <c r="H33" s="71">
        <v>0</v>
      </c>
      <c r="I33" s="71">
        <v>-179220310.55999997</v>
      </c>
      <c r="J33" s="71">
        <v>-179151131.72999996</v>
      </c>
      <c r="K33" s="71">
        <v>-679460925.89999998</v>
      </c>
      <c r="L33" s="71">
        <v>500309794.17000002</v>
      </c>
      <c r="M33" s="71">
        <v>-69178.83</v>
      </c>
      <c r="N33" s="71">
        <v>0</v>
      </c>
      <c r="O33" s="71">
        <v>-69178.83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622642854.69874609</v>
      </c>
      <c r="AA33" s="71">
        <v>622642854.69874609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2471428.56</v>
      </c>
      <c r="AK33" s="71">
        <v>2471428.56</v>
      </c>
      <c r="AL33" s="71">
        <v>0</v>
      </c>
      <c r="AM33" s="71">
        <v>42170092.859999999</v>
      </c>
      <c r="AN33" s="71">
        <v>43430028.780000001</v>
      </c>
      <c r="AO33" s="71">
        <v>0.5499999999992724</v>
      </c>
      <c r="AP33" s="71">
        <v>0</v>
      </c>
      <c r="AQ33" s="71">
        <v>0</v>
      </c>
      <c r="AR33" s="71">
        <v>-1259936.47</v>
      </c>
      <c r="AS33" s="71">
        <v>-1196670113.6213179</v>
      </c>
      <c r="AT33" s="71">
        <v>-747614667.61999989</v>
      </c>
      <c r="AU33" s="71">
        <v>-747615092.08999991</v>
      </c>
      <c r="AV33" s="71">
        <v>424.47</v>
      </c>
      <c r="AW33" s="71">
        <v>-201323.1199999759</v>
      </c>
      <c r="AX33" s="71">
        <v>4137639.8500000238</v>
      </c>
      <c r="AY33" s="71">
        <v>-123167206.20999998</v>
      </c>
      <c r="AZ33" s="71">
        <v>-77625077.729999989</v>
      </c>
      <c r="BA33" s="71">
        <v>-53920032.049999997</v>
      </c>
      <c r="BB33" s="71">
        <v>0</v>
      </c>
      <c r="BC33" s="71">
        <v>8377903.5700000003</v>
      </c>
      <c r="BD33" s="71">
        <v>127304846.06</v>
      </c>
      <c r="BE33" s="71">
        <v>-4338962.97</v>
      </c>
      <c r="BF33" s="71">
        <v>118150.63000000002</v>
      </c>
      <c r="BG33" s="71">
        <v>37088.19</v>
      </c>
      <c r="BH33" s="71">
        <v>95974.64</v>
      </c>
      <c r="BI33" s="71">
        <v>0</v>
      </c>
      <c r="BJ33" s="71">
        <v>-14912.2</v>
      </c>
      <c r="BK33" s="71">
        <v>-4457113.5999999996</v>
      </c>
      <c r="BL33" s="71">
        <v>0</v>
      </c>
      <c r="BM33" s="71">
        <v>0</v>
      </c>
      <c r="BN33" s="71">
        <v>0</v>
      </c>
      <c r="BO33" s="71">
        <v>-1134773.77</v>
      </c>
      <c r="BP33" s="71">
        <v>-1134773.77</v>
      </c>
      <c r="BQ33" s="71">
        <v>0</v>
      </c>
      <c r="BR33" s="71">
        <v>0</v>
      </c>
      <c r="BS33" s="71">
        <v>-343168866.13131785</v>
      </c>
      <c r="BT33" s="71">
        <v>-175169481.86000001</v>
      </c>
      <c r="BU33" s="71">
        <v>-79179382.029001564</v>
      </c>
      <c r="BV33" s="71">
        <v>-80528215.579770893</v>
      </c>
      <c r="BW33" s="71">
        <v>0</v>
      </c>
      <c r="BX33" s="71">
        <v>-1416622.4486705884</v>
      </c>
      <c r="BY33" s="71">
        <v>-6882082.1038748035</v>
      </c>
      <c r="BZ33" s="71">
        <v>6917.89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-104550482.98</v>
      </c>
      <c r="CJ33" s="71">
        <v>-104550482.98</v>
      </c>
      <c r="CK33" s="71">
        <v>0</v>
      </c>
      <c r="CL33" s="71">
        <v>728911907.68742824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173745423.99614114</v>
      </c>
      <c r="E34" s="71">
        <v>215936197.18000001</v>
      </c>
      <c r="F34" s="71">
        <v>239114278.20000002</v>
      </c>
      <c r="G34" s="71">
        <v>-23178081.02</v>
      </c>
      <c r="H34" s="71">
        <v>0</v>
      </c>
      <c r="I34" s="71">
        <v>-64086664.760000117</v>
      </c>
      <c r="J34" s="71">
        <v>-65747131.780000106</v>
      </c>
      <c r="K34" s="71">
        <v>-141976488.1100001</v>
      </c>
      <c r="L34" s="71">
        <v>76229356.329999998</v>
      </c>
      <c r="M34" s="71">
        <v>1660467.0199999916</v>
      </c>
      <c r="N34" s="71">
        <v>2213623.6599999918</v>
      </c>
      <c r="O34" s="71">
        <v>-553156.64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13665378.536141247</v>
      </c>
      <c r="AA34" s="71">
        <v>14329018.382962003</v>
      </c>
      <c r="AB34" s="71">
        <v>0</v>
      </c>
      <c r="AC34" s="71">
        <v>-663639.84682075656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8230513.0399999972</v>
      </c>
      <c r="AN34" s="71">
        <v>8236855.3499999978</v>
      </c>
      <c r="AO34" s="71">
        <v>-6342.3100000000559</v>
      </c>
      <c r="AP34" s="71">
        <v>0</v>
      </c>
      <c r="AQ34" s="71">
        <v>0</v>
      </c>
      <c r="AR34" s="71">
        <v>0</v>
      </c>
      <c r="AS34" s="71">
        <v>-240586409.37476218</v>
      </c>
      <c r="AT34" s="71">
        <v>-120293035.00999999</v>
      </c>
      <c r="AU34" s="71">
        <v>-121150524.59999999</v>
      </c>
      <c r="AV34" s="71">
        <v>857489.59</v>
      </c>
      <c r="AW34" s="71">
        <v>-12808433.620000003</v>
      </c>
      <c r="AX34" s="71">
        <v>-12698696.320000004</v>
      </c>
      <c r="AY34" s="71">
        <v>-36185849.310000002</v>
      </c>
      <c r="AZ34" s="71">
        <v>-38092306.657255299</v>
      </c>
      <c r="BA34" s="71">
        <v>1906457.347255297</v>
      </c>
      <c r="BB34" s="71">
        <v>0</v>
      </c>
      <c r="BC34" s="71">
        <v>0</v>
      </c>
      <c r="BD34" s="71">
        <v>23487152.989999998</v>
      </c>
      <c r="BE34" s="71">
        <v>-109737.29999999946</v>
      </c>
      <c r="BF34" s="71">
        <v>644290.3900000006</v>
      </c>
      <c r="BG34" s="71">
        <v>673784.72123419505</v>
      </c>
      <c r="BH34" s="71">
        <v>-29494.331234194433</v>
      </c>
      <c r="BI34" s="71">
        <v>0</v>
      </c>
      <c r="BJ34" s="71">
        <v>0</v>
      </c>
      <c r="BK34" s="71">
        <v>-754027.69000000006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-91430082.0547622</v>
      </c>
      <c r="BT34" s="71">
        <v>-29727320.139999993</v>
      </c>
      <c r="BU34" s="71">
        <v>-54395872.282017425</v>
      </c>
      <c r="BV34" s="71">
        <v>-6148196.5056547252</v>
      </c>
      <c r="BW34" s="71">
        <v>0</v>
      </c>
      <c r="BX34" s="71">
        <v>-1163147.1683597092</v>
      </c>
      <c r="BY34" s="71">
        <v>-2593640.8828969318</v>
      </c>
      <c r="BZ34" s="71">
        <v>2704760.0700000012</v>
      </c>
      <c r="CA34" s="71">
        <v>-106665.14583342441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-16054858.689999999</v>
      </c>
      <c r="CJ34" s="71">
        <v>-16054858.689999999</v>
      </c>
      <c r="CK34" s="71">
        <v>0</v>
      </c>
      <c r="CL34" s="71">
        <v>-66840985.378621042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1121791095.9799998</v>
      </c>
      <c r="E35" s="71">
        <v>907866524.53999996</v>
      </c>
      <c r="F35" s="71">
        <v>912175717.53999996</v>
      </c>
      <c r="G35" s="71">
        <v>-4309193</v>
      </c>
      <c r="H35" s="71">
        <v>0</v>
      </c>
      <c r="I35" s="71">
        <v>33468161.879999995</v>
      </c>
      <c r="J35" s="71">
        <v>33468161.879999995</v>
      </c>
      <c r="K35" s="71">
        <v>-428092214.47000003</v>
      </c>
      <c r="L35" s="71">
        <v>461560376.35000002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167209460.19</v>
      </c>
      <c r="AA35" s="71">
        <v>167209460.19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13246949.369999999</v>
      </c>
      <c r="AN35" s="71">
        <v>13382059.51</v>
      </c>
      <c r="AO35" s="71">
        <v>39947.29</v>
      </c>
      <c r="AP35" s="71">
        <v>0</v>
      </c>
      <c r="AQ35" s="71">
        <v>0</v>
      </c>
      <c r="AR35" s="71">
        <v>-175057.43</v>
      </c>
      <c r="AS35" s="71">
        <v>-1058639407.9095</v>
      </c>
      <c r="AT35" s="71">
        <v>-782923670.70999992</v>
      </c>
      <c r="AU35" s="71">
        <v>-782856780.5999999</v>
      </c>
      <c r="AV35" s="71">
        <v>-66890.11</v>
      </c>
      <c r="AW35" s="71">
        <v>38437772.539999977</v>
      </c>
      <c r="AX35" s="71">
        <v>36267732.709999979</v>
      </c>
      <c r="AY35" s="71">
        <v>-201661303.82000002</v>
      </c>
      <c r="AZ35" s="71">
        <v>-209057850.82000002</v>
      </c>
      <c r="BA35" s="71">
        <v>-11626439</v>
      </c>
      <c r="BB35" s="71">
        <v>0</v>
      </c>
      <c r="BC35" s="71">
        <v>19022986</v>
      </c>
      <c r="BD35" s="71">
        <v>237929036.53</v>
      </c>
      <c r="BE35" s="71">
        <v>2170039.83</v>
      </c>
      <c r="BF35" s="71">
        <v>3304976.71</v>
      </c>
      <c r="BG35" s="71">
        <v>3616739.71</v>
      </c>
      <c r="BH35" s="71">
        <v>0</v>
      </c>
      <c r="BI35" s="71">
        <v>0</v>
      </c>
      <c r="BJ35" s="71">
        <v>-311763</v>
      </c>
      <c r="BK35" s="71">
        <v>-1134936.8799999999</v>
      </c>
      <c r="BL35" s="71">
        <v>0</v>
      </c>
      <c r="BM35" s="71">
        <v>0</v>
      </c>
      <c r="BN35" s="71">
        <v>0</v>
      </c>
      <c r="BO35" s="71">
        <v>-3384210.3699999992</v>
      </c>
      <c r="BP35" s="71">
        <v>-3384210.3699999992</v>
      </c>
      <c r="BQ35" s="71">
        <v>0</v>
      </c>
      <c r="BR35" s="71">
        <v>0</v>
      </c>
      <c r="BS35" s="71">
        <v>-223784580.78949997</v>
      </c>
      <c r="BT35" s="71">
        <v>-145909928</v>
      </c>
      <c r="BU35" s="71">
        <v>-44588196.211500004</v>
      </c>
      <c r="BV35" s="71">
        <v>-29093992.199999999</v>
      </c>
      <c r="BW35" s="71">
        <v>0</v>
      </c>
      <c r="BX35" s="71">
        <v>-4192464.3779999996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-86984718.579999998</v>
      </c>
      <c r="CJ35" s="71">
        <v>-86984718.579999998</v>
      </c>
      <c r="CK35" s="71">
        <v>0</v>
      </c>
      <c r="CL35" s="71">
        <v>63151688.070499778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4075590866.2193255</v>
      </c>
      <c r="E37" s="71">
        <v>4443853731.2600002</v>
      </c>
      <c r="F37" s="71">
        <v>4496980981.29</v>
      </c>
      <c r="G37" s="71">
        <v>-53127250.030000001</v>
      </c>
      <c r="H37" s="71">
        <v>0</v>
      </c>
      <c r="I37" s="71">
        <v>-843571559.10000026</v>
      </c>
      <c r="J37" s="71">
        <v>-844254397.77000022</v>
      </c>
      <c r="K37" s="71">
        <v>-2742335013.2600002</v>
      </c>
      <c r="L37" s="71">
        <v>1898080615.49</v>
      </c>
      <c r="M37" s="71">
        <v>682838.67000000016</v>
      </c>
      <c r="N37" s="71">
        <v>2568337.83</v>
      </c>
      <c r="O37" s="71">
        <v>-1885499.16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445484220.97932571</v>
      </c>
      <c r="AA37" s="71">
        <v>445484220.97932571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21201500</v>
      </c>
      <c r="AK37" s="71">
        <v>21201500</v>
      </c>
      <c r="AL37" s="71">
        <v>0</v>
      </c>
      <c r="AM37" s="71">
        <v>8622973.0800000019</v>
      </c>
      <c r="AN37" s="71">
        <v>27755113.48</v>
      </c>
      <c r="AO37" s="71">
        <v>74217.009999999995</v>
      </c>
      <c r="AP37" s="71">
        <v>0</v>
      </c>
      <c r="AQ37" s="71">
        <v>0</v>
      </c>
      <c r="AR37" s="71">
        <v>-19206357.41</v>
      </c>
      <c r="AS37" s="71">
        <v>-4010577001.7178655</v>
      </c>
      <c r="AT37" s="71">
        <v>-2903219018.8600001</v>
      </c>
      <c r="AU37" s="71">
        <v>-2903343880.1400003</v>
      </c>
      <c r="AV37" s="71">
        <v>124861.28</v>
      </c>
      <c r="AW37" s="71">
        <v>64537710.810000017</v>
      </c>
      <c r="AX37" s="71">
        <v>64464084.610000014</v>
      </c>
      <c r="AY37" s="71">
        <v>-97419832.039999992</v>
      </c>
      <c r="AZ37" s="71">
        <v>-976433256.76999998</v>
      </c>
      <c r="BA37" s="71">
        <v>870812868.75999999</v>
      </c>
      <c r="BB37" s="71">
        <v>0</v>
      </c>
      <c r="BC37" s="71">
        <v>8200555.9699999997</v>
      </c>
      <c r="BD37" s="71">
        <v>161883916.65000001</v>
      </c>
      <c r="BE37" s="71">
        <v>73626.200000000041</v>
      </c>
      <c r="BF37" s="71">
        <v>315407.91000000003</v>
      </c>
      <c r="BG37" s="71">
        <v>341958.15</v>
      </c>
      <c r="BH37" s="71">
        <v>0</v>
      </c>
      <c r="BI37" s="71">
        <v>0</v>
      </c>
      <c r="BJ37" s="71">
        <v>-26550.240000000002</v>
      </c>
      <c r="BK37" s="71">
        <v>-241781.71</v>
      </c>
      <c r="BL37" s="71">
        <v>16543417.640000001</v>
      </c>
      <c r="BM37" s="71">
        <v>16543417.640000001</v>
      </c>
      <c r="BN37" s="71">
        <v>0</v>
      </c>
      <c r="BO37" s="71">
        <v>-15189599.15</v>
      </c>
      <c r="BP37" s="71">
        <v>-15189599.15</v>
      </c>
      <c r="BQ37" s="71">
        <v>0</v>
      </c>
      <c r="BR37" s="71">
        <v>0</v>
      </c>
      <c r="BS37" s="71">
        <v>-1173249512.157865</v>
      </c>
      <c r="BT37" s="71">
        <v>-352726471.65999997</v>
      </c>
      <c r="BU37" s="71">
        <v>-371899593.90126622</v>
      </c>
      <c r="BV37" s="71">
        <v>-20780891.411627531</v>
      </c>
      <c r="BW37" s="71">
        <v>0</v>
      </c>
      <c r="BX37" s="71">
        <v>-20583086.7178929</v>
      </c>
      <c r="BY37" s="71">
        <v>-146984602.78494713</v>
      </c>
      <c r="BZ37" s="71">
        <v>294555.13</v>
      </c>
      <c r="CA37" s="71">
        <v>-260569420.81213132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65013864.501460075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1804767000.6499999</v>
      </c>
      <c r="E38" s="71">
        <v>1858582231.5699999</v>
      </c>
      <c r="F38" s="71">
        <v>1877098470.8499999</v>
      </c>
      <c r="G38" s="71">
        <v>-18516239.280000001</v>
      </c>
      <c r="H38" s="71">
        <v>0</v>
      </c>
      <c r="I38" s="71">
        <v>-558851292.0999999</v>
      </c>
      <c r="J38" s="71">
        <v>-558851292.0999999</v>
      </c>
      <c r="K38" s="71">
        <v>-1077655614.1199999</v>
      </c>
      <c r="L38" s="71">
        <v>518804322.01999998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457712204.09999996</v>
      </c>
      <c r="AA38" s="71">
        <v>349418075.78999996</v>
      </c>
      <c r="AB38" s="71">
        <v>56957678.810000002</v>
      </c>
      <c r="AC38" s="71">
        <v>37424382.379999995</v>
      </c>
      <c r="AD38" s="71">
        <v>13912067.119999999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8129557.1200000001</v>
      </c>
      <c r="AK38" s="71">
        <v>8129557.1200000001</v>
      </c>
      <c r="AL38" s="71">
        <v>0</v>
      </c>
      <c r="AM38" s="71">
        <v>39194299.960000001</v>
      </c>
      <c r="AN38" s="71">
        <v>32584551.609999999</v>
      </c>
      <c r="AO38" s="71">
        <v>500960.62</v>
      </c>
      <c r="AP38" s="71">
        <v>0</v>
      </c>
      <c r="AQ38" s="71">
        <v>0</v>
      </c>
      <c r="AR38" s="71">
        <v>6108787.7300000014</v>
      </c>
      <c r="AS38" s="71">
        <v>-1500961443.1299999</v>
      </c>
      <c r="AT38" s="71">
        <v>-934092649.92000008</v>
      </c>
      <c r="AU38" s="71">
        <v>-934023030.6400001</v>
      </c>
      <c r="AV38" s="71">
        <v>-69619.280000000028</v>
      </c>
      <c r="AW38" s="71">
        <v>-110521511.88000003</v>
      </c>
      <c r="AX38" s="71">
        <v>-110873053.95000002</v>
      </c>
      <c r="AY38" s="71">
        <v>-215813154.80000001</v>
      </c>
      <c r="AZ38" s="71">
        <v>-153292711.64000002</v>
      </c>
      <c r="BA38" s="71">
        <v>-82910547.730000004</v>
      </c>
      <c r="BB38" s="71">
        <v>0</v>
      </c>
      <c r="BC38" s="71">
        <v>20390104.57</v>
      </c>
      <c r="BD38" s="71">
        <v>104940100.84999999</v>
      </c>
      <c r="BE38" s="71">
        <v>351542.06999999995</v>
      </c>
      <c r="BF38" s="71">
        <v>350181.33999999997</v>
      </c>
      <c r="BG38" s="71">
        <v>273330.88</v>
      </c>
      <c r="BH38" s="71">
        <v>109935.72</v>
      </c>
      <c r="BI38" s="71">
        <v>0</v>
      </c>
      <c r="BJ38" s="71">
        <v>-33085.26</v>
      </c>
      <c r="BK38" s="71">
        <v>1360.7299999999971</v>
      </c>
      <c r="BL38" s="71">
        <v>0</v>
      </c>
      <c r="BM38" s="71">
        <v>0</v>
      </c>
      <c r="BN38" s="71">
        <v>0</v>
      </c>
      <c r="BO38" s="71">
        <v>-22122911.399999999</v>
      </c>
      <c r="BP38" s="71">
        <v>-22122911.399999999</v>
      </c>
      <c r="BQ38" s="71">
        <v>0</v>
      </c>
      <c r="BR38" s="71">
        <v>0</v>
      </c>
      <c r="BS38" s="71">
        <v>-253708024.66999996</v>
      </c>
      <c r="BT38" s="71">
        <v>-197552503.37</v>
      </c>
      <c r="BU38" s="71">
        <v>-23478921.350000001</v>
      </c>
      <c r="BV38" s="71">
        <v>-5728148.5999999996</v>
      </c>
      <c r="BW38" s="71">
        <v>0</v>
      </c>
      <c r="BX38" s="71">
        <v>-1747938.34</v>
      </c>
      <c r="BY38" s="71">
        <v>-2456896.23</v>
      </c>
      <c r="BZ38" s="71">
        <v>342154.86</v>
      </c>
      <c r="CA38" s="71">
        <v>-23085771.640000001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-180516345.25999999</v>
      </c>
      <c r="CJ38" s="71">
        <v>-180516345.25999999</v>
      </c>
      <c r="CK38" s="71">
        <v>0</v>
      </c>
      <c r="CL38" s="71">
        <v>303805557.51999998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3307028821.0978117</v>
      </c>
      <c r="E39" s="71">
        <v>3203044294.9299998</v>
      </c>
      <c r="F39" s="71">
        <v>3228955628.73</v>
      </c>
      <c r="G39" s="71">
        <v>-25911333.800000001</v>
      </c>
      <c r="H39" s="71">
        <v>0</v>
      </c>
      <c r="I39" s="71">
        <v>-1418587985.0799999</v>
      </c>
      <c r="J39" s="71">
        <v>-1419129070.6199999</v>
      </c>
      <c r="K39" s="71">
        <v>-1803266471.99</v>
      </c>
      <c r="L39" s="71">
        <v>384137401.37</v>
      </c>
      <c r="M39" s="71">
        <v>541085.54</v>
      </c>
      <c r="N39" s="71">
        <v>787465.63</v>
      </c>
      <c r="O39" s="71">
        <v>-246380.09</v>
      </c>
      <c r="P39" s="71">
        <v>0</v>
      </c>
      <c r="Q39" s="71">
        <v>0</v>
      </c>
      <c r="R39" s="71">
        <v>0</v>
      </c>
      <c r="S39" s="71">
        <v>-336899230.25</v>
      </c>
      <c r="T39" s="71">
        <v>-337039748.92000002</v>
      </c>
      <c r="U39" s="71">
        <v>-369588788.62</v>
      </c>
      <c r="V39" s="71">
        <v>32549039.699999999</v>
      </c>
      <c r="W39" s="71">
        <v>140518.66999999998</v>
      </c>
      <c r="X39" s="71">
        <v>161395.15</v>
      </c>
      <c r="Y39" s="71">
        <v>-20876.48</v>
      </c>
      <c r="Z39" s="71">
        <v>1668803202.7878118</v>
      </c>
      <c r="AA39" s="71">
        <v>1129710233.9061558</v>
      </c>
      <c r="AB39" s="71">
        <v>68470159.363703996</v>
      </c>
      <c r="AC39" s="71">
        <v>445383829.80232406</v>
      </c>
      <c r="AD39" s="71">
        <v>14601626.261628002</v>
      </c>
      <c r="AE39" s="71">
        <v>0</v>
      </c>
      <c r="AF39" s="71">
        <v>2583181.4539999999</v>
      </c>
      <c r="AG39" s="71">
        <v>8054172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190668538.70999998</v>
      </c>
      <c r="AN39" s="71">
        <v>232295191.07999998</v>
      </c>
      <c r="AO39" s="71">
        <v>185453.12</v>
      </c>
      <c r="AP39" s="71">
        <v>0</v>
      </c>
      <c r="AQ39" s="71">
        <v>0</v>
      </c>
      <c r="AR39" s="71">
        <v>-41812105.489999995</v>
      </c>
      <c r="AS39" s="71">
        <v>-2443238951.7957497</v>
      </c>
      <c r="AT39" s="71">
        <v>-1592550557.6399996</v>
      </c>
      <c r="AU39" s="71">
        <v>-1592364411.7999997</v>
      </c>
      <c r="AV39" s="71">
        <v>-186145.84</v>
      </c>
      <c r="AW39" s="71">
        <v>-476865923.68000001</v>
      </c>
      <c r="AX39" s="71">
        <v>-476191485.74000001</v>
      </c>
      <c r="AY39" s="71">
        <v>-550500015.75999999</v>
      </c>
      <c r="AZ39" s="71">
        <v>-505978811.06999999</v>
      </c>
      <c r="BA39" s="71">
        <v>-81966529.560000002</v>
      </c>
      <c r="BB39" s="71">
        <v>0</v>
      </c>
      <c r="BC39" s="71">
        <v>37445324.869999997</v>
      </c>
      <c r="BD39" s="71">
        <v>74308530.019999996</v>
      </c>
      <c r="BE39" s="71">
        <v>-674437.94</v>
      </c>
      <c r="BF39" s="71">
        <v>-8869.1000000000022</v>
      </c>
      <c r="BG39" s="71">
        <v>8463.119999999999</v>
      </c>
      <c r="BH39" s="71">
        <v>-31909.79</v>
      </c>
      <c r="BI39" s="71">
        <v>0</v>
      </c>
      <c r="BJ39" s="71">
        <v>14577.57</v>
      </c>
      <c r="BK39" s="71">
        <v>-665568.84</v>
      </c>
      <c r="BL39" s="71">
        <v>0</v>
      </c>
      <c r="BM39" s="71">
        <v>0</v>
      </c>
      <c r="BN39" s="71">
        <v>0</v>
      </c>
      <c r="BO39" s="71">
        <v>-749885.75</v>
      </c>
      <c r="BP39" s="71">
        <v>-749885.75</v>
      </c>
      <c r="BQ39" s="71">
        <v>0</v>
      </c>
      <c r="BR39" s="71">
        <v>0</v>
      </c>
      <c r="BS39" s="71">
        <v>-361387984.18574995</v>
      </c>
      <c r="BT39" s="71">
        <v>-294595648.26797801</v>
      </c>
      <c r="BU39" s="71">
        <v>-17390387.617584001</v>
      </c>
      <c r="BV39" s="71">
        <v>-34387335.532077998</v>
      </c>
      <c r="BW39" s="71">
        <v>0</v>
      </c>
      <c r="BX39" s="71">
        <v>-3641314.5359120001</v>
      </c>
      <c r="BY39" s="71">
        <v>-11367469.422880001</v>
      </c>
      <c r="BZ39" s="71">
        <v>0</v>
      </c>
      <c r="CA39" s="71">
        <v>-5828.8093180000005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-11684600.539999999</v>
      </c>
      <c r="CJ39" s="71">
        <v>-11684600.539999999</v>
      </c>
      <c r="CK39" s="71">
        <v>0</v>
      </c>
      <c r="CL39" s="71">
        <v>863789869.30206203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895538895.20000005</v>
      </c>
      <c r="E40" s="71">
        <v>635848711.58000004</v>
      </c>
      <c r="F40" s="71">
        <v>649270319.63999999</v>
      </c>
      <c r="G40" s="71">
        <v>-13421608.059999999</v>
      </c>
      <c r="H40" s="71">
        <v>0</v>
      </c>
      <c r="I40" s="71">
        <v>247213479.37</v>
      </c>
      <c r="J40" s="71">
        <v>247213479.37</v>
      </c>
      <c r="K40" s="71">
        <v>-311566872.38</v>
      </c>
      <c r="L40" s="71">
        <v>558780351.75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1225721.42</v>
      </c>
      <c r="AA40" s="71">
        <v>912637.86</v>
      </c>
      <c r="AB40" s="71">
        <v>15385.49</v>
      </c>
      <c r="AC40" s="71">
        <v>297698.07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11250982.83</v>
      </c>
      <c r="AN40" s="71">
        <v>11250982.83</v>
      </c>
      <c r="AO40" s="71">
        <v>0</v>
      </c>
      <c r="AP40" s="71">
        <v>0</v>
      </c>
      <c r="AQ40" s="71">
        <v>0</v>
      </c>
      <c r="AR40" s="71">
        <v>0</v>
      </c>
      <c r="AS40" s="71">
        <v>-930139744.77999997</v>
      </c>
      <c r="AT40" s="71">
        <v>-634974797.79999995</v>
      </c>
      <c r="AU40" s="71">
        <v>-650570805.00999999</v>
      </c>
      <c r="AV40" s="71">
        <v>15596007.210000001</v>
      </c>
      <c r="AW40" s="71">
        <v>147584018.66</v>
      </c>
      <c r="AX40" s="71">
        <v>147226958.84999999</v>
      </c>
      <c r="AY40" s="71">
        <v>-194583976.54000005</v>
      </c>
      <c r="AZ40" s="71">
        <v>-152470393.23000002</v>
      </c>
      <c r="BA40" s="71">
        <v>-116623759.97</v>
      </c>
      <c r="BB40" s="71">
        <v>0</v>
      </c>
      <c r="BC40" s="71">
        <v>74510176.659999996</v>
      </c>
      <c r="BD40" s="71">
        <v>341810935.39000005</v>
      </c>
      <c r="BE40" s="71">
        <v>357059.81</v>
      </c>
      <c r="BF40" s="71">
        <v>353182.51</v>
      </c>
      <c r="BG40" s="71">
        <v>-43008.24</v>
      </c>
      <c r="BH40" s="71">
        <v>1048376.75</v>
      </c>
      <c r="BI40" s="71">
        <v>0</v>
      </c>
      <c r="BJ40" s="71">
        <v>-652186</v>
      </c>
      <c r="BK40" s="71">
        <v>3877.3</v>
      </c>
      <c r="BL40" s="71">
        <v>0</v>
      </c>
      <c r="BM40" s="71">
        <v>0</v>
      </c>
      <c r="BN40" s="71">
        <v>0</v>
      </c>
      <c r="BO40" s="71">
        <v>-837745.02</v>
      </c>
      <c r="BP40" s="71">
        <v>-837745.02</v>
      </c>
      <c r="BQ40" s="71">
        <v>0</v>
      </c>
      <c r="BR40" s="71">
        <v>0</v>
      </c>
      <c r="BS40" s="71">
        <v>-387603174.81999999</v>
      </c>
      <c r="BT40" s="71">
        <v>-132373979.76000001</v>
      </c>
      <c r="BU40" s="71">
        <v>-127671509.51000001</v>
      </c>
      <c r="BV40" s="71">
        <v>-100751177.15000001</v>
      </c>
      <c r="BW40" s="71">
        <v>0</v>
      </c>
      <c r="BX40" s="71">
        <v>-9056112.7599999998</v>
      </c>
      <c r="BY40" s="71">
        <v>-9402311.7799999993</v>
      </c>
      <c r="BZ40" s="71">
        <v>0</v>
      </c>
      <c r="CA40" s="71">
        <v>-8348083.8600000003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-54308045.799999997</v>
      </c>
      <c r="CJ40" s="71">
        <v>-54308045.799999997</v>
      </c>
      <c r="CK40" s="71">
        <v>0</v>
      </c>
      <c r="CL40" s="71">
        <v>-34600849.579999924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1188636504.1894214</v>
      </c>
      <c r="E41" s="71">
        <v>1525862294.7299688</v>
      </c>
      <c r="F41" s="71">
        <v>2241582368.6999688</v>
      </c>
      <c r="G41" s="71">
        <v>-715720073.97000003</v>
      </c>
      <c r="H41" s="71">
        <v>0</v>
      </c>
      <c r="I41" s="71">
        <v>-702205250.6400001</v>
      </c>
      <c r="J41" s="71">
        <v>-987942773.45000005</v>
      </c>
      <c r="K41" s="71">
        <v>-1317394602.75</v>
      </c>
      <c r="L41" s="71">
        <v>329451829.30000001</v>
      </c>
      <c r="M41" s="71">
        <v>285737522.80999994</v>
      </c>
      <c r="N41" s="71">
        <v>423338047.64999998</v>
      </c>
      <c r="O41" s="71">
        <v>-137600524.84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243726812.13945264</v>
      </c>
      <c r="AA41" s="71">
        <v>243726812.13945264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4392802.5199999996</v>
      </c>
      <c r="AK41" s="71">
        <v>4392802.5199999996</v>
      </c>
      <c r="AL41" s="71">
        <v>0</v>
      </c>
      <c r="AM41" s="71">
        <v>116859845.43999998</v>
      </c>
      <c r="AN41" s="71">
        <v>154462595.19999999</v>
      </c>
      <c r="AO41" s="71">
        <v>-63703319.780000001</v>
      </c>
      <c r="AP41" s="71">
        <v>0</v>
      </c>
      <c r="AQ41" s="71">
        <v>0</v>
      </c>
      <c r="AR41" s="71">
        <v>26100570.019999996</v>
      </c>
      <c r="AS41" s="71">
        <v>-1171009151.4100001</v>
      </c>
      <c r="AT41" s="71">
        <v>-524879549.77999991</v>
      </c>
      <c r="AU41" s="71">
        <v>-928035249.5</v>
      </c>
      <c r="AV41" s="71">
        <v>403155699.72000009</v>
      </c>
      <c r="AW41" s="71">
        <v>-170126368.66</v>
      </c>
      <c r="AX41" s="71">
        <v>-274774575.93999994</v>
      </c>
      <c r="AY41" s="71">
        <v>-362619155.09999996</v>
      </c>
      <c r="AZ41" s="71">
        <v>-287429021.19</v>
      </c>
      <c r="BA41" s="71">
        <v>-95154304.769999996</v>
      </c>
      <c r="BB41" s="71">
        <v>0</v>
      </c>
      <c r="BC41" s="71">
        <v>19964170.859999999</v>
      </c>
      <c r="BD41" s="71">
        <v>87844579.159999996</v>
      </c>
      <c r="BE41" s="71">
        <v>104648207.27999994</v>
      </c>
      <c r="BF41" s="71">
        <v>148563192.95999995</v>
      </c>
      <c r="BG41" s="71">
        <v>117007810.13999996</v>
      </c>
      <c r="BH41" s="71">
        <v>39734600.399999999</v>
      </c>
      <c r="BI41" s="71">
        <v>0</v>
      </c>
      <c r="BJ41" s="71">
        <v>-8179217.5800000001</v>
      </c>
      <c r="BK41" s="71">
        <v>-43914985.68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-476003232.97000015</v>
      </c>
      <c r="BT41" s="71">
        <v>-195928237.08000004</v>
      </c>
      <c r="BU41" s="71">
        <v>-123045778.81</v>
      </c>
      <c r="BV41" s="71">
        <v>-41243328.130000003</v>
      </c>
      <c r="BW41" s="71">
        <v>0</v>
      </c>
      <c r="BX41" s="71">
        <v>-42502891.369999997</v>
      </c>
      <c r="BY41" s="71">
        <v>-24807040.280000001</v>
      </c>
      <c r="BZ41" s="71">
        <v>94982933.530000001</v>
      </c>
      <c r="CA41" s="71">
        <v>-143458890.83000001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17627352.779421329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2151323353.8196845</v>
      </c>
      <c r="E42" s="71">
        <v>2248360245.02</v>
      </c>
      <c r="F42" s="71">
        <v>2263674365.46</v>
      </c>
      <c r="G42" s="71">
        <v>-15314120.439999998</v>
      </c>
      <c r="H42" s="71">
        <v>0</v>
      </c>
      <c r="I42" s="71">
        <v>-442235297.54000032</v>
      </c>
      <c r="J42" s="71">
        <v>-442235297.54000032</v>
      </c>
      <c r="K42" s="71">
        <v>-1428746025.1800003</v>
      </c>
      <c r="L42" s="71">
        <v>986510727.63999999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-9600717.4700000007</v>
      </c>
      <c r="T42" s="71">
        <v>-9600717.4700000007</v>
      </c>
      <c r="U42" s="71">
        <v>-9600717.4700000007</v>
      </c>
      <c r="V42" s="71">
        <v>0</v>
      </c>
      <c r="W42" s="71">
        <v>0</v>
      </c>
      <c r="X42" s="71">
        <v>0</v>
      </c>
      <c r="Y42" s="71">
        <v>0</v>
      </c>
      <c r="Z42" s="71">
        <v>269030677.34968489</v>
      </c>
      <c r="AA42" s="71">
        <v>86401915.436936244</v>
      </c>
      <c r="AB42" s="71">
        <v>181782070.8401041</v>
      </c>
      <c r="AC42" s="71">
        <v>-269624.18946049269</v>
      </c>
      <c r="AD42" s="71">
        <v>1116315.262105027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2408695.09</v>
      </c>
      <c r="AK42" s="71">
        <v>2408695.09</v>
      </c>
      <c r="AL42" s="71">
        <v>0</v>
      </c>
      <c r="AM42" s="71">
        <v>83359751.370000005</v>
      </c>
      <c r="AN42" s="71">
        <v>143432897.96000004</v>
      </c>
      <c r="AO42" s="71">
        <v>0</v>
      </c>
      <c r="AP42" s="71">
        <v>0</v>
      </c>
      <c r="AQ42" s="71">
        <v>0</v>
      </c>
      <c r="AR42" s="71">
        <v>-60073146.590000033</v>
      </c>
      <c r="AS42" s="71">
        <v>-2455132530.8861213</v>
      </c>
      <c r="AT42" s="71">
        <v>-1736440869.4599996</v>
      </c>
      <c r="AU42" s="71">
        <v>-1736440869.4599996</v>
      </c>
      <c r="AV42" s="71">
        <v>0</v>
      </c>
      <c r="AW42" s="71">
        <v>-81820265.620000124</v>
      </c>
      <c r="AX42" s="71">
        <v>-83122325.620000124</v>
      </c>
      <c r="AY42" s="71">
        <v>-353802487.4000001</v>
      </c>
      <c r="AZ42" s="71">
        <v>-304856655.45000011</v>
      </c>
      <c r="BA42" s="71">
        <v>-73011678.819999993</v>
      </c>
      <c r="BB42" s="71">
        <v>0</v>
      </c>
      <c r="BC42" s="71">
        <v>24065846.870000005</v>
      </c>
      <c r="BD42" s="71">
        <v>270680161.77999997</v>
      </c>
      <c r="BE42" s="71">
        <v>1302060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1302060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-428322732.46612126</v>
      </c>
      <c r="BT42" s="71">
        <v>-297986297.33999991</v>
      </c>
      <c r="BU42" s="71">
        <v>-63296728.367948949</v>
      </c>
      <c r="BV42" s="71">
        <v>-50529767.647418767</v>
      </c>
      <c r="BW42" s="71">
        <v>0</v>
      </c>
      <c r="BX42" s="71">
        <v>-11949849.013690986</v>
      </c>
      <c r="BY42" s="71">
        <v>-4560090.0970625663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-208548663.33999997</v>
      </c>
      <c r="CJ42" s="71">
        <v>-208548663.33999997</v>
      </c>
      <c r="CK42" s="71">
        <v>0</v>
      </c>
      <c r="CL42" s="71">
        <v>-303809177.06643677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63661370.469999999</v>
      </c>
      <c r="E43" s="71">
        <v>11654144.189999999</v>
      </c>
      <c r="F43" s="71">
        <v>11663631.34</v>
      </c>
      <c r="G43" s="71">
        <v>-9487.15</v>
      </c>
      <c r="H43" s="71">
        <v>0</v>
      </c>
      <c r="I43" s="71">
        <v>49843268.509999998</v>
      </c>
      <c r="J43" s="71">
        <v>49843268.509999998</v>
      </c>
      <c r="K43" s="71">
        <v>-1802493.99</v>
      </c>
      <c r="L43" s="71">
        <v>51645762.5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2163957.77</v>
      </c>
      <c r="AN43" s="71">
        <v>38798.68</v>
      </c>
      <c r="AO43" s="71">
        <v>0</v>
      </c>
      <c r="AP43" s="71">
        <v>0</v>
      </c>
      <c r="AQ43" s="71">
        <v>0</v>
      </c>
      <c r="AR43" s="71">
        <v>2125159.09</v>
      </c>
      <c r="AS43" s="71">
        <v>-100997470.01320292</v>
      </c>
      <c r="AT43" s="71">
        <v>-38698409.879999995</v>
      </c>
      <c r="AU43" s="71">
        <v>-38698409.879999995</v>
      </c>
      <c r="AV43" s="71">
        <v>0</v>
      </c>
      <c r="AW43" s="71">
        <v>-1312986.9699999988</v>
      </c>
      <c r="AX43" s="71">
        <v>-1312986.9699999988</v>
      </c>
      <c r="AY43" s="71">
        <v>-13120841.009999998</v>
      </c>
      <c r="AZ43" s="71">
        <v>-9792982.2899999991</v>
      </c>
      <c r="BA43" s="71">
        <v>-3828586.52</v>
      </c>
      <c r="BB43" s="71">
        <v>-366808.74</v>
      </c>
      <c r="BC43" s="71">
        <v>867536.54</v>
      </c>
      <c r="BD43" s="71">
        <v>11807854.039999999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-55426005.653202929</v>
      </c>
      <c r="BT43" s="71">
        <v>-8966731.6099999994</v>
      </c>
      <c r="BU43" s="71">
        <v>-31338435.843957953</v>
      </c>
      <c r="BV43" s="71">
        <v>-10339356.817100266</v>
      </c>
      <c r="BW43" s="71">
        <v>0</v>
      </c>
      <c r="BX43" s="71">
        <v>-921649.29398932774</v>
      </c>
      <c r="BY43" s="71">
        <v>-3859832.0881553781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-5560067.5099999998</v>
      </c>
      <c r="CJ43" s="71">
        <v>-5560067.5099999998</v>
      </c>
      <c r="CK43" s="71">
        <v>0</v>
      </c>
      <c r="CL43" s="71">
        <v>-37336099.543202922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91184011.109999999</v>
      </c>
      <c r="E44" s="71">
        <v>42217911.509999998</v>
      </c>
      <c r="F44" s="71">
        <v>47589782.189999998</v>
      </c>
      <c r="G44" s="71">
        <v>-5371870.6799999997</v>
      </c>
      <c r="H44" s="71">
        <v>0</v>
      </c>
      <c r="I44" s="71">
        <v>31711902.600000001</v>
      </c>
      <c r="J44" s="71">
        <v>31711902.600000001</v>
      </c>
      <c r="K44" s="71">
        <v>-12690673.140000001</v>
      </c>
      <c r="L44" s="71">
        <v>44402575.740000002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16135302</v>
      </c>
      <c r="T44" s="71">
        <v>16135302</v>
      </c>
      <c r="U44" s="71">
        <v>-5712436</v>
      </c>
      <c r="V44" s="71">
        <v>21847738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104160</v>
      </c>
      <c r="AK44" s="71">
        <v>104160</v>
      </c>
      <c r="AL44" s="71">
        <v>0</v>
      </c>
      <c r="AM44" s="71">
        <v>1014735</v>
      </c>
      <c r="AN44" s="71">
        <v>1014735</v>
      </c>
      <c r="AO44" s="71">
        <v>0</v>
      </c>
      <c r="AP44" s="71">
        <v>0</v>
      </c>
      <c r="AQ44" s="71">
        <v>0</v>
      </c>
      <c r="AR44" s="71">
        <v>0</v>
      </c>
      <c r="AS44" s="71">
        <v>-153214256.85060468</v>
      </c>
      <c r="AT44" s="71">
        <v>-87195987.520000011</v>
      </c>
      <c r="AU44" s="71">
        <v>-87195987.520000011</v>
      </c>
      <c r="AV44" s="71">
        <v>0</v>
      </c>
      <c r="AW44" s="71">
        <v>-11047376.879999999</v>
      </c>
      <c r="AX44" s="71">
        <v>-11047376.879999999</v>
      </c>
      <c r="AY44" s="71">
        <v>-25395342.469999999</v>
      </c>
      <c r="AZ44" s="71">
        <v>-27623720.469999999</v>
      </c>
      <c r="BA44" s="71">
        <v>500972</v>
      </c>
      <c r="BB44" s="71">
        <v>0</v>
      </c>
      <c r="BC44" s="71">
        <v>1727406</v>
      </c>
      <c r="BD44" s="71">
        <v>14347965.59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-42095245.690604694</v>
      </c>
      <c r="BT44" s="71">
        <v>-13183697.27</v>
      </c>
      <c r="BU44" s="71">
        <v>-15554706.366740596</v>
      </c>
      <c r="BV44" s="71">
        <v>-10277191.836062128</v>
      </c>
      <c r="BW44" s="71">
        <v>0</v>
      </c>
      <c r="BX44" s="71">
        <v>-284696.58557691314</v>
      </c>
      <c r="BY44" s="71">
        <v>-2794953.632225058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-12875646.76</v>
      </c>
      <c r="CJ44" s="71">
        <v>-12875646.76</v>
      </c>
      <c r="CK44" s="71">
        <v>0</v>
      </c>
      <c r="CL44" s="71">
        <v>-62030245.740604684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6030554952.8599997</v>
      </c>
      <c r="E45" s="71">
        <v>6059162919.54</v>
      </c>
      <c r="F45" s="71">
        <v>6141457900.8000002</v>
      </c>
      <c r="G45" s="71">
        <v>-82294981.159999996</v>
      </c>
      <c r="H45" s="71">
        <v>-0.1</v>
      </c>
      <c r="I45" s="71">
        <v>-1340158452.5700002</v>
      </c>
      <c r="J45" s="71">
        <v>-1340158452.5700002</v>
      </c>
      <c r="K45" s="71">
        <v>-3512293858.25</v>
      </c>
      <c r="L45" s="71">
        <v>2172135405.6799998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1107190944.4200001</v>
      </c>
      <c r="AA45" s="71">
        <v>675680762.09000003</v>
      </c>
      <c r="AB45" s="71">
        <v>0</v>
      </c>
      <c r="AC45" s="71">
        <v>331948487.68000001</v>
      </c>
      <c r="AD45" s="71">
        <v>106763297.66</v>
      </c>
      <c r="AE45" s="71">
        <v>0</v>
      </c>
      <c r="AF45" s="71">
        <v>0</v>
      </c>
      <c r="AG45" s="71">
        <v>0</v>
      </c>
      <c r="AH45" s="71">
        <v>-7201603.0099999998</v>
      </c>
      <c r="AI45" s="71">
        <v>0</v>
      </c>
      <c r="AJ45" s="71">
        <v>7250000</v>
      </c>
      <c r="AK45" s="71">
        <v>7250000</v>
      </c>
      <c r="AL45" s="71">
        <v>0</v>
      </c>
      <c r="AM45" s="71">
        <v>197109541.47</v>
      </c>
      <c r="AN45" s="71">
        <v>327718136.49000001</v>
      </c>
      <c r="AO45" s="71">
        <v>0</v>
      </c>
      <c r="AP45" s="71">
        <v>28837666.010000002</v>
      </c>
      <c r="AQ45" s="71">
        <v>0</v>
      </c>
      <c r="AR45" s="71">
        <v>-159446261.03</v>
      </c>
      <c r="AS45" s="71">
        <v>-5444737350.884901</v>
      </c>
      <c r="AT45" s="71">
        <v>-3974281466.420001</v>
      </c>
      <c r="AU45" s="71">
        <v>-3974281466.420001</v>
      </c>
      <c r="AV45" s="71">
        <v>0</v>
      </c>
      <c r="AW45" s="71">
        <v>-21107512.699999962</v>
      </c>
      <c r="AX45" s="71">
        <v>-20035781.289999962</v>
      </c>
      <c r="AY45" s="71">
        <v>-589340510.13</v>
      </c>
      <c r="AZ45" s="71">
        <v>-774947224.86000001</v>
      </c>
      <c r="BA45" s="71">
        <v>153959704.22</v>
      </c>
      <c r="BB45" s="71">
        <v>0</v>
      </c>
      <c r="BC45" s="71">
        <v>31647010.510000002</v>
      </c>
      <c r="BD45" s="71">
        <v>569304728.84000003</v>
      </c>
      <c r="BE45" s="71">
        <v>-1071731.4099999999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-1071731.4099999999</v>
      </c>
      <c r="BL45" s="71">
        <v>0</v>
      </c>
      <c r="BM45" s="71">
        <v>0</v>
      </c>
      <c r="BN45" s="71">
        <v>0</v>
      </c>
      <c r="BO45" s="71">
        <v>-28559793.379999999</v>
      </c>
      <c r="BP45" s="71">
        <v>-28559793.379999999</v>
      </c>
      <c r="BQ45" s="71">
        <v>0</v>
      </c>
      <c r="BR45" s="71">
        <v>0</v>
      </c>
      <c r="BS45" s="71">
        <v>-1045810924.1549001</v>
      </c>
      <c r="BT45" s="71">
        <v>-751549871.02999997</v>
      </c>
      <c r="BU45" s="71">
        <v>-131248425.70746607</v>
      </c>
      <c r="BV45" s="71">
        <v>-8353874.8938839128</v>
      </c>
      <c r="BW45" s="71">
        <v>0</v>
      </c>
      <c r="BX45" s="71">
        <v>-84136520.747522876</v>
      </c>
      <c r="BY45" s="71">
        <v>-66254363.041700482</v>
      </c>
      <c r="BZ45" s="71">
        <v>0</v>
      </c>
      <c r="CA45" s="71">
        <v>-4267868.7343266755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-374977654.23000002</v>
      </c>
      <c r="CJ45" s="71">
        <v>-374977654.23000002</v>
      </c>
      <c r="CK45" s="71">
        <v>0</v>
      </c>
      <c r="CL45" s="71">
        <v>585817601.97509861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1570636341.8599999</v>
      </c>
      <c r="E47" s="71">
        <v>-276187947.96999997</v>
      </c>
      <c r="F47" s="71">
        <v>-258619191.41999999</v>
      </c>
      <c r="G47" s="71">
        <v>-17568756.550000001</v>
      </c>
      <c r="H47" s="71">
        <v>0</v>
      </c>
      <c r="I47" s="71">
        <v>1825690233.79</v>
      </c>
      <c r="J47" s="71">
        <v>1826783111.96</v>
      </c>
      <c r="K47" s="71">
        <v>-20499670.219999999</v>
      </c>
      <c r="L47" s="71">
        <v>1847282782.1800001</v>
      </c>
      <c r="M47" s="71">
        <v>-1092878.17</v>
      </c>
      <c r="N47" s="71">
        <v>0</v>
      </c>
      <c r="O47" s="71">
        <v>-1092878.17</v>
      </c>
      <c r="P47" s="71">
        <v>0</v>
      </c>
      <c r="Q47" s="71">
        <v>0</v>
      </c>
      <c r="R47" s="71">
        <v>0</v>
      </c>
      <c r="S47" s="71">
        <v>25077458.620000001</v>
      </c>
      <c r="T47" s="71">
        <v>25090290.850000001</v>
      </c>
      <c r="U47" s="71">
        <v>0</v>
      </c>
      <c r="V47" s="71">
        <v>25090290.850000001</v>
      </c>
      <c r="W47" s="71">
        <v>-12832.23</v>
      </c>
      <c r="X47" s="71">
        <v>0</v>
      </c>
      <c r="Y47" s="71">
        <v>-12832.23</v>
      </c>
      <c r="Z47" s="71">
        <v>42706816.149999999</v>
      </c>
      <c r="AA47" s="71">
        <v>42706816.149999999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5899314.8399999999</v>
      </c>
      <c r="AK47" s="71">
        <v>5899314.8399999999</v>
      </c>
      <c r="AL47" s="71">
        <v>0</v>
      </c>
      <c r="AM47" s="71">
        <v>-52549533.57000003</v>
      </c>
      <c r="AN47" s="71">
        <v>-72158358.160000026</v>
      </c>
      <c r="AO47" s="71">
        <v>-37022.31</v>
      </c>
      <c r="AP47" s="71">
        <v>0</v>
      </c>
      <c r="AQ47" s="71">
        <v>0</v>
      </c>
      <c r="AR47" s="71">
        <v>19645846.899999999</v>
      </c>
      <c r="AS47" s="71">
        <v>-1847917598.48</v>
      </c>
      <c r="AT47" s="71">
        <v>-835859177.26999998</v>
      </c>
      <c r="AU47" s="71">
        <v>-859349347.01999998</v>
      </c>
      <c r="AV47" s="71">
        <v>23490169.749999996</v>
      </c>
      <c r="AW47" s="71">
        <v>-207629859.03999999</v>
      </c>
      <c r="AX47" s="71">
        <v>-190847621.63</v>
      </c>
      <c r="AY47" s="71">
        <v>-774766939.27999997</v>
      </c>
      <c r="AZ47" s="71">
        <v>-679866147.35000002</v>
      </c>
      <c r="BA47" s="71">
        <v>-147600880.78</v>
      </c>
      <c r="BB47" s="71">
        <v>0</v>
      </c>
      <c r="BC47" s="71">
        <v>52700088.850000001</v>
      </c>
      <c r="BD47" s="71">
        <v>583919317.64999998</v>
      </c>
      <c r="BE47" s="71">
        <v>-16782237.41</v>
      </c>
      <c r="BF47" s="71">
        <v>5369674.5199999996</v>
      </c>
      <c r="BG47" s="71">
        <v>3172521.25</v>
      </c>
      <c r="BH47" s="71">
        <v>2562401.59</v>
      </c>
      <c r="BI47" s="71">
        <v>0</v>
      </c>
      <c r="BJ47" s="71">
        <v>-365248.32</v>
      </c>
      <c r="BK47" s="71">
        <v>-22151911.93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-443769517.50000006</v>
      </c>
      <c r="BT47" s="71">
        <v>-290982144.97000003</v>
      </c>
      <c r="BU47" s="71">
        <v>-86514003.640000001</v>
      </c>
      <c r="BV47" s="71">
        <v>-50785459.609999999</v>
      </c>
      <c r="BW47" s="71">
        <v>0</v>
      </c>
      <c r="BX47" s="71">
        <v>-9413746.5</v>
      </c>
      <c r="BY47" s="71">
        <v>-6385726.4800000004</v>
      </c>
      <c r="BZ47" s="71">
        <v>311563.7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-360659044.67000002</v>
      </c>
      <c r="CJ47" s="71">
        <v>-360659044.67000002</v>
      </c>
      <c r="CK47" s="71">
        <v>0</v>
      </c>
      <c r="CL47" s="71">
        <v>-277281256.62000012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1190343.45</v>
      </c>
      <c r="E48" s="71">
        <v>830900.32</v>
      </c>
      <c r="F48" s="71">
        <v>830900.32</v>
      </c>
      <c r="G48" s="71">
        <v>0</v>
      </c>
      <c r="H48" s="71">
        <v>0</v>
      </c>
      <c r="I48" s="71">
        <v>-7648.9099999999744</v>
      </c>
      <c r="J48" s="71">
        <v>-7648.9099999999744</v>
      </c>
      <c r="K48" s="71">
        <v>-510389.79</v>
      </c>
      <c r="L48" s="71">
        <v>502740.88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301871.04000000004</v>
      </c>
      <c r="AA48" s="71">
        <v>230147.74</v>
      </c>
      <c r="AB48" s="71">
        <v>0</v>
      </c>
      <c r="AC48" s="71">
        <v>27031.33</v>
      </c>
      <c r="AD48" s="71">
        <v>44691.97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65221</v>
      </c>
      <c r="AN48" s="71">
        <v>65221</v>
      </c>
      <c r="AO48" s="71">
        <v>0</v>
      </c>
      <c r="AP48" s="71">
        <v>0</v>
      </c>
      <c r="AQ48" s="71">
        <v>0</v>
      </c>
      <c r="AR48" s="71">
        <v>0</v>
      </c>
      <c r="AS48" s="71">
        <v>-942490.73</v>
      </c>
      <c r="AT48" s="71">
        <v>-363185.38</v>
      </c>
      <c r="AU48" s="71">
        <v>-363185.38</v>
      </c>
      <c r="AV48" s="71">
        <v>0</v>
      </c>
      <c r="AW48" s="71">
        <v>-420668.12000000005</v>
      </c>
      <c r="AX48" s="71">
        <v>-420668.12000000005</v>
      </c>
      <c r="AY48" s="71">
        <v>-700231.29</v>
      </c>
      <c r="AZ48" s="71">
        <v>0</v>
      </c>
      <c r="BA48" s="71">
        <v>-738782.9</v>
      </c>
      <c r="BB48" s="71">
        <v>0</v>
      </c>
      <c r="BC48" s="71">
        <v>38551.61</v>
      </c>
      <c r="BD48" s="71">
        <v>279563.17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-3570.25</v>
      </c>
      <c r="BP48" s="71">
        <v>-3570.25</v>
      </c>
      <c r="BQ48" s="71">
        <v>0</v>
      </c>
      <c r="BR48" s="71">
        <v>0</v>
      </c>
      <c r="BS48" s="71">
        <v>-155066.98000000001</v>
      </c>
      <c r="BT48" s="71">
        <v>-99046.57</v>
      </c>
      <c r="BU48" s="71">
        <v>-20933.3</v>
      </c>
      <c r="BV48" s="71">
        <v>-28626.68</v>
      </c>
      <c r="BW48" s="71">
        <v>0</v>
      </c>
      <c r="BX48" s="71">
        <v>-166.05</v>
      </c>
      <c r="BY48" s="71">
        <v>-6294.38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247852.71999999997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341194940.44999999</v>
      </c>
      <c r="E49" s="71">
        <v>252354434.34</v>
      </c>
      <c r="F49" s="71">
        <v>257935834.38</v>
      </c>
      <c r="G49" s="71">
        <v>-5581400.0399999991</v>
      </c>
      <c r="H49" s="71">
        <v>0</v>
      </c>
      <c r="I49" s="71">
        <v>8391663.1799999774</v>
      </c>
      <c r="J49" s="71">
        <v>8391663.1799999774</v>
      </c>
      <c r="K49" s="71">
        <v>-152799113.11000001</v>
      </c>
      <c r="L49" s="71">
        <v>161190776.28999999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74091975.450000003</v>
      </c>
      <c r="AA49" s="71">
        <v>64362837.810000002</v>
      </c>
      <c r="AB49" s="71">
        <v>0</v>
      </c>
      <c r="AC49" s="71">
        <v>4242146.09</v>
      </c>
      <c r="AD49" s="71">
        <v>5134176.71</v>
      </c>
      <c r="AE49" s="71">
        <v>0</v>
      </c>
      <c r="AF49" s="71">
        <v>0</v>
      </c>
      <c r="AG49" s="71">
        <v>352814.84</v>
      </c>
      <c r="AH49" s="71">
        <v>0</v>
      </c>
      <c r="AI49" s="71">
        <v>0</v>
      </c>
      <c r="AJ49" s="71">
        <v>485500</v>
      </c>
      <c r="AK49" s="71">
        <v>485500</v>
      </c>
      <c r="AL49" s="71">
        <v>0</v>
      </c>
      <c r="AM49" s="71">
        <v>5871367.4799999995</v>
      </c>
      <c r="AN49" s="71">
        <v>4327947.5199999996</v>
      </c>
      <c r="AO49" s="71">
        <v>0</v>
      </c>
      <c r="AP49" s="71">
        <v>1555636</v>
      </c>
      <c r="AQ49" s="71">
        <v>0</v>
      </c>
      <c r="AR49" s="71">
        <v>-12216.04</v>
      </c>
      <c r="AS49" s="71">
        <v>-302376959.76999998</v>
      </c>
      <c r="AT49" s="71">
        <v>-142999279.98999998</v>
      </c>
      <c r="AU49" s="71">
        <v>-142999279.98999998</v>
      </c>
      <c r="AV49" s="71">
        <v>0</v>
      </c>
      <c r="AW49" s="71">
        <v>13871680.050000012</v>
      </c>
      <c r="AX49" s="71">
        <v>13871680.050000012</v>
      </c>
      <c r="AY49" s="71">
        <v>-74645558.879999995</v>
      </c>
      <c r="AZ49" s="71">
        <v>-65054927.859999999</v>
      </c>
      <c r="BA49" s="71">
        <v>-9590631.0199999996</v>
      </c>
      <c r="BB49" s="71">
        <v>0</v>
      </c>
      <c r="BC49" s="71">
        <v>0</v>
      </c>
      <c r="BD49" s="71">
        <v>88517238.930000007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-986532.14</v>
      </c>
      <c r="BP49" s="71">
        <v>-986532.14</v>
      </c>
      <c r="BQ49" s="71">
        <v>0</v>
      </c>
      <c r="BR49" s="71">
        <v>0</v>
      </c>
      <c r="BS49" s="71">
        <v>-141330929.65000001</v>
      </c>
      <c r="BT49" s="71">
        <v>-52002228.159999996</v>
      </c>
      <c r="BU49" s="71">
        <v>-62637047.369999997</v>
      </c>
      <c r="BV49" s="71">
        <v>-665563.88</v>
      </c>
      <c r="BW49" s="71">
        <v>0</v>
      </c>
      <c r="BX49" s="71">
        <v>-7586955.8499999996</v>
      </c>
      <c r="BY49" s="71">
        <v>-16243336.08</v>
      </c>
      <c r="BZ49" s="71">
        <v>0</v>
      </c>
      <c r="CA49" s="71">
        <v>-2195798.31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-30931898.040000003</v>
      </c>
      <c r="CJ49" s="71">
        <v>-30931898.040000003</v>
      </c>
      <c r="CK49" s="71">
        <v>0</v>
      </c>
      <c r="CL49" s="71">
        <v>38817980.680000007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106814770.64000002</v>
      </c>
      <c r="E50" s="71">
        <v>128697602.06999999</v>
      </c>
      <c r="F50" s="71">
        <v>128697602.06999999</v>
      </c>
      <c r="G50" s="71">
        <v>0</v>
      </c>
      <c r="H50" s="71">
        <v>0</v>
      </c>
      <c r="I50" s="71">
        <v>-40055474.359999992</v>
      </c>
      <c r="J50" s="71">
        <v>-40055474.359999992</v>
      </c>
      <c r="K50" s="71">
        <v>-75665062.069999993</v>
      </c>
      <c r="L50" s="71">
        <v>35609587.710000001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15634944.280000001</v>
      </c>
      <c r="AA50" s="71">
        <v>14591470.24</v>
      </c>
      <c r="AB50" s="71">
        <v>0</v>
      </c>
      <c r="AC50" s="71">
        <v>0</v>
      </c>
      <c r="AD50" s="71">
        <v>1043474.04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2537698.65</v>
      </c>
      <c r="AN50" s="71">
        <v>2537698.65</v>
      </c>
      <c r="AO50" s="71">
        <v>0</v>
      </c>
      <c r="AP50" s="71">
        <v>0</v>
      </c>
      <c r="AQ50" s="71">
        <v>0</v>
      </c>
      <c r="AR50" s="71">
        <v>0</v>
      </c>
      <c r="AS50" s="71">
        <v>-155534716.16000003</v>
      </c>
      <c r="AT50" s="71">
        <v>-59000123.520000011</v>
      </c>
      <c r="AU50" s="71">
        <v>-59000123.520000011</v>
      </c>
      <c r="AV50" s="71">
        <v>0</v>
      </c>
      <c r="AW50" s="71">
        <v>-7188749.9699999969</v>
      </c>
      <c r="AX50" s="71">
        <v>-7188749.9699999969</v>
      </c>
      <c r="AY50" s="71">
        <v>-20597137.049999997</v>
      </c>
      <c r="AZ50" s="71">
        <v>-20885556.599999998</v>
      </c>
      <c r="BA50" s="71">
        <v>-1112609.45</v>
      </c>
      <c r="BB50" s="71">
        <v>0</v>
      </c>
      <c r="BC50" s="71">
        <v>1401029</v>
      </c>
      <c r="BD50" s="71">
        <v>13408387.08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-718425.42000000016</v>
      </c>
      <c r="BP50" s="71">
        <v>-718425.42000000016</v>
      </c>
      <c r="BQ50" s="71">
        <v>0</v>
      </c>
      <c r="BR50" s="71">
        <v>0</v>
      </c>
      <c r="BS50" s="71">
        <v>-75305347.75</v>
      </c>
      <c r="BT50" s="71">
        <v>-5282825.7</v>
      </c>
      <c r="BU50" s="71">
        <v>-22472505.859999999</v>
      </c>
      <c r="BV50" s="71">
        <v>-15465757.779999999</v>
      </c>
      <c r="BW50" s="71">
        <v>0</v>
      </c>
      <c r="BX50" s="71">
        <v>-30354697.239999998</v>
      </c>
      <c r="BY50" s="71">
        <v>-1729561.17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-13322069.5</v>
      </c>
      <c r="CJ50" s="71">
        <v>-13322069.5</v>
      </c>
      <c r="CK50" s="71">
        <v>0</v>
      </c>
      <c r="CL50" s="71">
        <v>-48719945.520000011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214143518.88</v>
      </c>
      <c r="E74" s="71">
        <v>164072009.09999999</v>
      </c>
      <c r="F74" s="71">
        <v>164072009.09999999</v>
      </c>
      <c r="G74" s="71">
        <v>0</v>
      </c>
      <c r="H74" s="71">
        <v>0</v>
      </c>
      <c r="I74" s="71">
        <v>3965519.200000003</v>
      </c>
      <c r="J74" s="71">
        <v>3965519.200000003</v>
      </c>
      <c r="K74" s="71">
        <v>-71812608.859999999</v>
      </c>
      <c r="L74" s="71">
        <v>75778128.060000002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34103690.909999996</v>
      </c>
      <c r="AA74" s="71">
        <v>21417551.57</v>
      </c>
      <c r="AB74" s="71">
        <v>4813424.6099999994</v>
      </c>
      <c r="AC74" s="71">
        <v>1612897.64</v>
      </c>
      <c r="AD74" s="71">
        <v>6138491.2300000004</v>
      </c>
      <c r="AE74" s="71">
        <v>0</v>
      </c>
      <c r="AF74" s="71">
        <v>0</v>
      </c>
      <c r="AG74" s="71">
        <v>0</v>
      </c>
      <c r="AH74" s="71">
        <v>121325.86</v>
      </c>
      <c r="AI74" s="71">
        <v>0</v>
      </c>
      <c r="AJ74" s="71">
        <v>12002299.67</v>
      </c>
      <c r="AK74" s="71">
        <v>11832326.27</v>
      </c>
      <c r="AL74" s="71">
        <v>169973.4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-207733854.54000002</v>
      </c>
      <c r="AT74" s="71">
        <v>-106992835.99000001</v>
      </c>
      <c r="AU74" s="71">
        <v>-107066666.26000001</v>
      </c>
      <c r="AV74" s="71">
        <v>73830.27</v>
      </c>
      <c r="AW74" s="71">
        <v>-42928826.25</v>
      </c>
      <c r="AX74" s="71">
        <v>-43337387.549999997</v>
      </c>
      <c r="AY74" s="71">
        <v>-116807334.16</v>
      </c>
      <c r="AZ74" s="71">
        <v>-51038111.75</v>
      </c>
      <c r="BA74" s="71">
        <v>-65769222.409999996</v>
      </c>
      <c r="BB74" s="71">
        <v>0</v>
      </c>
      <c r="BC74" s="71">
        <v>0</v>
      </c>
      <c r="BD74" s="71">
        <v>73469946.609999999</v>
      </c>
      <c r="BE74" s="71">
        <v>408561.30000000005</v>
      </c>
      <c r="BF74" s="71">
        <v>1548085.31</v>
      </c>
      <c r="BG74" s="71">
        <v>1550718.94</v>
      </c>
      <c r="BH74" s="71">
        <v>-2633.63</v>
      </c>
      <c r="BI74" s="71">
        <v>0</v>
      </c>
      <c r="BJ74" s="71">
        <v>0</v>
      </c>
      <c r="BK74" s="71">
        <v>-1139524.01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-57812192.299999997</v>
      </c>
      <c r="BT74" s="71">
        <v>-44220525.719999999</v>
      </c>
      <c r="BU74" s="71">
        <v>-8643013.3699999992</v>
      </c>
      <c r="BV74" s="71">
        <v>-2208474.7400000002</v>
      </c>
      <c r="BW74" s="71">
        <v>0</v>
      </c>
      <c r="BX74" s="71">
        <v>0</v>
      </c>
      <c r="BY74" s="71">
        <v>-413571.06</v>
      </c>
      <c r="BZ74" s="71">
        <v>0</v>
      </c>
      <c r="CA74" s="71">
        <v>-2326607.41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6409664.3399999738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530296551.57000005</v>
      </c>
      <c r="E76" s="71">
        <v>425847498.85000002</v>
      </c>
      <c r="F76" s="71">
        <v>496081760.42000002</v>
      </c>
      <c r="G76" s="71">
        <v>-70234261.569999993</v>
      </c>
      <c r="H76" s="71">
        <v>0</v>
      </c>
      <c r="I76" s="71">
        <v>54343286.73999998</v>
      </c>
      <c r="J76" s="71">
        <v>54343286.73999998</v>
      </c>
      <c r="K76" s="71">
        <v>-99855479.400000006</v>
      </c>
      <c r="L76" s="71">
        <v>154198766.13999999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50105765.980000004</v>
      </c>
      <c r="AA76" s="71">
        <v>36548970.899999999</v>
      </c>
      <c r="AB76" s="71">
        <v>10221806.850000001</v>
      </c>
      <c r="AC76" s="71">
        <v>-1377224.5000000002</v>
      </c>
      <c r="AD76" s="71">
        <v>4712212.7300000004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-567170550.89999998</v>
      </c>
      <c r="AT76" s="71">
        <v>-312455529.52999997</v>
      </c>
      <c r="AU76" s="71">
        <v>-312455529.52999997</v>
      </c>
      <c r="AV76" s="71">
        <v>0</v>
      </c>
      <c r="AW76" s="71">
        <v>-83591950.320000008</v>
      </c>
      <c r="AX76" s="71">
        <v>-83591950.320000008</v>
      </c>
      <c r="AY76" s="71">
        <v>-143727132.99000001</v>
      </c>
      <c r="AZ76" s="71">
        <v>-109048608.86</v>
      </c>
      <c r="BA76" s="71">
        <v>-44454925.639999993</v>
      </c>
      <c r="BB76" s="71">
        <v>0</v>
      </c>
      <c r="BC76" s="71">
        <v>9776401.5099999998</v>
      </c>
      <c r="BD76" s="71">
        <v>60135182.670000002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1379151.07</v>
      </c>
      <c r="BP76" s="71">
        <v>1379151.07</v>
      </c>
      <c r="BQ76" s="71">
        <v>0</v>
      </c>
      <c r="BR76" s="71">
        <v>0</v>
      </c>
      <c r="BS76" s="71">
        <v>-172502222.12000003</v>
      </c>
      <c r="BT76" s="71">
        <v>-149073837.42000002</v>
      </c>
      <c r="BU76" s="71">
        <v>-14798864.279999999</v>
      </c>
      <c r="BV76" s="71">
        <v>-3325052.4</v>
      </c>
      <c r="BW76" s="71">
        <v>0</v>
      </c>
      <c r="BX76" s="71">
        <v>0</v>
      </c>
      <c r="BY76" s="71">
        <v>-5304468.0199999996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-36873999.329999924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1435525.7300000004</v>
      </c>
      <c r="E77" s="71">
        <v>1224673.2300000004</v>
      </c>
      <c r="F77" s="71">
        <v>11573599.640000001</v>
      </c>
      <c r="G77" s="71">
        <v>-10348926.41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210852.5</v>
      </c>
      <c r="AA77" s="71">
        <v>139970.9</v>
      </c>
      <c r="AB77" s="71">
        <v>26757.94</v>
      </c>
      <c r="AC77" s="71">
        <v>23813.8</v>
      </c>
      <c r="AD77" s="71">
        <v>20309.86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552393.72999999963</v>
      </c>
      <c r="AT77" s="71">
        <v>-625850.87</v>
      </c>
      <c r="AU77" s="71">
        <v>-625850.87</v>
      </c>
      <c r="AV77" s="71">
        <v>0</v>
      </c>
      <c r="AW77" s="71">
        <v>1907014.3199999998</v>
      </c>
      <c r="AX77" s="71">
        <v>4139354.58</v>
      </c>
      <c r="AY77" s="71">
        <v>2206486.14</v>
      </c>
      <c r="AZ77" s="71">
        <v>-781569.69</v>
      </c>
      <c r="BA77" s="71">
        <v>3138142.27</v>
      </c>
      <c r="BB77" s="71">
        <v>0</v>
      </c>
      <c r="BC77" s="71">
        <v>-150086.44</v>
      </c>
      <c r="BD77" s="71">
        <v>1932868.44</v>
      </c>
      <c r="BE77" s="71">
        <v>-2232340.2600000002</v>
      </c>
      <c r="BF77" s="71">
        <v>-1840636.55</v>
      </c>
      <c r="BG77" s="71">
        <v>0</v>
      </c>
      <c r="BH77" s="71">
        <v>-1965837.7</v>
      </c>
      <c r="BI77" s="71">
        <v>0</v>
      </c>
      <c r="BJ77" s="71">
        <v>125201.15</v>
      </c>
      <c r="BK77" s="71">
        <v>-391703.71</v>
      </c>
      <c r="BL77" s="71">
        <v>0</v>
      </c>
      <c r="BM77" s="71">
        <v>0</v>
      </c>
      <c r="BN77" s="71">
        <v>0</v>
      </c>
      <c r="BO77" s="71">
        <v>303294.24</v>
      </c>
      <c r="BP77" s="71">
        <v>303294.24</v>
      </c>
      <c r="BQ77" s="71">
        <v>0</v>
      </c>
      <c r="BR77" s="71">
        <v>0</v>
      </c>
      <c r="BS77" s="71">
        <v>-1032063.9600000001</v>
      </c>
      <c r="BT77" s="71">
        <v>-715956.53</v>
      </c>
      <c r="BU77" s="71">
        <v>-183679.53</v>
      </c>
      <c r="BV77" s="71">
        <v>-26954.01</v>
      </c>
      <c r="BW77" s="71">
        <v>0</v>
      </c>
      <c r="BX77" s="71">
        <v>0</v>
      </c>
      <c r="BY77" s="71">
        <v>-105473.89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1987919.46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159285516573.84583</v>
      </c>
      <c r="E78" s="74">
        <v>142310958838.14996</v>
      </c>
      <c r="F78" s="74">
        <v>147567863216.04996</v>
      </c>
      <c r="G78" s="74">
        <v>-5256904377.8000002</v>
      </c>
      <c r="H78" s="74">
        <v>-0.1</v>
      </c>
      <c r="I78" s="74">
        <v>-20474761711.509998</v>
      </c>
      <c r="J78" s="74">
        <v>-20586645984.739998</v>
      </c>
      <c r="K78" s="74">
        <v>-83153331087.02002</v>
      </c>
      <c r="L78" s="74">
        <v>62566685102.279999</v>
      </c>
      <c r="M78" s="74">
        <v>111884273.22999986</v>
      </c>
      <c r="N78" s="74">
        <v>1936408475.4500003</v>
      </c>
      <c r="O78" s="74">
        <v>-1824524202.2199998</v>
      </c>
      <c r="P78" s="74">
        <v>0</v>
      </c>
      <c r="Q78" s="74">
        <v>0</v>
      </c>
      <c r="R78" s="74">
        <v>0</v>
      </c>
      <c r="S78" s="74">
        <v>-344247498.48000002</v>
      </c>
      <c r="T78" s="74">
        <v>-344375184.92000002</v>
      </c>
      <c r="U78" s="74">
        <v>-425398954.01000005</v>
      </c>
      <c r="V78" s="74">
        <v>81023769.090000004</v>
      </c>
      <c r="W78" s="74">
        <v>127686.43999999999</v>
      </c>
      <c r="X78" s="74">
        <v>161395.15</v>
      </c>
      <c r="Y78" s="74">
        <v>-33708.71</v>
      </c>
      <c r="Z78" s="74">
        <v>33120123998.555889</v>
      </c>
      <c r="AA78" s="74">
        <v>22232237436.869328</v>
      </c>
      <c r="AB78" s="74">
        <v>1527434687.1972551</v>
      </c>
      <c r="AC78" s="74">
        <v>6714349169.7934675</v>
      </c>
      <c r="AD78" s="74">
        <v>2202523435.5141196</v>
      </c>
      <c r="AE78" s="74">
        <v>149900583.76035616</v>
      </c>
      <c r="AF78" s="74">
        <v>111761995.8968372</v>
      </c>
      <c r="AG78" s="74">
        <v>180482100.91869935</v>
      </c>
      <c r="AH78" s="74">
        <v>1043677.8437850345</v>
      </c>
      <c r="AI78" s="74">
        <v>390910.76204606786</v>
      </c>
      <c r="AJ78" s="74">
        <v>470523654.42999989</v>
      </c>
      <c r="AK78" s="74">
        <v>470600340.04999989</v>
      </c>
      <c r="AL78" s="74">
        <v>-76685.62</v>
      </c>
      <c r="AM78" s="74">
        <v>4202919292.6999998</v>
      </c>
      <c r="AN78" s="74">
        <v>3807383968.5800009</v>
      </c>
      <c r="AO78" s="74">
        <v>-135634870.85999998</v>
      </c>
      <c r="AP78" s="74">
        <v>225265136.07999998</v>
      </c>
      <c r="AQ78" s="74">
        <v>-591.7600000000001</v>
      </c>
      <c r="AR78" s="74">
        <v>305905650.65999991</v>
      </c>
      <c r="AS78" s="74">
        <v>-127377027977.98949</v>
      </c>
      <c r="AT78" s="74">
        <v>-80720969898.809967</v>
      </c>
      <c r="AU78" s="74">
        <v>-83669335620.609985</v>
      </c>
      <c r="AV78" s="74">
        <v>2948365721.7999983</v>
      </c>
      <c r="AW78" s="74">
        <v>-4271302651.6900024</v>
      </c>
      <c r="AX78" s="74">
        <v>-4157335583.840004</v>
      </c>
      <c r="AY78" s="74">
        <v>-20720407482.660004</v>
      </c>
      <c r="AZ78" s="74">
        <v>-21817777574.467262</v>
      </c>
      <c r="BA78" s="74">
        <v>-152258692.37274465</v>
      </c>
      <c r="BB78" s="74">
        <v>-366808.74</v>
      </c>
      <c r="BC78" s="74">
        <v>1249995592.9199996</v>
      </c>
      <c r="BD78" s="74">
        <v>16563071898.819998</v>
      </c>
      <c r="BE78" s="74">
        <v>-113967067.85000014</v>
      </c>
      <c r="BF78" s="74">
        <v>627595141.5799998</v>
      </c>
      <c r="BG78" s="74">
        <v>580155550.82123399</v>
      </c>
      <c r="BH78" s="74">
        <v>129283790.07876578</v>
      </c>
      <c r="BI78" s="74">
        <v>0</v>
      </c>
      <c r="BJ78" s="74">
        <v>-81844199.319999993</v>
      </c>
      <c r="BK78" s="74">
        <v>-741562209.42999995</v>
      </c>
      <c r="BL78" s="74">
        <v>-2329379.4600000009</v>
      </c>
      <c r="BM78" s="74">
        <v>-2329379.4600000009</v>
      </c>
      <c r="BN78" s="74">
        <v>0</v>
      </c>
      <c r="BO78" s="74">
        <v>-311617961.34999996</v>
      </c>
      <c r="BP78" s="74">
        <v>-311617961.34999996</v>
      </c>
      <c r="BQ78" s="74">
        <v>0</v>
      </c>
      <c r="BR78" s="74">
        <v>0</v>
      </c>
      <c r="BS78" s="74">
        <v>-33617671937.556194</v>
      </c>
      <c r="BT78" s="74">
        <v>-19557572237.75798</v>
      </c>
      <c r="BU78" s="74">
        <v>-7255688548.3664856</v>
      </c>
      <c r="BV78" s="74">
        <v>-2431500620.923358</v>
      </c>
      <c r="BW78" s="74">
        <v>-717742.09</v>
      </c>
      <c r="BX78" s="74">
        <v>-1261811878.2051654</v>
      </c>
      <c r="BY78" s="74">
        <v>-1137369664.3821454</v>
      </c>
      <c r="BZ78" s="74">
        <v>443676724.06999987</v>
      </c>
      <c r="CA78" s="74">
        <v>-2416687969.9010649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-8453136149.1233625</v>
      </c>
      <c r="CJ78" s="74">
        <v>-8453136149.1233625</v>
      </c>
      <c r="CK78" s="74">
        <v>0</v>
      </c>
      <c r="CL78" s="74">
        <v>31908488595.856358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745875596.18000007</v>
      </c>
      <c r="E80" s="74">
        <v>591144181.18000007</v>
      </c>
      <c r="F80" s="74">
        <v>671727369.15999997</v>
      </c>
      <c r="G80" s="74">
        <v>-80583187.979999989</v>
      </c>
      <c r="H80" s="74">
        <v>0</v>
      </c>
      <c r="I80" s="74">
        <v>58308805.939999983</v>
      </c>
      <c r="J80" s="74">
        <v>58308805.939999983</v>
      </c>
      <c r="K80" s="74">
        <v>-171668088.25999999</v>
      </c>
      <c r="L80" s="74">
        <v>229976894.19999999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84420309.390000001</v>
      </c>
      <c r="AA80" s="74">
        <v>58106493.369999997</v>
      </c>
      <c r="AB80" s="74">
        <v>15061989.4</v>
      </c>
      <c r="AC80" s="74">
        <v>259486.93999999965</v>
      </c>
      <c r="AD80" s="74">
        <v>10871013.82</v>
      </c>
      <c r="AE80" s="74">
        <v>0</v>
      </c>
      <c r="AF80" s="74">
        <v>0</v>
      </c>
      <c r="AG80" s="74">
        <v>0</v>
      </c>
      <c r="AH80" s="74">
        <v>121325.86</v>
      </c>
      <c r="AI80" s="74">
        <v>0</v>
      </c>
      <c r="AJ80" s="74">
        <v>12002299.67</v>
      </c>
      <c r="AK80" s="74">
        <v>11832326.27</v>
      </c>
      <c r="AL80" s="74">
        <v>169973.4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-774352011.71000004</v>
      </c>
      <c r="AT80" s="74">
        <v>-420074216.38999999</v>
      </c>
      <c r="AU80" s="74">
        <v>-420148046.65999997</v>
      </c>
      <c r="AV80" s="74">
        <v>73830.27</v>
      </c>
      <c r="AW80" s="74">
        <v>-124613762.25000001</v>
      </c>
      <c r="AX80" s="74">
        <v>-122789983.29000001</v>
      </c>
      <c r="AY80" s="74">
        <v>-258327981.01000002</v>
      </c>
      <c r="AZ80" s="74">
        <v>-160868290.30000001</v>
      </c>
      <c r="BA80" s="74">
        <v>-107086005.77999999</v>
      </c>
      <c r="BB80" s="74">
        <v>0</v>
      </c>
      <c r="BC80" s="74">
        <v>9626315.0700000003</v>
      </c>
      <c r="BD80" s="74">
        <v>135537997.72</v>
      </c>
      <c r="BE80" s="74">
        <v>-1823778.9600000002</v>
      </c>
      <c r="BF80" s="74">
        <v>-292551.24</v>
      </c>
      <c r="BG80" s="74">
        <v>1550718.94</v>
      </c>
      <c r="BH80" s="74">
        <v>-1968471.3299999998</v>
      </c>
      <c r="BI80" s="74">
        <v>0</v>
      </c>
      <c r="BJ80" s="74">
        <v>125201.15</v>
      </c>
      <c r="BK80" s="74">
        <v>-1531227.72</v>
      </c>
      <c r="BL80" s="74">
        <v>0</v>
      </c>
      <c r="BM80" s="74">
        <v>0</v>
      </c>
      <c r="BN80" s="74">
        <v>0</v>
      </c>
      <c r="BO80" s="74">
        <v>1682445.31</v>
      </c>
      <c r="BP80" s="74">
        <v>1682445.31</v>
      </c>
      <c r="BQ80" s="74">
        <v>0</v>
      </c>
      <c r="BR80" s="74">
        <v>0</v>
      </c>
      <c r="BS80" s="74">
        <v>-231346478.38000003</v>
      </c>
      <c r="BT80" s="74">
        <v>-194010319.67000002</v>
      </c>
      <c r="BU80" s="74">
        <v>-23625557.18</v>
      </c>
      <c r="BV80" s="74">
        <v>-5560481.1500000004</v>
      </c>
      <c r="BW80" s="74">
        <v>0</v>
      </c>
      <c r="BX80" s="74">
        <v>0</v>
      </c>
      <c r="BY80" s="74">
        <v>-5823512.9699999988</v>
      </c>
      <c r="BZ80" s="74">
        <v>0</v>
      </c>
      <c r="CA80" s="74">
        <v>-2326607.41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-28476415.529999949</v>
      </c>
    </row>
    <row r="81" spans="1:90">
      <c r="A81" s="56" t="s">
        <v>134</v>
      </c>
      <c r="B81" s="73">
        <v>9003</v>
      </c>
      <c r="C81" s="70" t="s">
        <v>383</v>
      </c>
      <c r="D81" s="74">
        <v>159285516573.84583</v>
      </c>
      <c r="E81" s="74">
        <v>142310958838.14996</v>
      </c>
      <c r="F81" s="74">
        <v>147567863216.04996</v>
      </c>
      <c r="G81" s="74">
        <v>-5256904377.8000002</v>
      </c>
      <c r="H81" s="74">
        <v>-0.1</v>
      </c>
      <c r="I81" s="74">
        <v>-20474761711.509998</v>
      </c>
      <c r="J81" s="74">
        <v>-20586645984.739998</v>
      </c>
      <c r="K81" s="74">
        <v>-83153331087.02002</v>
      </c>
      <c r="L81" s="74">
        <v>62566685102.279999</v>
      </c>
      <c r="M81" s="74">
        <v>111884273.22999986</v>
      </c>
      <c r="N81" s="74">
        <v>1936408475.4500003</v>
      </c>
      <c r="O81" s="74">
        <v>-1824524202.2199998</v>
      </c>
      <c r="P81" s="74">
        <v>0</v>
      </c>
      <c r="Q81" s="74">
        <v>0</v>
      </c>
      <c r="R81" s="74">
        <v>0</v>
      </c>
      <c r="S81" s="74">
        <v>-344247498.48000002</v>
      </c>
      <c r="T81" s="74">
        <v>-344375184.92000002</v>
      </c>
      <c r="U81" s="74">
        <v>-425398954.01000005</v>
      </c>
      <c r="V81" s="74">
        <v>81023769.090000004</v>
      </c>
      <c r="W81" s="74">
        <v>127686.43999999999</v>
      </c>
      <c r="X81" s="74">
        <v>161395.15</v>
      </c>
      <c r="Y81" s="74">
        <v>-33708.71</v>
      </c>
      <c r="Z81" s="74">
        <v>33120123998.555889</v>
      </c>
      <c r="AA81" s="74">
        <v>22232237436.869328</v>
      </c>
      <c r="AB81" s="74">
        <v>1527434687.1972551</v>
      </c>
      <c r="AC81" s="74">
        <v>6714349169.7934675</v>
      </c>
      <c r="AD81" s="74">
        <v>2202523435.5141196</v>
      </c>
      <c r="AE81" s="74">
        <v>149900583.76035616</v>
      </c>
      <c r="AF81" s="74">
        <v>111761995.8968372</v>
      </c>
      <c r="AG81" s="74">
        <v>180482100.91869935</v>
      </c>
      <c r="AH81" s="74">
        <v>1043677.8437850345</v>
      </c>
      <c r="AI81" s="74">
        <v>390910.76204606786</v>
      </c>
      <c r="AJ81" s="74">
        <v>470523654.42999989</v>
      </c>
      <c r="AK81" s="74">
        <v>470600340.04999989</v>
      </c>
      <c r="AL81" s="74">
        <v>-76685.62</v>
      </c>
      <c r="AM81" s="74">
        <v>4202919292.6999998</v>
      </c>
      <c r="AN81" s="74">
        <v>3807383968.5800009</v>
      </c>
      <c r="AO81" s="74">
        <v>-135634870.85999998</v>
      </c>
      <c r="AP81" s="74">
        <v>225265136.07999998</v>
      </c>
      <c r="AQ81" s="74">
        <v>-591.7600000000001</v>
      </c>
      <c r="AR81" s="74">
        <v>305905650.65999991</v>
      </c>
      <c r="AS81" s="74">
        <v>-127377027977.98949</v>
      </c>
      <c r="AT81" s="74">
        <v>-80720969898.809967</v>
      </c>
      <c r="AU81" s="74">
        <v>-83669335620.609985</v>
      </c>
      <c r="AV81" s="74">
        <v>2948365721.7999983</v>
      </c>
      <c r="AW81" s="74">
        <v>-4271302651.6900024</v>
      </c>
      <c r="AX81" s="74">
        <v>-4157335583.840004</v>
      </c>
      <c r="AY81" s="74">
        <v>-20720407482.660004</v>
      </c>
      <c r="AZ81" s="74">
        <v>-21817777574.467262</v>
      </c>
      <c r="BA81" s="74">
        <v>-152258692.37274465</v>
      </c>
      <c r="BB81" s="74">
        <v>-366808.74</v>
      </c>
      <c r="BC81" s="74">
        <v>1249995592.9199996</v>
      </c>
      <c r="BD81" s="74">
        <v>16563071898.819998</v>
      </c>
      <c r="BE81" s="74">
        <v>-113967067.85000014</v>
      </c>
      <c r="BF81" s="74">
        <v>627595141.5799998</v>
      </c>
      <c r="BG81" s="74">
        <v>580155550.82123399</v>
      </c>
      <c r="BH81" s="74">
        <v>129283790.07876578</v>
      </c>
      <c r="BI81" s="74">
        <v>0</v>
      </c>
      <c r="BJ81" s="74">
        <v>-81844199.319999993</v>
      </c>
      <c r="BK81" s="74">
        <v>-741562209.42999995</v>
      </c>
      <c r="BL81" s="74">
        <v>-2329379.4600000009</v>
      </c>
      <c r="BM81" s="74">
        <v>-2329379.4600000009</v>
      </c>
      <c r="BN81" s="74">
        <v>0</v>
      </c>
      <c r="BO81" s="74">
        <v>-311617961.34999996</v>
      </c>
      <c r="BP81" s="74">
        <v>-311617961.34999996</v>
      </c>
      <c r="BQ81" s="74">
        <v>0</v>
      </c>
      <c r="BR81" s="74">
        <v>0</v>
      </c>
      <c r="BS81" s="74">
        <v>-33617671937.556194</v>
      </c>
      <c r="BT81" s="74">
        <v>-19557572237.75798</v>
      </c>
      <c r="BU81" s="74">
        <v>-7255688548.3664856</v>
      </c>
      <c r="BV81" s="74">
        <v>-2431500620.923358</v>
      </c>
      <c r="BW81" s="74">
        <v>-717742.09</v>
      </c>
      <c r="BX81" s="74">
        <v>-1261811878.2051654</v>
      </c>
      <c r="BY81" s="74">
        <v>-1137369664.3821454</v>
      </c>
      <c r="BZ81" s="74">
        <v>443676724.06999987</v>
      </c>
      <c r="CA81" s="74">
        <v>-2416687969.9010649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-8453136149.1233625</v>
      </c>
      <c r="CJ81" s="74">
        <v>-8453136149.1233625</v>
      </c>
      <c r="CK81" s="74">
        <v>0</v>
      </c>
      <c r="CL81" s="74">
        <v>31908488595.856358</v>
      </c>
    </row>
    <row r="82" spans="1:90" ht="12.75" customHeight="1">
      <c r="A82" s="57" t="s">
        <v>136</v>
      </c>
      <c r="B82" s="75"/>
      <c r="C82" s="70" t="s">
        <v>384</v>
      </c>
      <c r="D82" s="74">
        <v>160031392170.02582</v>
      </c>
      <c r="E82" s="74">
        <v>142902103019.32996</v>
      </c>
      <c r="F82" s="74">
        <v>148239590585.20996</v>
      </c>
      <c r="G82" s="74">
        <v>-5337487565.7799997</v>
      </c>
      <c r="H82" s="74">
        <v>-0.1</v>
      </c>
      <c r="I82" s="74">
        <v>-20416452905.57</v>
      </c>
      <c r="J82" s="74">
        <v>-20528337178.799999</v>
      </c>
      <c r="K82" s="74">
        <v>-83324999175.280014</v>
      </c>
      <c r="L82" s="74">
        <v>62796661996.479996</v>
      </c>
      <c r="M82" s="74">
        <v>111884273.22999986</v>
      </c>
      <c r="N82" s="74">
        <v>1936408475.4500003</v>
      </c>
      <c r="O82" s="74">
        <v>-1824524202.2199998</v>
      </c>
      <c r="P82" s="74">
        <v>0</v>
      </c>
      <c r="Q82" s="74">
        <v>0</v>
      </c>
      <c r="R82" s="74">
        <v>0</v>
      </c>
      <c r="S82" s="74">
        <v>-344247498.48000002</v>
      </c>
      <c r="T82" s="74">
        <v>-344375184.92000002</v>
      </c>
      <c r="U82" s="74">
        <v>-425398954.01000005</v>
      </c>
      <c r="V82" s="74">
        <v>81023769.090000004</v>
      </c>
      <c r="W82" s="74">
        <v>127686.43999999999</v>
      </c>
      <c r="X82" s="74">
        <v>161395.15</v>
      </c>
      <c r="Y82" s="74">
        <v>-33708.71</v>
      </c>
      <c r="Z82" s="74">
        <v>33204544307.945889</v>
      </c>
      <c r="AA82" s="74">
        <v>22290343930.239326</v>
      </c>
      <c r="AB82" s="74">
        <v>1542496676.5972552</v>
      </c>
      <c r="AC82" s="74">
        <v>6714608656.7334671</v>
      </c>
      <c r="AD82" s="74">
        <v>2213394449.3341198</v>
      </c>
      <c r="AE82" s="74">
        <v>149900583.76035616</v>
      </c>
      <c r="AF82" s="74">
        <v>111761995.8968372</v>
      </c>
      <c r="AG82" s="74">
        <v>180482100.91869935</v>
      </c>
      <c r="AH82" s="74">
        <v>1165003.7037850346</v>
      </c>
      <c r="AI82" s="74">
        <v>390910.76204606786</v>
      </c>
      <c r="AJ82" s="74">
        <v>482525954.0999999</v>
      </c>
      <c r="AK82" s="74">
        <v>482432666.31999987</v>
      </c>
      <c r="AL82" s="74">
        <v>93287.78</v>
      </c>
      <c r="AM82" s="74">
        <v>4202919292.6999998</v>
      </c>
      <c r="AN82" s="74">
        <v>3807383968.5800009</v>
      </c>
      <c r="AO82" s="74">
        <v>-135634870.85999998</v>
      </c>
      <c r="AP82" s="74">
        <v>225265136.07999998</v>
      </c>
      <c r="AQ82" s="74">
        <v>-591.7600000000001</v>
      </c>
      <c r="AR82" s="74">
        <v>305905650.65999991</v>
      </c>
      <c r="AS82" s="74">
        <v>-128151379989.69949</v>
      </c>
      <c r="AT82" s="74">
        <v>-81141044115.199966</v>
      </c>
      <c r="AU82" s="74">
        <v>-84089483667.269989</v>
      </c>
      <c r="AV82" s="74">
        <v>2948439552.0699983</v>
      </c>
      <c r="AW82" s="74">
        <v>-4395916413.9400024</v>
      </c>
      <c r="AX82" s="74">
        <v>-4280125567.1300039</v>
      </c>
      <c r="AY82" s="74">
        <v>-20978735463.670002</v>
      </c>
      <c r="AZ82" s="74">
        <v>-21978645864.767262</v>
      </c>
      <c r="BA82" s="74">
        <v>-259344698.15274465</v>
      </c>
      <c r="BB82" s="74">
        <v>-366808.74</v>
      </c>
      <c r="BC82" s="74">
        <v>1259621907.9899995</v>
      </c>
      <c r="BD82" s="74">
        <v>16698609896.539997</v>
      </c>
      <c r="BE82" s="74">
        <v>-115790846.81000014</v>
      </c>
      <c r="BF82" s="74">
        <v>627302590.33999979</v>
      </c>
      <c r="BG82" s="74">
        <v>581706269.76123405</v>
      </c>
      <c r="BH82" s="74">
        <v>127315318.74876578</v>
      </c>
      <c r="BI82" s="74">
        <v>0</v>
      </c>
      <c r="BJ82" s="74">
        <v>-81718998.169999987</v>
      </c>
      <c r="BK82" s="74">
        <v>-743093437.14999998</v>
      </c>
      <c r="BL82" s="74">
        <v>-2329379.4600000009</v>
      </c>
      <c r="BM82" s="74">
        <v>-2329379.4600000009</v>
      </c>
      <c r="BN82" s="74">
        <v>0</v>
      </c>
      <c r="BO82" s="74">
        <v>-309935516.03999996</v>
      </c>
      <c r="BP82" s="74">
        <v>-309935516.03999996</v>
      </c>
      <c r="BQ82" s="74">
        <v>0</v>
      </c>
      <c r="BR82" s="74">
        <v>0</v>
      </c>
      <c r="BS82" s="74">
        <v>-33849018415.936195</v>
      </c>
      <c r="BT82" s="74">
        <v>-19751582557.427979</v>
      </c>
      <c r="BU82" s="74">
        <v>-7279314105.5464859</v>
      </c>
      <c r="BV82" s="74">
        <v>-2437061102.0733581</v>
      </c>
      <c r="BW82" s="74">
        <v>-717742.09</v>
      </c>
      <c r="BX82" s="74">
        <v>-1261811878.2051654</v>
      </c>
      <c r="BY82" s="74">
        <v>-1143193177.3521454</v>
      </c>
      <c r="BZ82" s="74">
        <v>443676724.06999987</v>
      </c>
      <c r="CA82" s="74">
        <v>-2419014577.3110647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-8453136149.1233625</v>
      </c>
      <c r="CJ82" s="74">
        <v>-8453136149.1233625</v>
      </c>
      <c r="CK82" s="74">
        <v>0</v>
      </c>
      <c r="CL82" s="74">
        <v>31880012180.326359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2EE24-3624-4659-80A9-17A65779B049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233</v>
      </c>
      <c r="B2" s="86">
        <v>713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0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0</v>
      </c>
      <c r="AT8" s="71">
        <v>0</v>
      </c>
      <c r="AU8" s="71">
        <v>0</v>
      </c>
      <c r="AV8" s="71">
        <v>0</v>
      </c>
      <c r="AW8" s="71">
        <v>0</v>
      </c>
      <c r="AX8" s="71">
        <v>0</v>
      </c>
      <c r="AY8" s="71">
        <v>0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0</v>
      </c>
      <c r="BK8" s="71">
        <v>0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1">
        <v>0</v>
      </c>
      <c r="BV8" s="71">
        <v>0</v>
      </c>
      <c r="BW8" s="71">
        <v>0</v>
      </c>
      <c r="BX8" s="71">
        <v>0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1">
        <v>0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0</v>
      </c>
      <c r="BT39" s="71">
        <v>0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0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0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0</v>
      </c>
      <c r="AT74" s="71">
        <v>0</v>
      </c>
      <c r="AU74" s="71">
        <v>0</v>
      </c>
      <c r="AV74" s="71">
        <v>0</v>
      </c>
      <c r="AW74" s="71">
        <v>0</v>
      </c>
      <c r="AX74" s="71">
        <v>0</v>
      </c>
      <c r="AY74" s="71">
        <v>0</v>
      </c>
      <c r="AZ74" s="71">
        <v>0</v>
      </c>
      <c r="BA74" s="71">
        <v>0</v>
      </c>
      <c r="BB74" s="71">
        <v>0</v>
      </c>
      <c r="BC74" s="71">
        <v>0</v>
      </c>
      <c r="BD74" s="71">
        <v>0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0</v>
      </c>
      <c r="BT74" s="71">
        <v>0</v>
      </c>
      <c r="BU74" s="71">
        <v>0</v>
      </c>
      <c r="BV74" s="71">
        <v>0</v>
      </c>
      <c r="BW74" s="71">
        <v>0</v>
      </c>
      <c r="BX74" s="71">
        <v>0</v>
      </c>
      <c r="BY74" s="71">
        <v>0</v>
      </c>
      <c r="BZ74" s="71">
        <v>0</v>
      </c>
      <c r="CA74" s="71">
        <v>0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0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0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0</v>
      </c>
      <c r="W78" s="74">
        <v>0</v>
      </c>
      <c r="X78" s="74">
        <v>0</v>
      </c>
      <c r="Y78" s="74">
        <v>0</v>
      </c>
      <c r="Z78" s="74">
        <v>0</v>
      </c>
      <c r="AA78" s="74">
        <v>0</v>
      </c>
      <c r="AB78" s="74">
        <v>0</v>
      </c>
      <c r="AC78" s="74">
        <v>0</v>
      </c>
      <c r="AD78" s="74">
        <v>0</v>
      </c>
      <c r="AE78" s="74">
        <v>0</v>
      </c>
      <c r="AF78" s="74">
        <v>0</v>
      </c>
      <c r="AG78" s="74">
        <v>0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4">
        <v>0</v>
      </c>
      <c r="AT78" s="74">
        <v>0</v>
      </c>
      <c r="AU78" s="74">
        <v>0</v>
      </c>
      <c r="AV78" s="74">
        <v>0</v>
      </c>
      <c r="AW78" s="74">
        <v>0</v>
      </c>
      <c r="AX78" s="74">
        <v>0</v>
      </c>
      <c r="AY78" s="74">
        <v>0</v>
      </c>
      <c r="AZ78" s="74">
        <v>0</v>
      </c>
      <c r="BA78" s="74">
        <v>0</v>
      </c>
      <c r="BB78" s="74">
        <v>0</v>
      </c>
      <c r="BC78" s="74">
        <v>0</v>
      </c>
      <c r="BD78" s="74">
        <v>0</v>
      </c>
      <c r="BE78" s="74">
        <v>0</v>
      </c>
      <c r="BF78" s="74">
        <v>0</v>
      </c>
      <c r="BG78" s="74">
        <v>0</v>
      </c>
      <c r="BH78" s="74">
        <v>0</v>
      </c>
      <c r="BI78" s="74">
        <v>0</v>
      </c>
      <c r="BJ78" s="74">
        <v>0</v>
      </c>
      <c r="BK78" s="74">
        <v>0</v>
      </c>
      <c r="BL78" s="74">
        <v>0</v>
      </c>
      <c r="BM78" s="74">
        <v>0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0</v>
      </c>
      <c r="BT78" s="74">
        <v>0</v>
      </c>
      <c r="BU78" s="74">
        <v>0</v>
      </c>
      <c r="BV78" s="74">
        <v>0</v>
      </c>
      <c r="BW78" s="74">
        <v>0</v>
      </c>
      <c r="BX78" s="74">
        <v>0</v>
      </c>
      <c r="BY78" s="74">
        <v>0</v>
      </c>
      <c r="BZ78" s="74">
        <v>0</v>
      </c>
      <c r="CA78" s="74">
        <v>0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0</v>
      </c>
      <c r="CJ78" s="74">
        <v>0</v>
      </c>
      <c r="CK78" s="74">
        <v>0</v>
      </c>
      <c r="CL78" s="74">
        <v>0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0</v>
      </c>
      <c r="E80" s="74">
        <v>0</v>
      </c>
      <c r="F80" s="74">
        <v>0</v>
      </c>
      <c r="G80" s="74">
        <v>0</v>
      </c>
      <c r="H80" s="74">
        <v>0</v>
      </c>
      <c r="I80" s="74">
        <v>0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0</v>
      </c>
      <c r="AT80" s="74">
        <v>0</v>
      </c>
      <c r="AU80" s="74">
        <v>0</v>
      </c>
      <c r="AV80" s="74">
        <v>0</v>
      </c>
      <c r="AW80" s="74">
        <v>0</v>
      </c>
      <c r="AX80" s="74">
        <v>0</v>
      </c>
      <c r="AY80" s="74">
        <v>0</v>
      </c>
      <c r="AZ80" s="74">
        <v>0</v>
      </c>
      <c r="BA80" s="74">
        <v>0</v>
      </c>
      <c r="BB80" s="74">
        <v>0</v>
      </c>
      <c r="BC80" s="74">
        <v>0</v>
      </c>
      <c r="BD80" s="74">
        <v>0</v>
      </c>
      <c r="BE80" s="74">
        <v>0</v>
      </c>
      <c r="BF80" s="74">
        <v>0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0</v>
      </c>
      <c r="BT80" s="74">
        <v>0</v>
      </c>
      <c r="BU80" s="74">
        <v>0</v>
      </c>
      <c r="BV80" s="74">
        <v>0</v>
      </c>
      <c r="BW80" s="74">
        <v>0</v>
      </c>
      <c r="BX80" s="74">
        <v>0</v>
      </c>
      <c r="BY80" s="74">
        <v>0</v>
      </c>
      <c r="BZ80" s="74">
        <v>0</v>
      </c>
      <c r="CA80" s="74">
        <v>0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0</v>
      </c>
    </row>
    <row r="81" spans="1:90">
      <c r="A81" s="56" t="s">
        <v>134</v>
      </c>
      <c r="B81" s="73">
        <v>9003</v>
      </c>
      <c r="C81" s="70" t="s">
        <v>383</v>
      </c>
      <c r="D81" s="74">
        <v>0</v>
      </c>
      <c r="E81" s="74">
        <v>0</v>
      </c>
      <c r="F81" s="74">
        <v>0</v>
      </c>
      <c r="G81" s="74">
        <v>0</v>
      </c>
      <c r="H81" s="74">
        <v>0</v>
      </c>
      <c r="I81" s="74">
        <v>0</v>
      </c>
      <c r="J81" s="74">
        <v>0</v>
      </c>
      <c r="K81" s="74">
        <v>0</v>
      </c>
      <c r="L81" s="74">
        <v>0</v>
      </c>
      <c r="M81" s="74">
        <v>0</v>
      </c>
      <c r="N81" s="74">
        <v>0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0</v>
      </c>
      <c r="W81" s="74">
        <v>0</v>
      </c>
      <c r="X81" s="74">
        <v>0</v>
      </c>
      <c r="Y81" s="74">
        <v>0</v>
      </c>
      <c r="Z81" s="74">
        <v>0</v>
      </c>
      <c r="AA81" s="74">
        <v>0</v>
      </c>
      <c r="AB81" s="74">
        <v>0</v>
      </c>
      <c r="AC81" s="74">
        <v>0</v>
      </c>
      <c r="AD81" s="74">
        <v>0</v>
      </c>
      <c r="AE81" s="74">
        <v>0</v>
      </c>
      <c r="AF81" s="74">
        <v>0</v>
      </c>
      <c r="AG81" s="74">
        <v>0</v>
      </c>
      <c r="AH81" s="74">
        <v>0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0</v>
      </c>
      <c r="AO81" s="74">
        <v>0</v>
      </c>
      <c r="AP81" s="74">
        <v>0</v>
      </c>
      <c r="AQ81" s="74">
        <v>0</v>
      </c>
      <c r="AR81" s="74">
        <v>0</v>
      </c>
      <c r="AS81" s="74">
        <v>0</v>
      </c>
      <c r="AT81" s="74">
        <v>0</v>
      </c>
      <c r="AU81" s="74">
        <v>0</v>
      </c>
      <c r="AV81" s="74">
        <v>0</v>
      </c>
      <c r="AW81" s="74">
        <v>0</v>
      </c>
      <c r="AX81" s="74">
        <v>0</v>
      </c>
      <c r="AY81" s="74">
        <v>0</v>
      </c>
      <c r="AZ81" s="74">
        <v>0</v>
      </c>
      <c r="BA81" s="74">
        <v>0</v>
      </c>
      <c r="BB81" s="74">
        <v>0</v>
      </c>
      <c r="BC81" s="74">
        <v>0</v>
      </c>
      <c r="BD81" s="74">
        <v>0</v>
      </c>
      <c r="BE81" s="74">
        <v>0</v>
      </c>
      <c r="BF81" s="74">
        <v>0</v>
      </c>
      <c r="BG81" s="74">
        <v>0</v>
      </c>
      <c r="BH81" s="74">
        <v>0</v>
      </c>
      <c r="BI81" s="74">
        <v>0</v>
      </c>
      <c r="BJ81" s="74">
        <v>0</v>
      </c>
      <c r="BK81" s="74">
        <v>0</v>
      </c>
      <c r="BL81" s="74">
        <v>0</v>
      </c>
      <c r="BM81" s="74">
        <v>0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0</v>
      </c>
      <c r="BT81" s="74">
        <v>0</v>
      </c>
      <c r="BU81" s="74">
        <v>0</v>
      </c>
      <c r="BV81" s="74">
        <v>0</v>
      </c>
      <c r="BW81" s="74">
        <v>0</v>
      </c>
      <c r="BX81" s="74">
        <v>0</v>
      </c>
      <c r="BY81" s="74">
        <v>0</v>
      </c>
      <c r="BZ81" s="74">
        <v>0</v>
      </c>
      <c r="CA81" s="74">
        <v>0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0</v>
      </c>
      <c r="CJ81" s="74">
        <v>0</v>
      </c>
      <c r="CK81" s="74">
        <v>0</v>
      </c>
      <c r="CL81" s="74">
        <v>0</v>
      </c>
    </row>
    <row r="82" spans="1:90" ht="12.75" customHeight="1">
      <c r="A82" s="57" t="s">
        <v>136</v>
      </c>
      <c r="B82" s="75"/>
      <c r="C82" s="70" t="s">
        <v>384</v>
      </c>
      <c r="D82" s="74">
        <v>0</v>
      </c>
      <c r="E82" s="74">
        <v>0</v>
      </c>
      <c r="F82" s="74">
        <v>0</v>
      </c>
      <c r="G82" s="74">
        <v>0</v>
      </c>
      <c r="H82" s="74">
        <v>0</v>
      </c>
      <c r="I82" s="74">
        <v>0</v>
      </c>
      <c r="J82" s="74">
        <v>0</v>
      </c>
      <c r="K82" s="74">
        <v>0</v>
      </c>
      <c r="L82" s="74">
        <v>0</v>
      </c>
      <c r="M82" s="74">
        <v>0</v>
      </c>
      <c r="N82" s="74">
        <v>0</v>
      </c>
      <c r="O82" s="74">
        <v>0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0</v>
      </c>
      <c r="AA82" s="74">
        <v>0</v>
      </c>
      <c r="AB82" s="74">
        <v>0</v>
      </c>
      <c r="AC82" s="74">
        <v>0</v>
      </c>
      <c r="AD82" s="74">
        <v>0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74">
        <v>0</v>
      </c>
      <c r="AN82" s="74">
        <v>0</v>
      </c>
      <c r="AO82" s="74">
        <v>0</v>
      </c>
      <c r="AP82" s="74">
        <v>0</v>
      </c>
      <c r="AQ82" s="74">
        <v>0</v>
      </c>
      <c r="AR82" s="74">
        <v>0</v>
      </c>
      <c r="AS82" s="74">
        <v>0</v>
      </c>
      <c r="AT82" s="74">
        <v>0</v>
      </c>
      <c r="AU82" s="74">
        <v>0</v>
      </c>
      <c r="AV82" s="74">
        <v>0</v>
      </c>
      <c r="AW82" s="74">
        <v>0</v>
      </c>
      <c r="AX82" s="74">
        <v>0</v>
      </c>
      <c r="AY82" s="74">
        <v>0</v>
      </c>
      <c r="AZ82" s="74">
        <v>0</v>
      </c>
      <c r="BA82" s="74">
        <v>0</v>
      </c>
      <c r="BB82" s="74">
        <v>0</v>
      </c>
      <c r="BC82" s="74">
        <v>0</v>
      </c>
      <c r="BD82" s="74">
        <v>0</v>
      </c>
      <c r="BE82" s="74">
        <v>0</v>
      </c>
      <c r="BF82" s="74">
        <v>0</v>
      </c>
      <c r="BG82" s="74">
        <v>0</v>
      </c>
      <c r="BH82" s="74">
        <v>0</v>
      </c>
      <c r="BI82" s="74">
        <v>0</v>
      </c>
      <c r="BJ82" s="74">
        <v>0</v>
      </c>
      <c r="BK82" s="74">
        <v>0</v>
      </c>
      <c r="BL82" s="74">
        <v>0</v>
      </c>
      <c r="BM82" s="74">
        <v>0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0</v>
      </c>
      <c r="BT82" s="74">
        <v>0</v>
      </c>
      <c r="BU82" s="74">
        <v>0</v>
      </c>
      <c r="BV82" s="74">
        <v>0</v>
      </c>
      <c r="BW82" s="74">
        <v>0</v>
      </c>
      <c r="BX82" s="74">
        <v>0</v>
      </c>
      <c r="BY82" s="74">
        <v>0</v>
      </c>
      <c r="BZ82" s="74">
        <v>0</v>
      </c>
      <c r="CA82" s="74">
        <v>0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0</v>
      </c>
      <c r="CJ82" s="74">
        <v>0</v>
      </c>
      <c r="CK82" s="74">
        <v>0</v>
      </c>
      <c r="CL82" s="74">
        <v>0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DE9CF-9DD2-4E2E-8F8D-FBFD9D5DF95B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236</v>
      </c>
      <c r="B2" s="86">
        <v>727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335.59000001192095</v>
      </c>
      <c r="E8" s="71">
        <v>250.28000000119209</v>
      </c>
      <c r="F8" s="71">
        <v>123759219.97</v>
      </c>
      <c r="G8" s="71">
        <v>-123758969.69</v>
      </c>
      <c r="H8" s="71">
        <v>0</v>
      </c>
      <c r="I8" s="71">
        <v>-58.729999989271164</v>
      </c>
      <c r="J8" s="71">
        <v>14885708.120000005</v>
      </c>
      <c r="K8" s="71">
        <v>-71543585.769999996</v>
      </c>
      <c r="L8" s="71">
        <v>86429293.890000001</v>
      </c>
      <c r="M8" s="71">
        <v>-14885766.849999994</v>
      </c>
      <c r="N8" s="71">
        <v>71543398.400000006</v>
      </c>
      <c r="O8" s="71">
        <v>-86429165.25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144.04000000000002</v>
      </c>
      <c r="AA8" s="71">
        <v>52.32</v>
      </c>
      <c r="AB8" s="71">
        <v>3.0999999999999996</v>
      </c>
      <c r="AC8" s="71">
        <v>71.930000000000007</v>
      </c>
      <c r="AD8" s="71">
        <v>16.690000000000001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-964941.90000000107</v>
      </c>
      <c r="AT8" s="71">
        <v>0</v>
      </c>
      <c r="AU8" s="71">
        <v>-25702027.469999999</v>
      </c>
      <c r="AV8" s="71">
        <v>25702027.469999999</v>
      </c>
      <c r="AW8" s="71">
        <v>0.98999999836087227</v>
      </c>
      <c r="AX8" s="71">
        <v>498343.23999999836</v>
      </c>
      <c r="AY8" s="71">
        <v>-17468141.690000001</v>
      </c>
      <c r="AZ8" s="71">
        <v>-19451049.690000001</v>
      </c>
      <c r="BA8" s="71">
        <v>-170744</v>
      </c>
      <c r="BB8" s="71">
        <v>0</v>
      </c>
      <c r="BC8" s="71">
        <v>2153652</v>
      </c>
      <c r="BD8" s="71">
        <v>17966484.93</v>
      </c>
      <c r="BE8" s="71">
        <v>-498342.25</v>
      </c>
      <c r="BF8" s="71">
        <v>17468140.690000001</v>
      </c>
      <c r="BG8" s="71">
        <v>19451049.690000001</v>
      </c>
      <c r="BH8" s="71">
        <v>170743</v>
      </c>
      <c r="BI8" s="71">
        <v>0</v>
      </c>
      <c r="BJ8" s="71">
        <v>-2153652</v>
      </c>
      <c r="BK8" s="71">
        <v>-17966482.940000001</v>
      </c>
      <c r="BL8" s="71">
        <v>-0.02</v>
      </c>
      <c r="BM8" s="71">
        <v>-0.02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-964942.86999999941</v>
      </c>
      <c r="BT8" s="71">
        <v>-4160436.13</v>
      </c>
      <c r="BU8" s="71">
        <v>-3096891.1</v>
      </c>
      <c r="BV8" s="71">
        <v>-1157170.3500000001</v>
      </c>
      <c r="BW8" s="71">
        <v>0</v>
      </c>
      <c r="BX8" s="71">
        <v>0</v>
      </c>
      <c r="BY8" s="71">
        <v>0</v>
      </c>
      <c r="BZ8" s="71">
        <v>8824250.5500000007</v>
      </c>
      <c r="CA8" s="71">
        <v>-1374695.84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-964606.30999998911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946063.29000000027</v>
      </c>
      <c r="E9" s="71">
        <v>1551506.2400000002</v>
      </c>
      <c r="F9" s="71">
        <v>15475071.98</v>
      </c>
      <c r="G9" s="71">
        <v>-13923565.74</v>
      </c>
      <c r="H9" s="71">
        <v>0</v>
      </c>
      <c r="I9" s="71">
        <v>-274791.87999999989</v>
      </c>
      <c r="J9" s="71">
        <v>-2511631.63</v>
      </c>
      <c r="K9" s="71">
        <v>-8364411.1799999997</v>
      </c>
      <c r="L9" s="71">
        <v>5852779.5499999998</v>
      </c>
      <c r="M9" s="71">
        <v>2236839.75</v>
      </c>
      <c r="N9" s="71">
        <v>7527970.0999999996</v>
      </c>
      <c r="O9" s="71">
        <v>-5291130.3499999996</v>
      </c>
      <c r="P9" s="71">
        <v>0</v>
      </c>
      <c r="Q9" s="71">
        <v>0</v>
      </c>
      <c r="R9" s="71">
        <v>0</v>
      </c>
      <c r="S9" s="71">
        <v>-585623.33000000007</v>
      </c>
      <c r="T9" s="71">
        <v>-5856233.5899999999</v>
      </c>
      <c r="U9" s="71">
        <v>-5856233.5899999999</v>
      </c>
      <c r="V9" s="71">
        <v>0</v>
      </c>
      <c r="W9" s="71">
        <v>5270610.26</v>
      </c>
      <c r="X9" s="71">
        <v>5270610.26</v>
      </c>
      <c r="Y9" s="71">
        <v>0</v>
      </c>
      <c r="Z9" s="71">
        <v>442575.83</v>
      </c>
      <c r="AA9" s="71">
        <v>290266.71999999997</v>
      </c>
      <c r="AB9" s="71">
        <v>-35.130000000000003</v>
      </c>
      <c r="AC9" s="71">
        <v>89796.95</v>
      </c>
      <c r="AD9" s="71">
        <v>41017.699999999997</v>
      </c>
      <c r="AE9" s="71">
        <v>13.16</v>
      </c>
      <c r="AF9" s="71">
        <v>18046.34</v>
      </c>
      <c r="AG9" s="71">
        <v>3470.09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-187603.57000000007</v>
      </c>
      <c r="AN9" s="71">
        <v>-1876035.7</v>
      </c>
      <c r="AO9" s="71">
        <v>1688432.13</v>
      </c>
      <c r="AP9" s="71">
        <v>0</v>
      </c>
      <c r="AQ9" s="71">
        <v>0</v>
      </c>
      <c r="AR9" s="71">
        <v>0</v>
      </c>
      <c r="AS9" s="71">
        <v>-4212799.7099999981</v>
      </c>
      <c r="AT9" s="71">
        <v>-587818.87000000011</v>
      </c>
      <c r="AU9" s="71">
        <v>-5878188.8400000008</v>
      </c>
      <c r="AV9" s="71">
        <v>5290369.9700000007</v>
      </c>
      <c r="AW9" s="71">
        <v>-1518934.709999999</v>
      </c>
      <c r="AX9" s="71">
        <v>-17071146.410000004</v>
      </c>
      <c r="AY9" s="71">
        <v>-27988492.770000003</v>
      </c>
      <c r="AZ9" s="71">
        <v>-20041289.490000002</v>
      </c>
      <c r="BA9" s="71">
        <v>-7947203.2800000003</v>
      </c>
      <c r="BB9" s="71">
        <v>0</v>
      </c>
      <c r="BC9" s="71">
        <v>0</v>
      </c>
      <c r="BD9" s="71">
        <v>10917346.360000001</v>
      </c>
      <c r="BE9" s="71">
        <v>15552211.700000005</v>
      </c>
      <c r="BF9" s="71">
        <v>25863229.620000005</v>
      </c>
      <c r="BG9" s="71">
        <v>18532739.970000003</v>
      </c>
      <c r="BH9" s="71">
        <v>7330489.6500000004</v>
      </c>
      <c r="BI9" s="71">
        <v>0</v>
      </c>
      <c r="BJ9" s="71">
        <v>0</v>
      </c>
      <c r="BK9" s="71">
        <v>-10311017.92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-2094310.7499999995</v>
      </c>
      <c r="BT9" s="71">
        <v>-829636.91999999993</v>
      </c>
      <c r="BU9" s="71">
        <v>-1823454.26</v>
      </c>
      <c r="BV9" s="71">
        <v>-788427.3</v>
      </c>
      <c r="BW9" s="71">
        <v>0</v>
      </c>
      <c r="BX9" s="71">
        <v>-350004.32</v>
      </c>
      <c r="BY9" s="71">
        <v>-148760.5</v>
      </c>
      <c r="BZ9" s="71">
        <v>1845972.5499999998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-11735.38</v>
      </c>
      <c r="CJ9" s="71">
        <v>-11735.38</v>
      </c>
      <c r="CK9" s="71">
        <v>0</v>
      </c>
      <c r="CL9" s="71">
        <v>-3266736.4199999981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198156672.53000009</v>
      </c>
      <c r="E10" s="71">
        <v>175288566.42000008</v>
      </c>
      <c r="F10" s="71">
        <v>595699465.70000005</v>
      </c>
      <c r="G10" s="71">
        <v>-420410899.27999997</v>
      </c>
      <c r="H10" s="71">
        <v>0</v>
      </c>
      <c r="I10" s="71">
        <v>-24956969.76000002</v>
      </c>
      <c r="J10" s="71">
        <v>-16299612.24000001</v>
      </c>
      <c r="K10" s="71">
        <v>-241680178.5</v>
      </c>
      <c r="L10" s="71">
        <v>225380566.25999999</v>
      </c>
      <c r="M10" s="71">
        <v>-8657357.5200000107</v>
      </c>
      <c r="N10" s="71">
        <v>134848488.22</v>
      </c>
      <c r="O10" s="71">
        <v>-143505845.74000001</v>
      </c>
      <c r="P10" s="71">
        <v>0</v>
      </c>
      <c r="Q10" s="71">
        <v>0</v>
      </c>
      <c r="R10" s="71">
        <v>0</v>
      </c>
      <c r="S10" s="71">
        <v>43666117.329999998</v>
      </c>
      <c r="T10" s="71">
        <v>124509455.09999999</v>
      </c>
      <c r="U10" s="71">
        <v>-19867280.34</v>
      </c>
      <c r="V10" s="71">
        <v>144376735.44</v>
      </c>
      <c r="W10" s="71">
        <v>-80843337.769999996</v>
      </c>
      <c r="X10" s="71">
        <v>11085198.34</v>
      </c>
      <c r="Y10" s="71">
        <v>-91928536.109999999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3194832.96</v>
      </c>
      <c r="AK10" s="71">
        <v>3194832.96</v>
      </c>
      <c r="AL10" s="71">
        <v>0</v>
      </c>
      <c r="AM10" s="71">
        <v>964125.58</v>
      </c>
      <c r="AN10" s="71">
        <v>964125.58</v>
      </c>
      <c r="AO10" s="71">
        <v>0</v>
      </c>
      <c r="AP10" s="71">
        <v>0</v>
      </c>
      <c r="AQ10" s="71">
        <v>0</v>
      </c>
      <c r="AR10" s="71">
        <v>0</v>
      </c>
      <c r="AS10" s="71">
        <v>-238236372.30000025</v>
      </c>
      <c r="AT10" s="71">
        <v>-177722839.49000004</v>
      </c>
      <c r="AU10" s="71">
        <v>-317308084.22000003</v>
      </c>
      <c r="AV10" s="71">
        <v>139585244.72999999</v>
      </c>
      <c r="AW10" s="71">
        <v>22549837.849999785</v>
      </c>
      <c r="AX10" s="71">
        <v>-672633216.42000031</v>
      </c>
      <c r="AY10" s="71">
        <v>-1305929354.4700003</v>
      </c>
      <c r="AZ10" s="71">
        <v>-1548895081.3500001</v>
      </c>
      <c r="BA10" s="71">
        <v>-213785093.18000001</v>
      </c>
      <c r="BB10" s="71">
        <v>0</v>
      </c>
      <c r="BC10" s="71">
        <v>456750820.06</v>
      </c>
      <c r="BD10" s="71">
        <v>633296138.04999995</v>
      </c>
      <c r="BE10" s="71">
        <v>695183054.2700001</v>
      </c>
      <c r="BF10" s="71">
        <v>1147532308.6300001</v>
      </c>
      <c r="BG10" s="71">
        <v>1386031996.4400001</v>
      </c>
      <c r="BH10" s="71">
        <v>162851519.44999999</v>
      </c>
      <c r="BI10" s="71">
        <v>0</v>
      </c>
      <c r="BJ10" s="71">
        <v>-401351207.25999999</v>
      </c>
      <c r="BK10" s="71">
        <v>-452349254.36000001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-70357877.729999989</v>
      </c>
      <c r="BT10" s="71">
        <v>-14894009.82</v>
      </c>
      <c r="BU10" s="71">
        <v>-16657106.369999999</v>
      </c>
      <c r="BV10" s="71">
        <v>-7739218.2800000003</v>
      </c>
      <c r="BW10" s="71">
        <v>0</v>
      </c>
      <c r="BX10" s="71">
        <v>-1793079.89</v>
      </c>
      <c r="BY10" s="71">
        <v>-1373567.12</v>
      </c>
      <c r="BZ10" s="71">
        <v>-27900896.25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-12705492.93</v>
      </c>
      <c r="CJ10" s="71">
        <v>-12705492.93</v>
      </c>
      <c r="CK10" s="71">
        <v>0</v>
      </c>
      <c r="CL10" s="71">
        <v>-40079699.77000016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-619204.21531576093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-619204.21531576093</v>
      </c>
      <c r="BT13" s="71">
        <v>0</v>
      </c>
      <c r="BU13" s="71">
        <v>-249746.79022917396</v>
      </c>
      <c r="BV13" s="71">
        <v>-115312.10192313949</v>
      </c>
      <c r="BW13" s="71">
        <v>0</v>
      </c>
      <c r="BX13" s="71">
        <v>-19077.555464087229</v>
      </c>
      <c r="BY13" s="71">
        <v>-59291.042747695421</v>
      </c>
      <c r="BZ13" s="71">
        <v>0</v>
      </c>
      <c r="CA13" s="71">
        <v>-175776.72495166486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-619204.21531576093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372617.83999999927</v>
      </c>
      <c r="E14" s="71">
        <v>-259507.40000000002</v>
      </c>
      <c r="F14" s="71">
        <v>352001.61</v>
      </c>
      <c r="G14" s="71">
        <v>-611509.01</v>
      </c>
      <c r="H14" s="71">
        <v>0</v>
      </c>
      <c r="I14" s="71">
        <v>632125.23999999929</v>
      </c>
      <c r="J14" s="71">
        <v>5323168.6399999997</v>
      </c>
      <c r="K14" s="71">
        <v>0</v>
      </c>
      <c r="L14" s="71">
        <v>5323168.6399999997</v>
      </c>
      <c r="M14" s="71">
        <v>-4691043.4000000004</v>
      </c>
      <c r="N14" s="71">
        <v>0</v>
      </c>
      <c r="O14" s="71">
        <v>-4691043.4000000004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603721.39999999607</v>
      </c>
      <c r="AT14" s="71">
        <v>-313694.43999999994</v>
      </c>
      <c r="AU14" s="71">
        <v>-1568472.19</v>
      </c>
      <c r="AV14" s="71">
        <v>1254777.75</v>
      </c>
      <c r="AW14" s="71">
        <v>698263.17999999598</v>
      </c>
      <c r="AX14" s="71">
        <v>-11467386.080000002</v>
      </c>
      <c r="AY14" s="71">
        <v>-21199485.850000001</v>
      </c>
      <c r="AZ14" s="71">
        <v>-20930984.34</v>
      </c>
      <c r="BA14" s="71">
        <v>-268501.51</v>
      </c>
      <c r="BB14" s="71">
        <v>0</v>
      </c>
      <c r="BC14" s="71">
        <v>0</v>
      </c>
      <c r="BD14" s="71">
        <v>9732099.7699999996</v>
      </c>
      <c r="BE14" s="71">
        <v>12165649.259999998</v>
      </c>
      <c r="BF14" s="71">
        <v>21226800.149999999</v>
      </c>
      <c r="BG14" s="71">
        <v>20930984.34</v>
      </c>
      <c r="BH14" s="71">
        <v>295815.81</v>
      </c>
      <c r="BI14" s="71">
        <v>0</v>
      </c>
      <c r="BJ14" s="71">
        <v>0</v>
      </c>
      <c r="BK14" s="71">
        <v>-9061150.8900000006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219152.66000000003</v>
      </c>
      <c r="BT14" s="71">
        <v>-233568.37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452721.03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976339.23999999533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502.43999999994412</v>
      </c>
      <c r="E17" s="71">
        <v>0</v>
      </c>
      <c r="F17" s="71">
        <v>1192858.97</v>
      </c>
      <c r="G17" s="71">
        <v>-1192858.97</v>
      </c>
      <c r="H17" s="71">
        <v>0</v>
      </c>
      <c r="I17" s="71">
        <v>502.43999999994412</v>
      </c>
      <c r="J17" s="71">
        <v>-652637.85000000009</v>
      </c>
      <c r="K17" s="71">
        <v>-891235.15</v>
      </c>
      <c r="L17" s="71">
        <v>238597.3</v>
      </c>
      <c r="M17" s="71">
        <v>653140.29</v>
      </c>
      <c r="N17" s="71">
        <v>891235.15</v>
      </c>
      <c r="O17" s="71">
        <v>-238094.86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-18603.512638000022</v>
      </c>
      <c r="AT17" s="71">
        <v>-28437.019999999997</v>
      </c>
      <c r="AU17" s="71">
        <v>-55166.619999999995</v>
      </c>
      <c r="AV17" s="71">
        <v>26729.599999999999</v>
      </c>
      <c r="AW17" s="71">
        <v>-15684.300000000001</v>
      </c>
      <c r="AX17" s="71">
        <v>-18277.86</v>
      </c>
      <c r="AY17" s="71">
        <v>-26273.260000000002</v>
      </c>
      <c r="AZ17" s="71">
        <v>0</v>
      </c>
      <c r="BA17" s="71">
        <v>-35462.370000000003</v>
      </c>
      <c r="BB17" s="71">
        <v>0</v>
      </c>
      <c r="BC17" s="71">
        <v>9189.11</v>
      </c>
      <c r="BD17" s="71">
        <v>7995.4</v>
      </c>
      <c r="BE17" s="71">
        <v>2593.5599999999995</v>
      </c>
      <c r="BF17" s="71">
        <v>9408.84</v>
      </c>
      <c r="BG17" s="71">
        <v>0</v>
      </c>
      <c r="BH17" s="71">
        <v>12699.59</v>
      </c>
      <c r="BI17" s="71">
        <v>0</v>
      </c>
      <c r="BJ17" s="71">
        <v>-3290.75</v>
      </c>
      <c r="BK17" s="71">
        <v>-6815.2800000000007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25517.807361999978</v>
      </c>
      <c r="BT17" s="71">
        <v>-80449.060000000056</v>
      </c>
      <c r="BU17" s="71">
        <v>-27993.084208999997</v>
      </c>
      <c r="BV17" s="71">
        <v>-27067.996800000001</v>
      </c>
      <c r="BW17" s="71">
        <v>0</v>
      </c>
      <c r="BX17" s="71">
        <v>-596.35093000000006</v>
      </c>
      <c r="BY17" s="71">
        <v>-13223.220699000001</v>
      </c>
      <c r="BZ17" s="71">
        <v>177863.94</v>
      </c>
      <c r="CA17" s="71">
        <v>-3016.42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-18101.072638000078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-26446.55</v>
      </c>
      <c r="G18" s="71">
        <v>26446.55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-25066.969999999998</v>
      </c>
      <c r="AT18" s="71">
        <v>0</v>
      </c>
      <c r="AU18" s="71">
        <v>0</v>
      </c>
      <c r="AV18" s="71">
        <v>0</v>
      </c>
      <c r="AW18" s="71">
        <v>0</v>
      </c>
      <c r="AX18" s="71">
        <v>172570.29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172570.29</v>
      </c>
      <c r="BE18" s="71">
        <v>-172570.29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-172570.29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-25066.969999999998</v>
      </c>
      <c r="BT18" s="71">
        <v>1322.38</v>
      </c>
      <c r="BU18" s="71">
        <v>-14983.8</v>
      </c>
      <c r="BV18" s="71">
        <v>-2843.03</v>
      </c>
      <c r="BW18" s="71">
        <v>0</v>
      </c>
      <c r="BX18" s="71">
        <v>-714.88</v>
      </c>
      <c r="BY18" s="71">
        <v>-3880.66</v>
      </c>
      <c r="BZ18" s="71">
        <v>-3966.98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-25066.969999999998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1075645.8400000022</v>
      </c>
      <c r="E20" s="71">
        <v>740349.78000000119</v>
      </c>
      <c r="F20" s="71">
        <v>41216983.109999999</v>
      </c>
      <c r="G20" s="71">
        <v>-40476633.329999998</v>
      </c>
      <c r="H20" s="71">
        <v>0</v>
      </c>
      <c r="I20" s="71">
        <v>-8843.1299999989569</v>
      </c>
      <c r="J20" s="71">
        <v>-10878058.789999999</v>
      </c>
      <c r="K20" s="71">
        <v>-29000690.52</v>
      </c>
      <c r="L20" s="71">
        <v>18122631.73</v>
      </c>
      <c r="M20" s="71">
        <v>10869215.66</v>
      </c>
      <c r="N20" s="71">
        <v>28805947.640000001</v>
      </c>
      <c r="O20" s="71">
        <v>-17936731.98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344139.19</v>
      </c>
      <c r="AA20" s="71">
        <v>328917.44999999995</v>
      </c>
      <c r="AB20" s="71">
        <v>0</v>
      </c>
      <c r="AC20" s="71">
        <v>4655.46</v>
      </c>
      <c r="AD20" s="71">
        <v>10566.28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-2474693.96</v>
      </c>
      <c r="AT20" s="71">
        <v>0</v>
      </c>
      <c r="AU20" s="71">
        <v>0</v>
      </c>
      <c r="AV20" s="71">
        <v>0</v>
      </c>
      <c r="AW20" s="71">
        <v>0</v>
      </c>
      <c r="AX20" s="71">
        <v>-118221535.15999997</v>
      </c>
      <c r="AY20" s="71">
        <v>-956048155.02999997</v>
      </c>
      <c r="AZ20" s="71">
        <v>-953487303.75999999</v>
      </c>
      <c r="BA20" s="71">
        <v>-2560851.27</v>
      </c>
      <c r="BB20" s="71">
        <v>0</v>
      </c>
      <c r="BC20" s="71">
        <v>0</v>
      </c>
      <c r="BD20" s="71">
        <v>837826619.87</v>
      </c>
      <c r="BE20" s="71">
        <v>118221535.15999997</v>
      </c>
      <c r="BF20" s="71">
        <v>956048155.02999997</v>
      </c>
      <c r="BG20" s="71">
        <v>953487303.75999999</v>
      </c>
      <c r="BH20" s="71">
        <v>2560851.27</v>
      </c>
      <c r="BI20" s="71">
        <v>0</v>
      </c>
      <c r="BJ20" s="71">
        <v>0</v>
      </c>
      <c r="BK20" s="71">
        <v>-837826619.87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-2474693.96</v>
      </c>
      <c r="BT20" s="71">
        <v>-463956.73</v>
      </c>
      <c r="BU20" s="71">
        <v>-1518648.56</v>
      </c>
      <c r="BV20" s="71">
        <v>-292321.19</v>
      </c>
      <c r="BW20" s="71">
        <v>-2425.96</v>
      </c>
      <c r="BX20" s="71">
        <v>-129443.52</v>
      </c>
      <c r="BY20" s="71">
        <v>-366016.54</v>
      </c>
      <c r="BZ20" s="71">
        <v>298466.63</v>
      </c>
      <c r="CA20" s="71">
        <v>-348.09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-1399048.1199999978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3590098.47</v>
      </c>
      <c r="G21" s="71">
        <v>-3590098.47</v>
      </c>
      <c r="H21" s="71">
        <v>0</v>
      </c>
      <c r="I21" s="71">
        <v>0</v>
      </c>
      <c r="J21" s="71">
        <v>1058375.2</v>
      </c>
      <c r="K21" s="71">
        <v>-182463.8</v>
      </c>
      <c r="L21" s="71">
        <v>1240839</v>
      </c>
      <c r="M21" s="71">
        <v>-1058375.2</v>
      </c>
      <c r="N21" s="71">
        <v>182463.8</v>
      </c>
      <c r="O21" s="71">
        <v>-1240839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-183535.16999999993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-183535.16999999993</v>
      </c>
      <c r="BT21" s="71">
        <v>-101088.83</v>
      </c>
      <c r="BU21" s="71">
        <v>-346203.5</v>
      </c>
      <c r="BV21" s="71">
        <v>-113172.67</v>
      </c>
      <c r="BW21" s="71">
        <v>0</v>
      </c>
      <c r="BX21" s="71">
        <v>-19641.47</v>
      </c>
      <c r="BY21" s="71">
        <v>-24108.21</v>
      </c>
      <c r="BZ21" s="71">
        <v>420679.51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-183535.16999999993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-2.384185791015625E-7</v>
      </c>
      <c r="E22" s="71">
        <v>-2.384185791015625E-7</v>
      </c>
      <c r="F22" s="71">
        <v>1380339796.2199998</v>
      </c>
      <c r="G22" s="71">
        <v>-1380339796.22</v>
      </c>
      <c r="H22" s="71">
        <v>0</v>
      </c>
      <c r="I22" s="71">
        <v>0</v>
      </c>
      <c r="J22" s="71">
        <v>-67805706.550000012</v>
      </c>
      <c r="K22" s="71">
        <v>-372069139.86000001</v>
      </c>
      <c r="L22" s="71">
        <v>304263433.31</v>
      </c>
      <c r="M22" s="71">
        <v>67805706.550000012</v>
      </c>
      <c r="N22" s="71">
        <v>372069139.86000001</v>
      </c>
      <c r="O22" s="71">
        <v>-304263433.31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-427549.76045548823</v>
      </c>
      <c r="AT22" s="71">
        <v>0</v>
      </c>
      <c r="AU22" s="71">
        <v>-420973692.43000001</v>
      </c>
      <c r="AV22" s="71">
        <v>420973692.43000001</v>
      </c>
      <c r="AW22" s="71">
        <v>0</v>
      </c>
      <c r="AX22" s="71">
        <v>139955338.53000003</v>
      </c>
      <c r="AY22" s="71">
        <v>-518556956.97999996</v>
      </c>
      <c r="AZ22" s="71">
        <v>-21576638.860000003</v>
      </c>
      <c r="BA22" s="71">
        <v>-630963425.80999994</v>
      </c>
      <c r="BB22" s="71">
        <v>0</v>
      </c>
      <c r="BC22" s="71">
        <v>133983107.69</v>
      </c>
      <c r="BD22" s="71">
        <v>658512295.50999999</v>
      </c>
      <c r="BE22" s="71">
        <v>-139955338.53000003</v>
      </c>
      <c r="BF22" s="71">
        <v>518556956.97999996</v>
      </c>
      <c r="BG22" s="71">
        <v>21576638.860000003</v>
      </c>
      <c r="BH22" s="71">
        <v>630963425.80999994</v>
      </c>
      <c r="BI22" s="71">
        <v>0</v>
      </c>
      <c r="BJ22" s="71">
        <v>-133983107.69</v>
      </c>
      <c r="BK22" s="71">
        <v>-658512295.50999999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-427549.76045548823</v>
      </c>
      <c r="BT22" s="71">
        <v>-4765291.7399999993</v>
      </c>
      <c r="BU22" s="71">
        <v>-16264008.301707869</v>
      </c>
      <c r="BV22" s="71">
        <v>-1180476.894279707</v>
      </c>
      <c r="BW22" s="71">
        <v>0</v>
      </c>
      <c r="BX22" s="71">
        <v>-1398075.7281649809</v>
      </c>
      <c r="BY22" s="71">
        <v>-933447.76630293287</v>
      </c>
      <c r="BZ22" s="71">
        <v>25552569.630000003</v>
      </c>
      <c r="CA22" s="71">
        <v>-1438818.96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-427549.76045572665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13049.274447994561</v>
      </c>
      <c r="E25" s="71">
        <v>5846.5300000000279</v>
      </c>
      <c r="F25" s="71">
        <v>1272110.0800000001</v>
      </c>
      <c r="G25" s="71">
        <v>-1266263.55</v>
      </c>
      <c r="H25" s="71">
        <v>0</v>
      </c>
      <c r="I25" s="71">
        <v>4633.5099999995437</v>
      </c>
      <c r="J25" s="71">
        <v>674874.44999999972</v>
      </c>
      <c r="K25" s="71">
        <v>-647910.0700000003</v>
      </c>
      <c r="L25" s="71">
        <v>1322784.52</v>
      </c>
      <c r="M25" s="71">
        <v>-670240.94000000018</v>
      </c>
      <c r="N25" s="71">
        <v>650064.00999999978</v>
      </c>
      <c r="O25" s="71">
        <v>-1320304.95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2569.2344479949888</v>
      </c>
      <c r="AA25" s="71">
        <v>2185.6883295351813</v>
      </c>
      <c r="AB25" s="71">
        <v>0</v>
      </c>
      <c r="AC25" s="71">
        <v>149.7349758629602</v>
      </c>
      <c r="AD25" s="71">
        <v>226.79987066849446</v>
      </c>
      <c r="AE25" s="71">
        <v>0</v>
      </c>
      <c r="AF25" s="71">
        <v>7.011271928352901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-58661.581026982087</v>
      </c>
      <c r="AT25" s="71">
        <v>0</v>
      </c>
      <c r="AU25" s="71">
        <v>-3929.32</v>
      </c>
      <c r="AV25" s="71">
        <v>3929.32</v>
      </c>
      <c r="AW25" s="71">
        <v>-2.7284841053187847E-12</v>
      </c>
      <c r="AX25" s="71">
        <v>-1494.4600000000028</v>
      </c>
      <c r="AY25" s="71">
        <v>-1494.4600000000028</v>
      </c>
      <c r="AZ25" s="71">
        <v>0</v>
      </c>
      <c r="BA25" s="71">
        <v>-1494.4600000000028</v>
      </c>
      <c r="BB25" s="71">
        <v>0</v>
      </c>
      <c r="BC25" s="71">
        <v>0</v>
      </c>
      <c r="BD25" s="71">
        <v>0</v>
      </c>
      <c r="BE25" s="71">
        <v>1494.46</v>
      </c>
      <c r="BF25" s="71">
        <v>1494.46</v>
      </c>
      <c r="BG25" s="71">
        <v>0</v>
      </c>
      <c r="BH25" s="71">
        <v>1494.46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-56352.321026982085</v>
      </c>
      <c r="BT25" s="71">
        <v>-295996.3600000001</v>
      </c>
      <c r="BU25" s="71">
        <v>-77579.505377807858</v>
      </c>
      <c r="BV25" s="71">
        <v>-28483.82471374845</v>
      </c>
      <c r="BW25" s="71">
        <v>0</v>
      </c>
      <c r="BX25" s="71">
        <v>-88959.652821099065</v>
      </c>
      <c r="BY25" s="71">
        <v>-5012.7581143266752</v>
      </c>
      <c r="BZ25" s="71">
        <v>440900.92000000016</v>
      </c>
      <c r="CA25" s="71">
        <v>-1221.1400000000001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-2309.2600000000002</v>
      </c>
      <c r="CJ25" s="71">
        <v>-2309.2600000000002</v>
      </c>
      <c r="CK25" s="71">
        <v>0</v>
      </c>
      <c r="CL25" s="71">
        <v>-45612.306578987525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8384.8900000004833</v>
      </c>
      <c r="E26" s="71">
        <v>6276.0900000003166</v>
      </c>
      <c r="F26" s="71">
        <v>2509849.87</v>
      </c>
      <c r="G26" s="71">
        <v>-2503573.7799999998</v>
      </c>
      <c r="H26" s="71">
        <v>0</v>
      </c>
      <c r="I26" s="71">
        <v>-677.31999999983236</v>
      </c>
      <c r="J26" s="71">
        <v>-270855.51999999979</v>
      </c>
      <c r="K26" s="71">
        <v>-1423857.14</v>
      </c>
      <c r="L26" s="71">
        <v>1153001.6200000001</v>
      </c>
      <c r="M26" s="71">
        <v>270178.19999999995</v>
      </c>
      <c r="N26" s="71">
        <v>1420297.32</v>
      </c>
      <c r="O26" s="71">
        <v>-1150119.1200000001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2786.12</v>
      </c>
      <c r="AA26" s="71">
        <v>2682.59</v>
      </c>
      <c r="AB26" s="71">
        <v>0</v>
      </c>
      <c r="AC26" s="71">
        <v>89.199999999999989</v>
      </c>
      <c r="AD26" s="71">
        <v>0</v>
      </c>
      <c r="AE26" s="71">
        <v>0</v>
      </c>
      <c r="AF26" s="71">
        <v>0</v>
      </c>
      <c r="AG26" s="71">
        <v>14.33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81003.970000000016</v>
      </c>
      <c r="AT26" s="71">
        <v>0</v>
      </c>
      <c r="AU26" s="71">
        <v>0</v>
      </c>
      <c r="AV26" s="71">
        <v>0</v>
      </c>
      <c r="AW26" s="71">
        <v>0</v>
      </c>
      <c r="AX26" s="71">
        <v>52492.97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52492.97</v>
      </c>
      <c r="BE26" s="71">
        <v>-52492.97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-52492.97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81003.970000000016</v>
      </c>
      <c r="BT26" s="71">
        <v>-176815.98</v>
      </c>
      <c r="BU26" s="71">
        <v>-53624.03</v>
      </c>
      <c r="BV26" s="71">
        <v>-10392.86</v>
      </c>
      <c r="BW26" s="71">
        <v>0</v>
      </c>
      <c r="BX26" s="71">
        <v>-4164.34</v>
      </c>
      <c r="BY26" s="71">
        <v>-10880.69</v>
      </c>
      <c r="BZ26" s="71">
        <v>338922.32</v>
      </c>
      <c r="CA26" s="71">
        <v>-2040.45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89388.860000000495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32527827.120000001</v>
      </c>
      <c r="G27" s="71">
        <v>-32527827.120000001</v>
      </c>
      <c r="H27" s="71">
        <v>0</v>
      </c>
      <c r="I27" s="71">
        <v>0</v>
      </c>
      <c r="J27" s="71">
        <v>-1190446.5299999993</v>
      </c>
      <c r="K27" s="71">
        <v>-16569014.43</v>
      </c>
      <c r="L27" s="71">
        <v>15378567.9</v>
      </c>
      <c r="M27" s="71">
        <v>1190446.5299999993</v>
      </c>
      <c r="N27" s="71">
        <v>16569014.43</v>
      </c>
      <c r="O27" s="71">
        <v>-15378567.9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738380.52999999747</v>
      </c>
      <c r="AT27" s="71">
        <v>0</v>
      </c>
      <c r="AU27" s="71">
        <v>0</v>
      </c>
      <c r="AV27" s="71">
        <v>0</v>
      </c>
      <c r="AW27" s="71">
        <v>-1.0000001639127731E-2</v>
      </c>
      <c r="AX27" s="71">
        <v>-7141036.3900000006</v>
      </c>
      <c r="AY27" s="71">
        <v>-17303336.93</v>
      </c>
      <c r="AZ27" s="71">
        <v>-2802164.45</v>
      </c>
      <c r="BA27" s="71">
        <v>-14501172.48</v>
      </c>
      <c r="BB27" s="71">
        <v>0</v>
      </c>
      <c r="BC27" s="71">
        <v>0</v>
      </c>
      <c r="BD27" s="71">
        <v>10162300.539999999</v>
      </c>
      <c r="BE27" s="71">
        <v>7141036.379999999</v>
      </c>
      <c r="BF27" s="71">
        <v>17303336.93</v>
      </c>
      <c r="BG27" s="71">
        <v>2802164.45</v>
      </c>
      <c r="BH27" s="71">
        <v>14501172.48</v>
      </c>
      <c r="BI27" s="71">
        <v>0</v>
      </c>
      <c r="BJ27" s="71">
        <v>0</v>
      </c>
      <c r="BK27" s="71">
        <v>-10162300.550000001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738380.53999999911</v>
      </c>
      <c r="BT27" s="71">
        <v>-4494842.25</v>
      </c>
      <c r="BU27" s="71">
        <v>-816943.36</v>
      </c>
      <c r="BV27" s="71">
        <v>-182843.9</v>
      </c>
      <c r="BW27" s="71">
        <v>0</v>
      </c>
      <c r="BX27" s="71">
        <v>-146871.34</v>
      </c>
      <c r="BY27" s="71">
        <v>-104580.25</v>
      </c>
      <c r="BZ27" s="71">
        <v>6484461.6399999997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738380.52999999747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3448314.54</v>
      </c>
      <c r="G28" s="71">
        <v>-3448314.54</v>
      </c>
      <c r="H28" s="71">
        <v>0</v>
      </c>
      <c r="I28" s="71">
        <v>0</v>
      </c>
      <c r="J28" s="71">
        <v>118102.77000000002</v>
      </c>
      <c r="K28" s="71">
        <v>-1331011.52</v>
      </c>
      <c r="L28" s="71">
        <v>1449114.29</v>
      </c>
      <c r="M28" s="71">
        <v>-118102.77000000002</v>
      </c>
      <c r="N28" s="71">
        <v>1331011.52</v>
      </c>
      <c r="O28" s="71">
        <v>-1449114.29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-86458.060000000085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-86458.060000000085</v>
      </c>
      <c r="BT28" s="71">
        <v>-104168.30000000002</v>
      </c>
      <c r="BU28" s="71">
        <v>-139692.66</v>
      </c>
      <c r="BV28" s="71">
        <v>-48593.39</v>
      </c>
      <c r="BW28" s="71">
        <v>0</v>
      </c>
      <c r="BX28" s="71">
        <v>-660.58</v>
      </c>
      <c r="BY28" s="71">
        <v>-16622.71</v>
      </c>
      <c r="BZ28" s="71">
        <v>223279.58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-86458.060000000085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3.6200000094249845</v>
      </c>
      <c r="E29" s="71">
        <v>0</v>
      </c>
      <c r="F29" s="71">
        <v>38065918.769999996</v>
      </c>
      <c r="G29" s="71">
        <v>-38065918.769999996</v>
      </c>
      <c r="H29" s="71">
        <v>0</v>
      </c>
      <c r="I29" s="71">
        <v>3.6200000094249845</v>
      </c>
      <c r="J29" s="71">
        <v>-7086719.1199999927</v>
      </c>
      <c r="K29" s="71">
        <v>-14741427.559999993</v>
      </c>
      <c r="L29" s="71">
        <v>7654708.4400000004</v>
      </c>
      <c r="M29" s="71">
        <v>7086722.7400000021</v>
      </c>
      <c r="N29" s="71">
        <v>14741430.760000002</v>
      </c>
      <c r="O29" s="71">
        <v>-7654708.0199999996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593786.03148904722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-4168.1400000000003</v>
      </c>
      <c r="BA29" s="71">
        <v>0</v>
      </c>
      <c r="BB29" s="71">
        <v>0</v>
      </c>
      <c r="BC29" s="71">
        <v>4168.1400000000003</v>
      </c>
      <c r="BD29" s="71">
        <v>0</v>
      </c>
      <c r="BE29" s="71">
        <v>0</v>
      </c>
      <c r="BF29" s="71">
        <v>0</v>
      </c>
      <c r="BG29" s="71">
        <v>4168.1400000000003</v>
      </c>
      <c r="BH29" s="71">
        <v>0</v>
      </c>
      <c r="BI29" s="71">
        <v>0</v>
      </c>
      <c r="BJ29" s="71">
        <v>-4168.1400000000003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593786.03148904722</v>
      </c>
      <c r="BT29" s="71">
        <v>-587929.20000000019</v>
      </c>
      <c r="BU29" s="71">
        <v>-135740.83663498831</v>
      </c>
      <c r="BV29" s="71">
        <v>-21465.870165962591</v>
      </c>
      <c r="BW29" s="71">
        <v>0</v>
      </c>
      <c r="BX29" s="71">
        <v>-69173.630696515174</v>
      </c>
      <c r="BY29" s="71">
        <v>-46872.616399197272</v>
      </c>
      <c r="BZ29" s="71">
        <v>1454494.7499999995</v>
      </c>
      <c r="CA29" s="71">
        <v>473.43538571124583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593789.65148905665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1073.0335940507498</v>
      </c>
      <c r="E32" s="71">
        <v>500.03000000119209</v>
      </c>
      <c r="F32" s="71">
        <v>99084540.189999998</v>
      </c>
      <c r="G32" s="71">
        <v>-99084040.159999996</v>
      </c>
      <c r="H32" s="71">
        <v>0</v>
      </c>
      <c r="I32" s="71">
        <v>323.93999999761581</v>
      </c>
      <c r="J32" s="71">
        <v>-35458973.579999998</v>
      </c>
      <c r="K32" s="71">
        <v>-59780557.920000002</v>
      </c>
      <c r="L32" s="71">
        <v>24321584.34</v>
      </c>
      <c r="M32" s="71">
        <v>35459297.519999996</v>
      </c>
      <c r="N32" s="71">
        <v>59780233.909999996</v>
      </c>
      <c r="O32" s="71">
        <v>-24320936.390000001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249.06359405194181</v>
      </c>
      <c r="AA32" s="71">
        <v>202.15260772300343</v>
      </c>
      <c r="AB32" s="71">
        <v>0</v>
      </c>
      <c r="AC32" s="71">
        <v>1.1339482279480078</v>
      </c>
      <c r="AD32" s="71">
        <v>32.708848328157536</v>
      </c>
      <c r="AE32" s="71">
        <v>0.18236113867883719</v>
      </c>
      <c r="AF32" s="71">
        <v>0</v>
      </c>
      <c r="AG32" s="71">
        <v>12.885828634154031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1716015.3140898063</v>
      </c>
      <c r="AT32" s="71">
        <v>0</v>
      </c>
      <c r="AU32" s="71">
        <v>-38184861.549999997</v>
      </c>
      <c r="AV32" s="71">
        <v>38184861.549999997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1716015.3140898063</v>
      </c>
      <c r="BT32" s="71">
        <v>-402416.76</v>
      </c>
      <c r="BU32" s="71">
        <v>-107041.04068850975</v>
      </c>
      <c r="BV32" s="71">
        <v>-166585.03376181642</v>
      </c>
      <c r="BW32" s="71">
        <v>0</v>
      </c>
      <c r="BX32" s="71">
        <v>-26381.827838306352</v>
      </c>
      <c r="BY32" s="71">
        <v>-17301.06362156137</v>
      </c>
      <c r="BZ32" s="71">
        <v>2436791.04</v>
      </c>
      <c r="CA32" s="71">
        <v>-1050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1717088.347683857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8863857.2800360005</v>
      </c>
      <c r="E39" s="71">
        <v>419636.02999999991</v>
      </c>
      <c r="F39" s="71">
        <v>745812.54999999993</v>
      </c>
      <c r="G39" s="71">
        <v>-326176.52</v>
      </c>
      <c r="H39" s="71">
        <v>0</v>
      </c>
      <c r="I39" s="71">
        <v>144292.73000000001</v>
      </c>
      <c r="J39" s="71">
        <v>-22731</v>
      </c>
      <c r="K39" s="71">
        <v>-394770.12</v>
      </c>
      <c r="L39" s="71">
        <v>372039.12</v>
      </c>
      <c r="M39" s="71">
        <v>167023.73000000001</v>
      </c>
      <c r="N39" s="71">
        <v>172320.94</v>
      </c>
      <c r="O39" s="71">
        <v>-5297.21</v>
      </c>
      <c r="P39" s="71">
        <v>0</v>
      </c>
      <c r="Q39" s="71">
        <v>0</v>
      </c>
      <c r="R39" s="71">
        <v>0</v>
      </c>
      <c r="S39" s="71">
        <v>609591.17999999993</v>
      </c>
      <c r="T39" s="71">
        <v>618396.1</v>
      </c>
      <c r="U39" s="71">
        <v>0</v>
      </c>
      <c r="V39" s="71">
        <v>618396.1</v>
      </c>
      <c r="W39" s="71">
        <v>-8804.92</v>
      </c>
      <c r="X39" s="71">
        <v>0</v>
      </c>
      <c r="Y39" s="71">
        <v>-8804.92</v>
      </c>
      <c r="Z39" s="71">
        <v>7690337.3400360001</v>
      </c>
      <c r="AA39" s="71">
        <v>5206037.9442680003</v>
      </c>
      <c r="AB39" s="71">
        <v>315530.68831200001</v>
      </c>
      <c r="AC39" s="71">
        <v>2052460.0451720003</v>
      </c>
      <c r="AD39" s="71">
        <v>67288.600284</v>
      </c>
      <c r="AE39" s="71">
        <v>0</v>
      </c>
      <c r="AF39" s="71">
        <v>11904.062</v>
      </c>
      <c r="AG39" s="71">
        <v>37116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2070577.3200000003</v>
      </c>
      <c r="AT39" s="71">
        <v>-104366.12000000011</v>
      </c>
      <c r="AU39" s="71">
        <v>-7666259.25</v>
      </c>
      <c r="AV39" s="71">
        <v>7561893.1299999999</v>
      </c>
      <c r="AW39" s="71">
        <v>2218784.1900000004</v>
      </c>
      <c r="AX39" s="71">
        <v>3735243.8200000012</v>
      </c>
      <c r="AY39" s="71">
        <v>-6406714.0799999991</v>
      </c>
      <c r="AZ39" s="71">
        <v>-8651237.5299999993</v>
      </c>
      <c r="BA39" s="71">
        <v>3765.25</v>
      </c>
      <c r="BB39" s="71">
        <v>0</v>
      </c>
      <c r="BC39" s="71">
        <v>2240758.2000000002</v>
      </c>
      <c r="BD39" s="71">
        <v>10141957.9</v>
      </c>
      <c r="BE39" s="71">
        <v>-1516459.6300000008</v>
      </c>
      <c r="BF39" s="71">
        <v>8587900</v>
      </c>
      <c r="BG39" s="71">
        <v>8587900</v>
      </c>
      <c r="BH39" s="71">
        <v>0</v>
      </c>
      <c r="BI39" s="71">
        <v>0</v>
      </c>
      <c r="BJ39" s="71">
        <v>0</v>
      </c>
      <c r="BK39" s="71">
        <v>-10104359.630000001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-43840.75</v>
      </c>
      <c r="BT39" s="71">
        <v>-69435.990000000005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25595.24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10934434.600036001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2.4348752056051505E-3</v>
      </c>
      <c r="E41" s="71">
        <v>9.9999997764825821E-3</v>
      </c>
      <c r="F41" s="71">
        <v>4597232.47</v>
      </c>
      <c r="G41" s="71">
        <v>-4597232.46</v>
      </c>
      <c r="H41" s="71">
        <v>0</v>
      </c>
      <c r="I41" s="71">
        <v>-9.9999997764825821E-3</v>
      </c>
      <c r="J41" s="71">
        <v>-3430366.03</v>
      </c>
      <c r="K41" s="71">
        <v>-3430366.03</v>
      </c>
      <c r="L41" s="71">
        <v>0</v>
      </c>
      <c r="M41" s="71">
        <v>3430366.02</v>
      </c>
      <c r="N41" s="71">
        <v>3430366.02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2.4348752056051505E-3</v>
      </c>
      <c r="AA41" s="71">
        <v>2.4348752056051505E-3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44510.78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44510.78</v>
      </c>
      <c r="BT41" s="71">
        <v>-98526.98000000001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143037.76000000001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44510.782434875204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36333489.539173551</v>
      </c>
      <c r="E43" s="71">
        <v>4629590.0199999996</v>
      </c>
      <c r="F43" s="71">
        <v>18354873.07</v>
      </c>
      <c r="G43" s="71">
        <v>-13725283.050000001</v>
      </c>
      <c r="H43" s="71">
        <v>0</v>
      </c>
      <c r="I43" s="71">
        <v>-851633.90000000037</v>
      </c>
      <c r="J43" s="71">
        <v>15841291.84</v>
      </c>
      <c r="K43" s="71">
        <v>-2565336.25</v>
      </c>
      <c r="L43" s="71">
        <v>18406628.09</v>
      </c>
      <c r="M43" s="71">
        <v>-16692925.74</v>
      </c>
      <c r="N43" s="71">
        <v>1713702.31</v>
      </c>
      <c r="O43" s="71">
        <v>-18406628.050000001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32555533.419173554</v>
      </c>
      <c r="AA43" s="71">
        <v>23082051.422672037</v>
      </c>
      <c r="AB43" s="71">
        <v>0</v>
      </c>
      <c r="AC43" s="71">
        <v>0</v>
      </c>
      <c r="AD43" s="71">
        <v>9164843.9689247888</v>
      </c>
      <c r="AE43" s="71">
        <v>0</v>
      </c>
      <c r="AF43" s="71">
        <v>308638.02757673088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-1951737.230890278</v>
      </c>
      <c r="AT43" s="71">
        <v>0</v>
      </c>
      <c r="AU43" s="71">
        <v>0</v>
      </c>
      <c r="AV43" s="71">
        <v>0</v>
      </c>
      <c r="AW43" s="71">
        <v>-1040049.5799999982</v>
      </c>
      <c r="AX43" s="71">
        <v>-37075348.939999998</v>
      </c>
      <c r="AY43" s="71">
        <v>-37075348.939999998</v>
      </c>
      <c r="AZ43" s="71">
        <v>-7316246.71</v>
      </c>
      <c r="BA43" s="71">
        <v>-42726263.109999999</v>
      </c>
      <c r="BB43" s="71">
        <v>0</v>
      </c>
      <c r="BC43" s="71">
        <v>12967160.880000001</v>
      </c>
      <c r="BD43" s="71">
        <v>0</v>
      </c>
      <c r="BE43" s="71">
        <v>36035299.359999999</v>
      </c>
      <c r="BF43" s="71">
        <v>36035299.359999999</v>
      </c>
      <c r="BG43" s="71">
        <v>7316246.71</v>
      </c>
      <c r="BH43" s="71">
        <v>41322454.57</v>
      </c>
      <c r="BI43" s="71">
        <v>0</v>
      </c>
      <c r="BJ43" s="71">
        <v>-12603401.92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-911687.65089027979</v>
      </c>
      <c r="BT43" s="71">
        <v>-393204.5</v>
      </c>
      <c r="BU43" s="71">
        <v>-1508071.6669365941</v>
      </c>
      <c r="BV43" s="71">
        <v>-497551.66938948759</v>
      </c>
      <c r="BW43" s="71">
        <v>0</v>
      </c>
      <c r="BX43" s="71">
        <v>-44351.709001628282</v>
      </c>
      <c r="BY43" s="71">
        <v>-185743.26556256969</v>
      </c>
      <c r="BZ43" s="71">
        <v>1717235.16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34381752.308283269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-1306.7329869301373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-1306.7329869301373</v>
      </c>
      <c r="BT44" s="71">
        <v>0</v>
      </c>
      <c r="BU44" s="71">
        <v>-703.03560417214896</v>
      </c>
      <c r="BV44" s="71">
        <v>-464.50454295351784</v>
      </c>
      <c r="BW44" s="71">
        <v>0</v>
      </c>
      <c r="BX44" s="71">
        <v>-12.867606197618876</v>
      </c>
      <c r="BY44" s="71">
        <v>-126.3252336068515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-1306.7329869301373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6006110.1200000001</v>
      </c>
      <c r="E74" s="71">
        <v>3563017.22</v>
      </c>
      <c r="F74" s="71">
        <v>3563017.22</v>
      </c>
      <c r="G74" s="71">
        <v>0</v>
      </c>
      <c r="H74" s="71">
        <v>0</v>
      </c>
      <c r="I74" s="71">
        <v>2353531.61</v>
      </c>
      <c r="J74" s="71">
        <v>2353531.61</v>
      </c>
      <c r="K74" s="71">
        <v>-853059.31</v>
      </c>
      <c r="L74" s="71">
        <v>3206590.92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-96135.650000000023</v>
      </c>
      <c r="T74" s="71">
        <v>-96135.650000000023</v>
      </c>
      <c r="U74" s="71">
        <v>-645424.67000000004</v>
      </c>
      <c r="V74" s="71">
        <v>549289.02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185696.94</v>
      </c>
      <c r="AK74" s="71">
        <v>185696.94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-25657496.590000004</v>
      </c>
      <c r="AT74" s="71">
        <v>-6323023.9100000001</v>
      </c>
      <c r="AU74" s="71">
        <v>-6323023.9100000001</v>
      </c>
      <c r="AV74" s="71">
        <v>0</v>
      </c>
      <c r="AW74" s="71">
        <v>-18109579.520000003</v>
      </c>
      <c r="AX74" s="71">
        <v>-18109579.520000003</v>
      </c>
      <c r="AY74" s="71">
        <v>-52124814.550000004</v>
      </c>
      <c r="AZ74" s="71">
        <v>-51480285.520000003</v>
      </c>
      <c r="BA74" s="71">
        <v>-644529.03</v>
      </c>
      <c r="BB74" s="71">
        <v>0</v>
      </c>
      <c r="BC74" s="71">
        <v>0</v>
      </c>
      <c r="BD74" s="71">
        <v>34015235.030000001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-1224893.1600000001</v>
      </c>
      <c r="BT74" s="71">
        <v>-700375.85</v>
      </c>
      <c r="BU74" s="71">
        <v>-355668.08</v>
      </c>
      <c r="BV74" s="71">
        <v>-82853.05</v>
      </c>
      <c r="BW74" s="71">
        <v>0</v>
      </c>
      <c r="BX74" s="71">
        <v>0</v>
      </c>
      <c r="BY74" s="71">
        <v>-21100.560000000001</v>
      </c>
      <c r="BZ74" s="71">
        <v>0</v>
      </c>
      <c r="CA74" s="71">
        <v>-64895.62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-19651386.470000003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5715462.9600000009</v>
      </c>
      <c r="E76" s="71">
        <v>4332345.1400000006</v>
      </c>
      <c r="F76" s="71">
        <v>4332345.1400000006</v>
      </c>
      <c r="G76" s="71">
        <v>0</v>
      </c>
      <c r="H76" s="71">
        <v>0</v>
      </c>
      <c r="I76" s="71">
        <v>-35514.179999999993</v>
      </c>
      <c r="J76" s="71">
        <v>-35514.179999999993</v>
      </c>
      <c r="K76" s="71">
        <v>-49985.84</v>
      </c>
      <c r="L76" s="71">
        <v>14471.66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-1384.54</v>
      </c>
      <c r="T76" s="71">
        <v>-1384.54</v>
      </c>
      <c r="U76" s="71">
        <v>-1384.54</v>
      </c>
      <c r="V76" s="71">
        <v>0</v>
      </c>
      <c r="W76" s="71">
        <v>0</v>
      </c>
      <c r="X76" s="71">
        <v>0</v>
      </c>
      <c r="Y76" s="71">
        <v>0</v>
      </c>
      <c r="Z76" s="71">
        <v>1420016.5399999998</v>
      </c>
      <c r="AA76" s="71">
        <v>1035811.78</v>
      </c>
      <c r="AB76" s="71">
        <v>289689.91000000003</v>
      </c>
      <c r="AC76" s="71">
        <v>-39031.06</v>
      </c>
      <c r="AD76" s="71">
        <v>133545.91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-5233559.9800000004</v>
      </c>
      <c r="AT76" s="71">
        <v>-1118773.47</v>
      </c>
      <c r="AU76" s="71">
        <v>-1118773.47</v>
      </c>
      <c r="AV76" s="71">
        <v>0</v>
      </c>
      <c r="AW76" s="71">
        <v>-3082246.5600000005</v>
      </c>
      <c r="AX76" s="71">
        <v>-3082246.5600000005</v>
      </c>
      <c r="AY76" s="71">
        <v>-5761801.3500000006</v>
      </c>
      <c r="AZ76" s="71">
        <v>-4363092.26</v>
      </c>
      <c r="BA76" s="71">
        <v>-3413908.06</v>
      </c>
      <c r="BB76" s="71">
        <v>0</v>
      </c>
      <c r="BC76" s="71">
        <v>2015198.97</v>
      </c>
      <c r="BD76" s="71">
        <v>2679554.79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-1032539.95</v>
      </c>
      <c r="BT76" s="71">
        <v>-827936.89</v>
      </c>
      <c r="BU76" s="71">
        <v>-129240.36</v>
      </c>
      <c r="BV76" s="71">
        <v>-29038.11</v>
      </c>
      <c r="BW76" s="71">
        <v>0</v>
      </c>
      <c r="BX76" s="71">
        <v>0</v>
      </c>
      <c r="BY76" s="71">
        <v>-46324.59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481902.98000000045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245771695.16968635</v>
      </c>
      <c r="E78" s="74">
        <v>182383014.02999985</v>
      </c>
      <c r="F78" s="74">
        <v>2362205528.1399999</v>
      </c>
      <c r="G78" s="74">
        <v>-2179822514.1100001</v>
      </c>
      <c r="H78" s="74">
        <v>0</v>
      </c>
      <c r="I78" s="74">
        <v>-25311093.25</v>
      </c>
      <c r="J78" s="74">
        <v>-107706217.82000001</v>
      </c>
      <c r="K78" s="74">
        <v>-824615955.81999981</v>
      </c>
      <c r="L78" s="74">
        <v>716909738.00000012</v>
      </c>
      <c r="M78" s="74">
        <v>82395124.570000008</v>
      </c>
      <c r="N78" s="74">
        <v>715677084.38999999</v>
      </c>
      <c r="O78" s="74">
        <v>-633281959.81999993</v>
      </c>
      <c r="P78" s="74">
        <v>0</v>
      </c>
      <c r="Q78" s="74">
        <v>0</v>
      </c>
      <c r="R78" s="74">
        <v>0</v>
      </c>
      <c r="S78" s="74">
        <v>43690085.18</v>
      </c>
      <c r="T78" s="74">
        <v>119271617.60999998</v>
      </c>
      <c r="U78" s="74">
        <v>-25723513.93</v>
      </c>
      <c r="V78" s="74">
        <v>144995131.53999999</v>
      </c>
      <c r="W78" s="74">
        <v>-75581532.429999992</v>
      </c>
      <c r="X78" s="74">
        <v>16355808.6</v>
      </c>
      <c r="Y78" s="74">
        <v>-91937341.030000001</v>
      </c>
      <c r="Z78" s="74">
        <v>41038334.239686474</v>
      </c>
      <c r="AA78" s="74">
        <v>28912396.290312171</v>
      </c>
      <c r="AB78" s="74">
        <v>315498.65831199999</v>
      </c>
      <c r="AC78" s="74">
        <v>2147224.454096091</v>
      </c>
      <c r="AD78" s="74">
        <v>9283992.7479277849</v>
      </c>
      <c r="AE78" s="74">
        <v>13.342361138678838</v>
      </c>
      <c r="AF78" s="74">
        <v>338595.44084865926</v>
      </c>
      <c r="AG78" s="74">
        <v>40613.305828634155</v>
      </c>
      <c r="AH78" s="74">
        <v>0</v>
      </c>
      <c r="AI78" s="74">
        <v>0</v>
      </c>
      <c r="AJ78" s="74">
        <v>3194832.96</v>
      </c>
      <c r="AK78" s="74">
        <v>3194832.96</v>
      </c>
      <c r="AL78" s="74">
        <v>0</v>
      </c>
      <c r="AM78" s="74">
        <v>776522.00999999989</v>
      </c>
      <c r="AN78" s="74">
        <v>-911910.12</v>
      </c>
      <c r="AO78" s="74">
        <v>1688432.13</v>
      </c>
      <c r="AP78" s="74">
        <v>0</v>
      </c>
      <c r="AQ78" s="74">
        <v>0</v>
      </c>
      <c r="AR78" s="74">
        <v>0</v>
      </c>
      <c r="AS78" s="74">
        <v>-243412935.75773484</v>
      </c>
      <c r="AT78" s="74">
        <v>-178757155.94000006</v>
      </c>
      <c r="AU78" s="74">
        <v>-817340681.88999999</v>
      </c>
      <c r="AV78" s="74">
        <v>638583525.95000005</v>
      </c>
      <c r="AW78" s="74">
        <v>22892217.609999783</v>
      </c>
      <c r="AX78" s="74">
        <v>-719215452.87000036</v>
      </c>
      <c r="AY78" s="74">
        <v>-2908003754.46</v>
      </c>
      <c r="AZ78" s="74">
        <v>-2603156164.3200002</v>
      </c>
      <c r="BA78" s="74">
        <v>-912956446.22000003</v>
      </c>
      <c r="BB78" s="74">
        <v>0</v>
      </c>
      <c r="BC78" s="74">
        <v>608108856.08000004</v>
      </c>
      <c r="BD78" s="74">
        <v>2188788301.5899997</v>
      </c>
      <c r="BE78" s="74">
        <v>742107670.48000014</v>
      </c>
      <c r="BF78" s="74">
        <v>2748633030.6900001</v>
      </c>
      <c r="BG78" s="74">
        <v>2438721192.3599997</v>
      </c>
      <c r="BH78" s="74">
        <v>860010666.09000003</v>
      </c>
      <c r="BI78" s="74">
        <v>0</v>
      </c>
      <c r="BJ78" s="74">
        <v>-550098827.75999999</v>
      </c>
      <c r="BK78" s="74">
        <v>-2006525360.21</v>
      </c>
      <c r="BL78" s="74">
        <v>-0.02</v>
      </c>
      <c r="BM78" s="74">
        <v>-0.02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-74828459.837734565</v>
      </c>
      <c r="BT78" s="74">
        <v>-32150451.539999999</v>
      </c>
      <c r="BU78" s="74">
        <v>-42838431.901388101</v>
      </c>
      <c r="BV78" s="74">
        <v>-12372390.865576815</v>
      </c>
      <c r="BW78" s="74">
        <v>-2425.96</v>
      </c>
      <c r="BX78" s="74">
        <v>-4091209.6625228138</v>
      </c>
      <c r="BY78" s="74">
        <v>-3309434.7386808903</v>
      </c>
      <c r="BZ78" s="74">
        <v>22932379.020000003</v>
      </c>
      <c r="CA78" s="74">
        <v>-2996494.1895659543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-12719537.57</v>
      </c>
      <c r="CJ78" s="74">
        <v>-12719537.57</v>
      </c>
      <c r="CK78" s="74">
        <v>0</v>
      </c>
      <c r="CL78" s="74">
        <v>2358759.4119514977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11721573.080000002</v>
      </c>
      <c r="E80" s="74">
        <v>7895362.3600000013</v>
      </c>
      <c r="F80" s="74">
        <v>7895362.3600000013</v>
      </c>
      <c r="G80" s="74">
        <v>0</v>
      </c>
      <c r="H80" s="74">
        <v>0</v>
      </c>
      <c r="I80" s="74">
        <v>2318017.4299999997</v>
      </c>
      <c r="J80" s="74">
        <v>2318017.4299999997</v>
      </c>
      <c r="K80" s="74">
        <v>-903045.15</v>
      </c>
      <c r="L80" s="74">
        <v>3221062.58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-97520.190000000017</v>
      </c>
      <c r="T80" s="74">
        <v>-97520.190000000017</v>
      </c>
      <c r="U80" s="74">
        <v>-646809.21000000008</v>
      </c>
      <c r="V80" s="74">
        <v>549289.02</v>
      </c>
      <c r="W80" s="74">
        <v>0</v>
      </c>
      <c r="X80" s="74">
        <v>0</v>
      </c>
      <c r="Y80" s="74">
        <v>0</v>
      </c>
      <c r="Z80" s="74">
        <v>1420016.5399999998</v>
      </c>
      <c r="AA80" s="74">
        <v>1035811.78</v>
      </c>
      <c r="AB80" s="74">
        <v>289689.91000000003</v>
      </c>
      <c r="AC80" s="74">
        <v>-39031.06</v>
      </c>
      <c r="AD80" s="74">
        <v>133545.91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185696.94</v>
      </c>
      <c r="AK80" s="74">
        <v>185696.94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-30891056.570000004</v>
      </c>
      <c r="AT80" s="74">
        <v>-7441797.3799999999</v>
      </c>
      <c r="AU80" s="74">
        <v>-7441797.3799999999</v>
      </c>
      <c r="AV80" s="74">
        <v>0</v>
      </c>
      <c r="AW80" s="74">
        <v>-21191826.080000006</v>
      </c>
      <c r="AX80" s="74">
        <v>-21191826.080000006</v>
      </c>
      <c r="AY80" s="74">
        <v>-57886615.900000006</v>
      </c>
      <c r="AZ80" s="74">
        <v>-55843377.780000001</v>
      </c>
      <c r="BA80" s="74">
        <v>-4058437.09</v>
      </c>
      <c r="BB80" s="74">
        <v>0</v>
      </c>
      <c r="BC80" s="74">
        <v>2015198.97</v>
      </c>
      <c r="BD80" s="74">
        <v>36694789.82</v>
      </c>
      <c r="BE80" s="74">
        <v>0</v>
      </c>
      <c r="BF80" s="74">
        <v>0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-2257433.1100000003</v>
      </c>
      <c r="BT80" s="74">
        <v>-1528312.74</v>
      </c>
      <c r="BU80" s="74">
        <v>-484908.44</v>
      </c>
      <c r="BV80" s="74">
        <v>-111891.16</v>
      </c>
      <c r="BW80" s="74">
        <v>0</v>
      </c>
      <c r="BX80" s="74">
        <v>0</v>
      </c>
      <c r="BY80" s="74">
        <v>-67425.149999999994</v>
      </c>
      <c r="BZ80" s="74">
        <v>0</v>
      </c>
      <c r="CA80" s="74">
        <v>-64895.62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-19169483.490000002</v>
      </c>
    </row>
    <row r="81" spans="1:90">
      <c r="A81" s="56" t="s">
        <v>134</v>
      </c>
      <c r="B81" s="73">
        <v>9003</v>
      </c>
      <c r="C81" s="70" t="s">
        <v>383</v>
      </c>
      <c r="D81" s="74">
        <v>245771695.16968635</v>
      </c>
      <c r="E81" s="74">
        <v>182383014.02999985</v>
      </c>
      <c r="F81" s="74">
        <v>2362205528.1399999</v>
      </c>
      <c r="G81" s="74">
        <v>-2179822514.1100001</v>
      </c>
      <c r="H81" s="74">
        <v>0</v>
      </c>
      <c r="I81" s="74">
        <v>-25311093.25</v>
      </c>
      <c r="J81" s="74">
        <v>-107706217.82000001</v>
      </c>
      <c r="K81" s="74">
        <v>-824615955.81999981</v>
      </c>
      <c r="L81" s="74">
        <v>716909738.00000012</v>
      </c>
      <c r="M81" s="74">
        <v>82395124.570000008</v>
      </c>
      <c r="N81" s="74">
        <v>715677084.38999999</v>
      </c>
      <c r="O81" s="74">
        <v>-633281959.81999993</v>
      </c>
      <c r="P81" s="74">
        <v>0</v>
      </c>
      <c r="Q81" s="74">
        <v>0</v>
      </c>
      <c r="R81" s="74">
        <v>0</v>
      </c>
      <c r="S81" s="74">
        <v>43690085.18</v>
      </c>
      <c r="T81" s="74">
        <v>119271617.60999998</v>
      </c>
      <c r="U81" s="74">
        <v>-25723513.93</v>
      </c>
      <c r="V81" s="74">
        <v>144995131.53999999</v>
      </c>
      <c r="W81" s="74">
        <v>-75581532.429999992</v>
      </c>
      <c r="X81" s="74">
        <v>16355808.6</v>
      </c>
      <c r="Y81" s="74">
        <v>-91937341.030000001</v>
      </c>
      <c r="Z81" s="74">
        <v>41038334.239686474</v>
      </c>
      <c r="AA81" s="74">
        <v>28912396.290312171</v>
      </c>
      <c r="AB81" s="74">
        <v>315498.65831199999</v>
      </c>
      <c r="AC81" s="74">
        <v>2147224.454096091</v>
      </c>
      <c r="AD81" s="74">
        <v>9283992.7479277849</v>
      </c>
      <c r="AE81" s="74">
        <v>13.342361138678838</v>
      </c>
      <c r="AF81" s="74">
        <v>338595.44084865926</v>
      </c>
      <c r="AG81" s="74">
        <v>40613.305828634155</v>
      </c>
      <c r="AH81" s="74">
        <v>0</v>
      </c>
      <c r="AI81" s="74">
        <v>0</v>
      </c>
      <c r="AJ81" s="74">
        <v>3194832.96</v>
      </c>
      <c r="AK81" s="74">
        <v>3194832.96</v>
      </c>
      <c r="AL81" s="74">
        <v>0</v>
      </c>
      <c r="AM81" s="74">
        <v>776522.00999999989</v>
      </c>
      <c r="AN81" s="74">
        <v>-911910.12</v>
      </c>
      <c r="AO81" s="74">
        <v>1688432.13</v>
      </c>
      <c r="AP81" s="74">
        <v>0</v>
      </c>
      <c r="AQ81" s="74">
        <v>0</v>
      </c>
      <c r="AR81" s="74">
        <v>0</v>
      </c>
      <c r="AS81" s="74">
        <v>-243412935.75773484</v>
      </c>
      <c r="AT81" s="74">
        <v>-178757155.94000006</v>
      </c>
      <c r="AU81" s="74">
        <v>-817340681.88999999</v>
      </c>
      <c r="AV81" s="74">
        <v>638583525.95000005</v>
      </c>
      <c r="AW81" s="74">
        <v>22892217.609999783</v>
      </c>
      <c r="AX81" s="74">
        <v>-719215452.87000036</v>
      </c>
      <c r="AY81" s="74">
        <v>-2908003754.46</v>
      </c>
      <c r="AZ81" s="74">
        <v>-2603156164.3200002</v>
      </c>
      <c r="BA81" s="74">
        <v>-912956446.22000003</v>
      </c>
      <c r="BB81" s="74">
        <v>0</v>
      </c>
      <c r="BC81" s="74">
        <v>608108856.08000004</v>
      </c>
      <c r="BD81" s="74">
        <v>2188788301.5899997</v>
      </c>
      <c r="BE81" s="74">
        <v>742107670.48000014</v>
      </c>
      <c r="BF81" s="74">
        <v>2748633030.6900001</v>
      </c>
      <c r="BG81" s="74">
        <v>2438721192.3599997</v>
      </c>
      <c r="BH81" s="74">
        <v>860010666.09000003</v>
      </c>
      <c r="BI81" s="74">
        <v>0</v>
      </c>
      <c r="BJ81" s="74">
        <v>-550098827.75999999</v>
      </c>
      <c r="BK81" s="74">
        <v>-2006525360.21</v>
      </c>
      <c r="BL81" s="74">
        <v>-0.02</v>
      </c>
      <c r="BM81" s="74">
        <v>-0.02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-74828459.837734565</v>
      </c>
      <c r="BT81" s="74">
        <v>-32150451.539999999</v>
      </c>
      <c r="BU81" s="74">
        <v>-42838431.901388101</v>
      </c>
      <c r="BV81" s="74">
        <v>-12372390.865576815</v>
      </c>
      <c r="BW81" s="74">
        <v>-2425.96</v>
      </c>
      <c r="BX81" s="74">
        <v>-4091209.6625228138</v>
      </c>
      <c r="BY81" s="74">
        <v>-3309434.7386808903</v>
      </c>
      <c r="BZ81" s="74">
        <v>22932379.020000003</v>
      </c>
      <c r="CA81" s="74">
        <v>-2996494.1895659543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-12719537.57</v>
      </c>
      <c r="CJ81" s="74">
        <v>-12719537.57</v>
      </c>
      <c r="CK81" s="74">
        <v>0</v>
      </c>
      <c r="CL81" s="74">
        <v>2358759.4119514977</v>
      </c>
    </row>
    <row r="82" spans="1:90" ht="12.75" customHeight="1">
      <c r="A82" s="57" t="s">
        <v>136</v>
      </c>
      <c r="B82" s="75"/>
      <c r="C82" s="70" t="s">
        <v>384</v>
      </c>
      <c r="D82" s="74">
        <v>257493268.24968636</v>
      </c>
      <c r="E82" s="74">
        <v>190278376.38999987</v>
      </c>
      <c r="F82" s="74">
        <v>2370100890.5</v>
      </c>
      <c r="G82" s="74">
        <v>-2179822514.1100001</v>
      </c>
      <c r="H82" s="74">
        <v>0</v>
      </c>
      <c r="I82" s="74">
        <v>-22993075.82</v>
      </c>
      <c r="J82" s="74">
        <v>-105388200.39000002</v>
      </c>
      <c r="K82" s="74">
        <v>-825519000.96999979</v>
      </c>
      <c r="L82" s="74">
        <v>720130800.58000016</v>
      </c>
      <c r="M82" s="74">
        <v>82395124.570000008</v>
      </c>
      <c r="N82" s="74">
        <v>715677084.38999999</v>
      </c>
      <c r="O82" s="74">
        <v>-633281959.81999993</v>
      </c>
      <c r="P82" s="74">
        <v>0</v>
      </c>
      <c r="Q82" s="74">
        <v>0</v>
      </c>
      <c r="R82" s="74">
        <v>0</v>
      </c>
      <c r="S82" s="74">
        <v>43592564.990000002</v>
      </c>
      <c r="T82" s="74">
        <v>119174097.41999999</v>
      </c>
      <c r="U82" s="74">
        <v>-26370323.140000001</v>
      </c>
      <c r="V82" s="74">
        <v>145544420.56</v>
      </c>
      <c r="W82" s="74">
        <v>-75581532.429999992</v>
      </c>
      <c r="X82" s="74">
        <v>16355808.6</v>
      </c>
      <c r="Y82" s="74">
        <v>-91937341.030000001</v>
      </c>
      <c r="Z82" s="74">
        <v>42458350.779686473</v>
      </c>
      <c r="AA82" s="74">
        <v>29948208.070312172</v>
      </c>
      <c r="AB82" s="74">
        <v>605188.56831200002</v>
      </c>
      <c r="AC82" s="74">
        <v>2108193.3940960909</v>
      </c>
      <c r="AD82" s="74">
        <v>9417538.6579277851</v>
      </c>
      <c r="AE82" s="74">
        <v>13.342361138678838</v>
      </c>
      <c r="AF82" s="74">
        <v>338595.44084865926</v>
      </c>
      <c r="AG82" s="74">
        <v>40613.305828634155</v>
      </c>
      <c r="AH82" s="74">
        <v>0</v>
      </c>
      <c r="AI82" s="74">
        <v>0</v>
      </c>
      <c r="AJ82" s="74">
        <v>3380529.9</v>
      </c>
      <c r="AK82" s="74">
        <v>3380529.9</v>
      </c>
      <c r="AL82" s="74">
        <v>0</v>
      </c>
      <c r="AM82" s="74">
        <v>776522.00999999989</v>
      </c>
      <c r="AN82" s="74">
        <v>-911910.12</v>
      </c>
      <c r="AO82" s="74">
        <v>1688432.13</v>
      </c>
      <c r="AP82" s="74">
        <v>0</v>
      </c>
      <c r="AQ82" s="74">
        <v>0</v>
      </c>
      <c r="AR82" s="74">
        <v>0</v>
      </c>
      <c r="AS82" s="74">
        <v>-274303992.32773483</v>
      </c>
      <c r="AT82" s="74">
        <v>-186198953.32000005</v>
      </c>
      <c r="AU82" s="74">
        <v>-824782479.26999998</v>
      </c>
      <c r="AV82" s="74">
        <v>638583525.95000005</v>
      </c>
      <c r="AW82" s="74">
        <v>1700391.5299997777</v>
      </c>
      <c r="AX82" s="74">
        <v>-740407278.95000041</v>
      </c>
      <c r="AY82" s="74">
        <v>-2965890370.3600001</v>
      </c>
      <c r="AZ82" s="74">
        <v>-2658999542.1000004</v>
      </c>
      <c r="BA82" s="74">
        <v>-917014883.31000006</v>
      </c>
      <c r="BB82" s="74">
        <v>0</v>
      </c>
      <c r="BC82" s="74">
        <v>610124055.05000007</v>
      </c>
      <c r="BD82" s="74">
        <v>2225483091.4099998</v>
      </c>
      <c r="BE82" s="74">
        <v>742107670.48000014</v>
      </c>
      <c r="BF82" s="74">
        <v>2748633030.6900001</v>
      </c>
      <c r="BG82" s="74">
        <v>2438721192.3599997</v>
      </c>
      <c r="BH82" s="74">
        <v>860010666.09000003</v>
      </c>
      <c r="BI82" s="74">
        <v>0</v>
      </c>
      <c r="BJ82" s="74">
        <v>-550098827.75999999</v>
      </c>
      <c r="BK82" s="74">
        <v>-2006525360.21</v>
      </c>
      <c r="BL82" s="74">
        <v>-0.02</v>
      </c>
      <c r="BM82" s="74">
        <v>-0.02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-77085892.947734565</v>
      </c>
      <c r="BT82" s="74">
        <v>-33678764.280000001</v>
      </c>
      <c r="BU82" s="74">
        <v>-43323340.341388099</v>
      </c>
      <c r="BV82" s="74">
        <v>-12484282.025576815</v>
      </c>
      <c r="BW82" s="74">
        <v>-2425.96</v>
      </c>
      <c r="BX82" s="74">
        <v>-4091209.6625228138</v>
      </c>
      <c r="BY82" s="74">
        <v>-3376859.8886808902</v>
      </c>
      <c r="BZ82" s="74">
        <v>22932379.020000003</v>
      </c>
      <c r="CA82" s="74">
        <v>-3061389.8095659544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-12719537.57</v>
      </c>
      <c r="CJ82" s="74">
        <v>-12719537.57</v>
      </c>
      <c r="CK82" s="74">
        <v>0</v>
      </c>
      <c r="CL82" s="74">
        <v>-16810724.078048505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99057-08DD-47B5-851D-626672F2A3D6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239</v>
      </c>
      <c r="B2" s="86">
        <v>712</v>
      </c>
      <c r="C2" s="86">
        <v>738</v>
      </c>
      <c r="D2" s="86">
        <v>739</v>
      </c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53394257.289999984</v>
      </c>
      <c r="E8" s="71">
        <v>45972369.399999976</v>
      </c>
      <c r="F8" s="71">
        <v>389833902.84999996</v>
      </c>
      <c r="G8" s="71">
        <v>-343861533.44999999</v>
      </c>
      <c r="H8" s="71">
        <v>0</v>
      </c>
      <c r="I8" s="71">
        <v>1883694.4300000072</v>
      </c>
      <c r="J8" s="71">
        <v>-5801767.2999999821</v>
      </c>
      <c r="K8" s="71">
        <v>-202264129.63999999</v>
      </c>
      <c r="L8" s="71">
        <v>196462362.34</v>
      </c>
      <c r="M8" s="71">
        <v>7685461.7299999893</v>
      </c>
      <c r="N8" s="71">
        <v>178325107.03999999</v>
      </c>
      <c r="O8" s="71">
        <v>-170639645.31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4709526.07</v>
      </c>
      <c r="AA8" s="71">
        <v>1709805.32</v>
      </c>
      <c r="AB8" s="71">
        <v>101609.77</v>
      </c>
      <c r="AC8" s="71">
        <v>2352654.37</v>
      </c>
      <c r="AD8" s="71">
        <v>545456.61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828667.3900000006</v>
      </c>
      <c r="AN8" s="71">
        <v>28756105.550000001</v>
      </c>
      <c r="AO8" s="71">
        <v>-26598280.190000001</v>
      </c>
      <c r="AP8" s="71">
        <v>0</v>
      </c>
      <c r="AQ8" s="71">
        <v>0</v>
      </c>
      <c r="AR8" s="71">
        <v>-1329157.9699999988</v>
      </c>
      <c r="AS8" s="71">
        <v>-39306367.909999929</v>
      </c>
      <c r="AT8" s="71">
        <v>-37791928.420000017</v>
      </c>
      <c r="AU8" s="71">
        <v>-340694855.13999999</v>
      </c>
      <c r="AV8" s="71">
        <v>302902926.71999997</v>
      </c>
      <c r="AW8" s="71">
        <v>281216.96000006795</v>
      </c>
      <c r="AX8" s="71">
        <v>28290421.320000052</v>
      </c>
      <c r="AY8" s="71">
        <v>-260169805.95999992</v>
      </c>
      <c r="AZ8" s="71">
        <v>-352741025.91999996</v>
      </c>
      <c r="BA8" s="71">
        <v>-20858783.02</v>
      </c>
      <c r="BB8" s="71">
        <v>0</v>
      </c>
      <c r="BC8" s="71">
        <v>113430002.98</v>
      </c>
      <c r="BD8" s="71">
        <v>288460227.27999997</v>
      </c>
      <c r="BE8" s="71">
        <v>-28009204.359999985</v>
      </c>
      <c r="BF8" s="71">
        <v>237506213.59000003</v>
      </c>
      <c r="BG8" s="71">
        <v>322956863.63000005</v>
      </c>
      <c r="BH8" s="71">
        <v>17804801.969999999</v>
      </c>
      <c r="BI8" s="71">
        <v>0</v>
      </c>
      <c r="BJ8" s="71">
        <v>-103255452.01000001</v>
      </c>
      <c r="BK8" s="71">
        <v>-265515417.95000002</v>
      </c>
      <c r="BL8" s="71">
        <v>-1218</v>
      </c>
      <c r="BM8" s="71">
        <v>-32435</v>
      </c>
      <c r="BN8" s="71">
        <v>31217</v>
      </c>
      <c r="BO8" s="71">
        <v>0</v>
      </c>
      <c r="BP8" s="71">
        <v>0</v>
      </c>
      <c r="BQ8" s="71">
        <v>0</v>
      </c>
      <c r="BR8" s="71">
        <v>0</v>
      </c>
      <c r="BS8" s="71">
        <v>-1794438.449999983</v>
      </c>
      <c r="BT8" s="71">
        <v>-45003658.61999999</v>
      </c>
      <c r="BU8" s="71">
        <v>-9497132.6899999995</v>
      </c>
      <c r="BV8" s="71">
        <v>-3548655.73</v>
      </c>
      <c r="BW8" s="71">
        <v>0</v>
      </c>
      <c r="BX8" s="71">
        <v>0</v>
      </c>
      <c r="BY8" s="71">
        <v>0</v>
      </c>
      <c r="BZ8" s="71">
        <v>60143129.530000001</v>
      </c>
      <c r="CA8" s="71">
        <v>-3888120.94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14087889.380000055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385049058.46000004</v>
      </c>
      <c r="E9" s="71">
        <v>286382446.66000003</v>
      </c>
      <c r="F9" s="71">
        <v>362107551.09000003</v>
      </c>
      <c r="G9" s="71">
        <v>-75725104.430000007</v>
      </c>
      <c r="H9" s="71">
        <v>0</v>
      </c>
      <c r="I9" s="71">
        <v>-40437823.289999992</v>
      </c>
      <c r="J9" s="71">
        <v>-56776464.819999993</v>
      </c>
      <c r="K9" s="71">
        <v>-187153078.59999999</v>
      </c>
      <c r="L9" s="71">
        <v>130376613.78</v>
      </c>
      <c r="M9" s="71">
        <v>16338641.529999999</v>
      </c>
      <c r="N9" s="71">
        <v>31339835.77</v>
      </c>
      <c r="O9" s="71">
        <v>-15001194.24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103262163.64999999</v>
      </c>
      <c r="AA9" s="71">
        <v>67725275.439999998</v>
      </c>
      <c r="AB9" s="71">
        <v>-8195.59</v>
      </c>
      <c r="AC9" s="71">
        <v>20951499.559999999</v>
      </c>
      <c r="AD9" s="71">
        <v>9570284.2400000002</v>
      </c>
      <c r="AE9" s="71">
        <v>3070.11</v>
      </c>
      <c r="AF9" s="71">
        <v>4210586.21</v>
      </c>
      <c r="AG9" s="71">
        <v>809643.67999999993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35842271.43999999</v>
      </c>
      <c r="AN9" s="71">
        <v>38368006.959999993</v>
      </c>
      <c r="AO9" s="71">
        <v>-1509823.93</v>
      </c>
      <c r="AP9" s="71">
        <v>0</v>
      </c>
      <c r="AQ9" s="71">
        <v>0</v>
      </c>
      <c r="AR9" s="71">
        <v>-1015911.59</v>
      </c>
      <c r="AS9" s="71">
        <v>-224789639.96999997</v>
      </c>
      <c r="AT9" s="71">
        <v>-61534096.600000001</v>
      </c>
      <c r="AU9" s="71">
        <v>-67346731.870000005</v>
      </c>
      <c r="AV9" s="71">
        <v>5812635.2700000005</v>
      </c>
      <c r="AW9" s="71">
        <v>-77582497.039999977</v>
      </c>
      <c r="AX9" s="71">
        <v>-159085458.60999998</v>
      </c>
      <c r="AY9" s="71">
        <v>-306896234.01999998</v>
      </c>
      <c r="AZ9" s="71">
        <v>-153500148.62</v>
      </c>
      <c r="BA9" s="71">
        <v>-153396085.40000001</v>
      </c>
      <c r="BB9" s="71">
        <v>0</v>
      </c>
      <c r="BC9" s="71">
        <v>0</v>
      </c>
      <c r="BD9" s="71">
        <v>147810775.41</v>
      </c>
      <c r="BE9" s="71">
        <v>81502961.570000008</v>
      </c>
      <c r="BF9" s="71">
        <v>131200016.83000001</v>
      </c>
      <c r="BG9" s="71">
        <v>81969508.230000004</v>
      </c>
      <c r="BH9" s="71">
        <v>49230508.600000001</v>
      </c>
      <c r="BI9" s="71">
        <v>0</v>
      </c>
      <c r="BJ9" s="71">
        <v>0</v>
      </c>
      <c r="BK9" s="71">
        <v>-49697055.260000005</v>
      </c>
      <c r="BL9" s="71">
        <v>0</v>
      </c>
      <c r="BM9" s="71">
        <v>0</v>
      </c>
      <c r="BN9" s="71">
        <v>0</v>
      </c>
      <c r="BO9" s="71">
        <v>483763.16</v>
      </c>
      <c r="BP9" s="71">
        <v>483763.16</v>
      </c>
      <c r="BQ9" s="71">
        <v>0</v>
      </c>
      <c r="BR9" s="71">
        <v>0</v>
      </c>
      <c r="BS9" s="71">
        <v>-85852028.939999983</v>
      </c>
      <c r="BT9" s="71">
        <v>-30373069.900000002</v>
      </c>
      <c r="BU9" s="71">
        <v>-31065510.239999998</v>
      </c>
      <c r="BV9" s="71">
        <v>-13432141.949999999</v>
      </c>
      <c r="BW9" s="71">
        <v>0</v>
      </c>
      <c r="BX9" s="71">
        <v>-5962893.1299999999</v>
      </c>
      <c r="BY9" s="71">
        <v>-2534377.21</v>
      </c>
      <c r="BZ9" s="71">
        <v>4691305.9800000004</v>
      </c>
      <c r="CA9" s="71">
        <v>-7175342.4900000002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-304780.55</v>
      </c>
      <c r="CJ9" s="71">
        <v>-304780.55</v>
      </c>
      <c r="CK9" s="71">
        <v>0</v>
      </c>
      <c r="CL9" s="71">
        <v>160259418.49000007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1565859053.9400003</v>
      </c>
      <c r="E10" s="71">
        <v>1355224175.7900004</v>
      </c>
      <c r="F10" s="71">
        <v>2381548872.9300003</v>
      </c>
      <c r="G10" s="71">
        <v>-1026324697.14</v>
      </c>
      <c r="H10" s="71">
        <v>0</v>
      </c>
      <c r="I10" s="71">
        <v>-180353788.94999999</v>
      </c>
      <c r="J10" s="71">
        <v>-237954612.82000005</v>
      </c>
      <c r="K10" s="71">
        <v>-1281053435.73</v>
      </c>
      <c r="L10" s="71">
        <v>1043098822.91</v>
      </c>
      <c r="M10" s="71">
        <v>57600823.870000064</v>
      </c>
      <c r="N10" s="71">
        <v>540791633.20000005</v>
      </c>
      <c r="O10" s="71">
        <v>-483190809.32999998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346509833.51000005</v>
      </c>
      <c r="AA10" s="71">
        <v>142719777.11000001</v>
      </c>
      <c r="AB10" s="71">
        <v>38371586.919999994</v>
      </c>
      <c r="AC10" s="71">
        <v>126688410.56</v>
      </c>
      <c r="AD10" s="71">
        <v>30329682.050000001</v>
      </c>
      <c r="AE10" s="71">
        <v>7133497.21</v>
      </c>
      <c r="AF10" s="71">
        <v>0</v>
      </c>
      <c r="AG10" s="71">
        <v>0</v>
      </c>
      <c r="AH10" s="71">
        <v>1266879.6599999999</v>
      </c>
      <c r="AI10" s="71">
        <v>0</v>
      </c>
      <c r="AJ10" s="71">
        <v>3253720.82</v>
      </c>
      <c r="AK10" s="71">
        <v>3253720.82</v>
      </c>
      <c r="AL10" s="71">
        <v>0</v>
      </c>
      <c r="AM10" s="71">
        <v>41225112.770000003</v>
      </c>
      <c r="AN10" s="71">
        <v>121480674.3</v>
      </c>
      <c r="AO10" s="71">
        <v>-83557713.549999997</v>
      </c>
      <c r="AP10" s="71">
        <v>0</v>
      </c>
      <c r="AQ10" s="71">
        <v>0</v>
      </c>
      <c r="AR10" s="71">
        <v>3302152.02</v>
      </c>
      <c r="AS10" s="71">
        <v>-1144123943.5599999</v>
      </c>
      <c r="AT10" s="71">
        <v>-809904400.05000007</v>
      </c>
      <c r="AU10" s="71">
        <v>-1748994796.74</v>
      </c>
      <c r="AV10" s="71">
        <v>939090396.68999994</v>
      </c>
      <c r="AW10" s="71">
        <v>-164253023.31000006</v>
      </c>
      <c r="AX10" s="71">
        <v>6812232.0699999332</v>
      </c>
      <c r="AY10" s="71">
        <v>-1446407129.04</v>
      </c>
      <c r="AZ10" s="71">
        <v>-1529468492.1100001</v>
      </c>
      <c r="BA10" s="71">
        <v>-290198762.08999997</v>
      </c>
      <c r="BB10" s="71">
        <v>0</v>
      </c>
      <c r="BC10" s="71">
        <v>373260125.16000003</v>
      </c>
      <c r="BD10" s="71">
        <v>1453219361.1099999</v>
      </c>
      <c r="BE10" s="71">
        <v>-171065255.38</v>
      </c>
      <c r="BF10" s="71">
        <v>726097439.63</v>
      </c>
      <c r="BG10" s="71">
        <v>839246092.59000003</v>
      </c>
      <c r="BH10" s="71">
        <v>74228203.629999995</v>
      </c>
      <c r="BI10" s="71">
        <v>0</v>
      </c>
      <c r="BJ10" s="71">
        <v>-187376856.59</v>
      </c>
      <c r="BK10" s="71">
        <v>-897162695.00999999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-155465433.34</v>
      </c>
      <c r="BT10" s="71">
        <v>-166582760.87</v>
      </c>
      <c r="BU10" s="71">
        <v>-47560721.590000004</v>
      </c>
      <c r="BV10" s="71">
        <v>-22097643.969999999</v>
      </c>
      <c r="BW10" s="71">
        <v>0</v>
      </c>
      <c r="BX10" s="71">
        <v>-5119747.1900000004</v>
      </c>
      <c r="BY10" s="71">
        <v>-3921920.27</v>
      </c>
      <c r="BZ10" s="71">
        <v>89817360.550000012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-14501086.859999999</v>
      </c>
      <c r="CJ10" s="71">
        <v>-14501086.859999999</v>
      </c>
      <c r="CK10" s="71">
        <v>0</v>
      </c>
      <c r="CL10" s="71">
        <v>421735110.38000035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-3796.6999999997788</v>
      </c>
      <c r="AT11" s="71">
        <v>-1.2099999999627471</v>
      </c>
      <c r="AU11" s="71">
        <v>-2678653.4300000002</v>
      </c>
      <c r="AV11" s="71">
        <v>2678652.2200000002</v>
      </c>
      <c r="AW11" s="71">
        <v>69880.450000000186</v>
      </c>
      <c r="AX11" s="71">
        <v>3942608.96</v>
      </c>
      <c r="AY11" s="71">
        <v>0</v>
      </c>
      <c r="AZ11" s="71">
        <v>-734451.23</v>
      </c>
      <c r="BA11" s="71">
        <v>0</v>
      </c>
      <c r="BB11" s="71">
        <v>0</v>
      </c>
      <c r="BC11" s="71">
        <v>734451.23</v>
      </c>
      <c r="BD11" s="71">
        <v>3942608.96</v>
      </c>
      <c r="BE11" s="71">
        <v>-3872728.51</v>
      </c>
      <c r="BF11" s="71">
        <v>0</v>
      </c>
      <c r="BG11" s="71">
        <v>655377.04</v>
      </c>
      <c r="BH11" s="71">
        <v>0</v>
      </c>
      <c r="BI11" s="71">
        <v>0</v>
      </c>
      <c r="BJ11" s="71">
        <v>-655377.04</v>
      </c>
      <c r="BK11" s="71">
        <v>-3872728.51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-73675.94</v>
      </c>
      <c r="BT11" s="71">
        <v>0</v>
      </c>
      <c r="BU11" s="71">
        <v>-43772.86</v>
      </c>
      <c r="BV11" s="71">
        <v>-25740.74</v>
      </c>
      <c r="BW11" s="71">
        <v>-68.05</v>
      </c>
      <c r="BX11" s="71">
        <v>-687.56</v>
      </c>
      <c r="BY11" s="71">
        <v>-3406.73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-3796.6999999997788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44541102.010761753</v>
      </c>
      <c r="E13" s="71">
        <v>29716617.669999998</v>
      </c>
      <c r="F13" s="71">
        <v>35615811.859999999</v>
      </c>
      <c r="G13" s="71">
        <v>-5899194.1900000004</v>
      </c>
      <c r="H13" s="71">
        <v>0</v>
      </c>
      <c r="I13" s="71">
        <v>-6105300.339999998</v>
      </c>
      <c r="J13" s="71">
        <v>-4855280.9199999981</v>
      </c>
      <c r="K13" s="71">
        <v>-17358333.469999999</v>
      </c>
      <c r="L13" s="71">
        <v>12503052.550000001</v>
      </c>
      <c r="M13" s="71">
        <v>-1250019.42</v>
      </c>
      <c r="N13" s="71">
        <v>0</v>
      </c>
      <c r="O13" s="71">
        <v>-1250019.42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20836287.090761751</v>
      </c>
      <c r="AA13" s="71">
        <v>15833691.4229306</v>
      </c>
      <c r="AB13" s="71">
        <v>2204238.1008511852</v>
      </c>
      <c r="AC13" s="71">
        <v>1789118.0384746506</v>
      </c>
      <c r="AD13" s="71">
        <v>101175.42801905102</v>
      </c>
      <c r="AE13" s="71">
        <v>0</v>
      </c>
      <c r="AF13" s="71">
        <v>13089.198545639185</v>
      </c>
      <c r="AG13" s="71">
        <v>1219125.6866065105</v>
      </c>
      <c r="AH13" s="71">
        <v>-324150.78466588445</v>
      </c>
      <c r="AI13" s="71">
        <v>0</v>
      </c>
      <c r="AJ13" s="71">
        <v>0</v>
      </c>
      <c r="AK13" s="71">
        <v>0</v>
      </c>
      <c r="AL13" s="71">
        <v>0</v>
      </c>
      <c r="AM13" s="71">
        <v>93497.590000000084</v>
      </c>
      <c r="AN13" s="71">
        <v>867646.51</v>
      </c>
      <c r="AO13" s="71">
        <v>0</v>
      </c>
      <c r="AP13" s="71">
        <v>0</v>
      </c>
      <c r="AQ13" s="71">
        <v>0</v>
      </c>
      <c r="AR13" s="71">
        <v>-774148.91999999993</v>
      </c>
      <c r="AS13" s="71">
        <v>-12252113.026260851</v>
      </c>
      <c r="AT13" s="71">
        <v>-6762691.5800000001</v>
      </c>
      <c r="AU13" s="71">
        <v>-6762691.5800000001</v>
      </c>
      <c r="AV13" s="71">
        <v>0</v>
      </c>
      <c r="AW13" s="71">
        <v>-60876.170000000391</v>
      </c>
      <c r="AX13" s="71">
        <v>-60876.170000000391</v>
      </c>
      <c r="AY13" s="71">
        <v>-2197715.7200000002</v>
      </c>
      <c r="AZ13" s="71">
        <v>-1935869.7200000002</v>
      </c>
      <c r="BA13" s="71">
        <v>-634253</v>
      </c>
      <c r="BB13" s="71">
        <v>0</v>
      </c>
      <c r="BC13" s="71">
        <v>372407</v>
      </c>
      <c r="BD13" s="71">
        <v>2136839.5499999998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-5399068.4762608502</v>
      </c>
      <c r="BT13" s="71">
        <v>-3273044.3200000003</v>
      </c>
      <c r="BU13" s="71">
        <v>-904575.54899425211</v>
      </c>
      <c r="BV13" s="71">
        <v>-417657.05099588638</v>
      </c>
      <c r="BW13" s="71">
        <v>0</v>
      </c>
      <c r="BX13" s="71">
        <v>-69098.346335340117</v>
      </c>
      <c r="BY13" s="71">
        <v>-214750.41779204871</v>
      </c>
      <c r="BZ13" s="71">
        <v>116715.35</v>
      </c>
      <c r="CA13" s="71">
        <v>-636658.14214332204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-29476.799999999999</v>
      </c>
      <c r="CJ13" s="71">
        <v>-29476.799999999999</v>
      </c>
      <c r="CK13" s="71">
        <v>0</v>
      </c>
      <c r="CL13" s="71">
        <v>32288988.9845009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410885812.19428003</v>
      </c>
      <c r="E14" s="71">
        <v>383517097.67000002</v>
      </c>
      <c r="F14" s="71">
        <v>521485097.85000002</v>
      </c>
      <c r="G14" s="71">
        <v>-137968000.18000001</v>
      </c>
      <c r="H14" s="71">
        <v>0</v>
      </c>
      <c r="I14" s="71">
        <v>-105792617.30999999</v>
      </c>
      <c r="J14" s="71">
        <v>-120407163.94999999</v>
      </c>
      <c r="K14" s="71">
        <v>-265358819.84999999</v>
      </c>
      <c r="L14" s="71">
        <v>144951655.90000001</v>
      </c>
      <c r="M14" s="71">
        <v>14614546.640000001</v>
      </c>
      <c r="N14" s="71">
        <v>52041765.600000001</v>
      </c>
      <c r="O14" s="71">
        <v>-37427218.960000001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72117656.184280008</v>
      </c>
      <c r="AA14" s="71">
        <v>38302160.759960003</v>
      </c>
      <c r="AB14" s="71">
        <v>-46868.703199999756</v>
      </c>
      <c r="AC14" s="71">
        <v>18745218.316999998</v>
      </c>
      <c r="AD14" s="71">
        <v>14693263.33396</v>
      </c>
      <c r="AE14" s="71">
        <v>2178.2738799999997</v>
      </c>
      <c r="AF14" s="71">
        <v>15867.300000000001</v>
      </c>
      <c r="AG14" s="71">
        <v>397004.14548000001</v>
      </c>
      <c r="AH14" s="71">
        <v>0</v>
      </c>
      <c r="AI14" s="71">
        <v>8832.7572</v>
      </c>
      <c r="AJ14" s="71">
        <v>0</v>
      </c>
      <c r="AK14" s="71">
        <v>0</v>
      </c>
      <c r="AL14" s="71">
        <v>0</v>
      </c>
      <c r="AM14" s="71">
        <v>61043675.649999999</v>
      </c>
      <c r="AN14" s="71">
        <v>62624080.18</v>
      </c>
      <c r="AO14" s="71">
        <v>0</v>
      </c>
      <c r="AP14" s="71">
        <v>0</v>
      </c>
      <c r="AQ14" s="71">
        <v>0</v>
      </c>
      <c r="AR14" s="71">
        <v>-1580404.53</v>
      </c>
      <c r="AS14" s="71">
        <v>-312449942.48000002</v>
      </c>
      <c r="AT14" s="71">
        <v>-167429677.67000002</v>
      </c>
      <c r="AU14" s="71">
        <v>-277138457.41000003</v>
      </c>
      <c r="AV14" s="71">
        <v>109708779.73999999</v>
      </c>
      <c r="AW14" s="71">
        <v>-94098966.789999992</v>
      </c>
      <c r="AX14" s="71">
        <v>-138694046.31999999</v>
      </c>
      <c r="AY14" s="71">
        <v>-248874028.34999999</v>
      </c>
      <c r="AZ14" s="71">
        <v>-208935836.53999999</v>
      </c>
      <c r="BA14" s="71">
        <v>-39938191.810000002</v>
      </c>
      <c r="BB14" s="71">
        <v>0</v>
      </c>
      <c r="BC14" s="71">
        <v>0</v>
      </c>
      <c r="BD14" s="71">
        <v>110179982.03</v>
      </c>
      <c r="BE14" s="71">
        <v>44595079.530000001</v>
      </c>
      <c r="BF14" s="71">
        <v>75083435.810000002</v>
      </c>
      <c r="BG14" s="71">
        <v>77626054.829999998</v>
      </c>
      <c r="BH14" s="71">
        <v>-2542619.02</v>
      </c>
      <c r="BI14" s="71">
        <v>0</v>
      </c>
      <c r="BJ14" s="71">
        <v>0</v>
      </c>
      <c r="BK14" s="71">
        <v>-30488356.280000001</v>
      </c>
      <c r="BL14" s="71">
        <v>0</v>
      </c>
      <c r="BM14" s="71">
        <v>0</v>
      </c>
      <c r="BN14" s="71">
        <v>0</v>
      </c>
      <c r="BO14" s="71">
        <v>-6257821.1799999997</v>
      </c>
      <c r="BP14" s="71">
        <v>-6257821.1799999997</v>
      </c>
      <c r="BQ14" s="71">
        <v>0</v>
      </c>
      <c r="BR14" s="71">
        <v>0</v>
      </c>
      <c r="BS14" s="71">
        <v>-44649594.609999999</v>
      </c>
      <c r="BT14" s="71">
        <v>-48160723.359999999</v>
      </c>
      <c r="BU14" s="71">
        <v>-5819668.3200000003</v>
      </c>
      <c r="BV14" s="71">
        <v>-1964292.33</v>
      </c>
      <c r="BW14" s="71">
        <v>0</v>
      </c>
      <c r="BX14" s="71">
        <v>-801956.11</v>
      </c>
      <c r="BY14" s="71">
        <v>-1761.24</v>
      </c>
      <c r="BZ14" s="71">
        <v>12396658.939999999</v>
      </c>
      <c r="CA14" s="71">
        <v>-297852.19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-13882.23</v>
      </c>
      <c r="CJ14" s="71">
        <v>-13882.23</v>
      </c>
      <c r="CK14" s="71">
        <v>0</v>
      </c>
      <c r="CL14" s="71">
        <v>98435869.714280009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21067265.466585983</v>
      </c>
      <c r="E17" s="71">
        <v>24002921.859999985</v>
      </c>
      <c r="F17" s="71">
        <v>101433687.86999999</v>
      </c>
      <c r="G17" s="71">
        <v>-77430766.010000005</v>
      </c>
      <c r="H17" s="71">
        <v>0</v>
      </c>
      <c r="I17" s="71">
        <v>-8711961.8200000022</v>
      </c>
      <c r="J17" s="71">
        <v>-8276490.8100000024</v>
      </c>
      <c r="K17" s="71">
        <v>-34355418.350000001</v>
      </c>
      <c r="L17" s="71">
        <v>26078927.539999999</v>
      </c>
      <c r="M17" s="71">
        <v>-435471.00999999978</v>
      </c>
      <c r="N17" s="71">
        <v>9672498.6400000006</v>
      </c>
      <c r="O17" s="71">
        <v>-10107969.65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627776.06658600003</v>
      </c>
      <c r="AA17" s="71">
        <v>422029.30183800001</v>
      </c>
      <c r="AB17" s="71">
        <v>41.615940000000002</v>
      </c>
      <c r="AC17" s="71">
        <v>205705.14880800003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5148529.3599999994</v>
      </c>
      <c r="AN17" s="71">
        <v>5274007.05</v>
      </c>
      <c r="AO17" s="71">
        <v>-125477.69</v>
      </c>
      <c r="AP17" s="71">
        <v>0</v>
      </c>
      <c r="AQ17" s="71">
        <v>0</v>
      </c>
      <c r="AR17" s="71">
        <v>0</v>
      </c>
      <c r="AS17" s="71">
        <v>-47416544.205642</v>
      </c>
      <c r="AT17" s="71">
        <v>-23520260.520000003</v>
      </c>
      <c r="AU17" s="71">
        <v>-24057484.880000003</v>
      </c>
      <c r="AV17" s="71">
        <v>537224.36</v>
      </c>
      <c r="AW17" s="71">
        <v>-14778594.449999999</v>
      </c>
      <c r="AX17" s="71">
        <v>-28134785.039999999</v>
      </c>
      <c r="AY17" s="71">
        <v>-17777726.469999999</v>
      </c>
      <c r="AZ17" s="71">
        <v>-2514531.4300000002</v>
      </c>
      <c r="BA17" s="71">
        <v>-13875320.279999999</v>
      </c>
      <c r="BB17" s="71">
        <v>0</v>
      </c>
      <c r="BC17" s="71">
        <v>-1387874.76</v>
      </c>
      <c r="BD17" s="71">
        <v>-10357058.57</v>
      </c>
      <c r="BE17" s="71">
        <v>13356190.59</v>
      </c>
      <c r="BF17" s="71">
        <v>2035163.1400000001</v>
      </c>
      <c r="BG17" s="71">
        <v>414135.3</v>
      </c>
      <c r="BH17" s="71">
        <v>1473628.58</v>
      </c>
      <c r="BI17" s="71">
        <v>0</v>
      </c>
      <c r="BJ17" s="71">
        <v>147399.26</v>
      </c>
      <c r="BK17" s="71">
        <v>11321027.449999999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-9117689.235642001</v>
      </c>
      <c r="BT17" s="71">
        <v>-6821395.3100000005</v>
      </c>
      <c r="BU17" s="71">
        <v>-1651591.9683309998</v>
      </c>
      <c r="BV17" s="71">
        <v>-1597011.8111999999</v>
      </c>
      <c r="BW17" s="71">
        <v>0</v>
      </c>
      <c r="BX17" s="71">
        <v>-35184.704870000001</v>
      </c>
      <c r="BY17" s="71">
        <v>-780170.02124100004</v>
      </c>
      <c r="BZ17" s="71">
        <v>1921334.3800000001</v>
      </c>
      <c r="CA17" s="71">
        <v>-153669.79999999999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-26349278.739056017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4638032.790000001</v>
      </c>
      <c r="E18" s="71">
        <v>1980447.5799999998</v>
      </c>
      <c r="F18" s="71">
        <v>2160451.4</v>
      </c>
      <c r="G18" s="71">
        <v>-180003.82</v>
      </c>
      <c r="H18" s="71">
        <v>0</v>
      </c>
      <c r="I18" s="71">
        <v>320846.77000000008</v>
      </c>
      <c r="J18" s="71">
        <v>320996.10000000009</v>
      </c>
      <c r="K18" s="71">
        <v>-807546.98</v>
      </c>
      <c r="L18" s="71">
        <v>1128543.08</v>
      </c>
      <c r="M18" s="71">
        <v>-149.33000000000001</v>
      </c>
      <c r="N18" s="71">
        <v>0</v>
      </c>
      <c r="O18" s="71">
        <v>-149.33000000000001</v>
      </c>
      <c r="P18" s="71">
        <v>0</v>
      </c>
      <c r="Q18" s="71">
        <v>0</v>
      </c>
      <c r="R18" s="71">
        <v>0</v>
      </c>
      <c r="S18" s="71">
        <v>110131.15999999999</v>
      </c>
      <c r="T18" s="71">
        <v>110145.73</v>
      </c>
      <c r="U18" s="71">
        <v>0</v>
      </c>
      <c r="V18" s="71">
        <v>110145.73</v>
      </c>
      <c r="W18" s="71">
        <v>-14.57</v>
      </c>
      <c r="X18" s="71">
        <v>0</v>
      </c>
      <c r="Y18" s="71">
        <v>-14.57</v>
      </c>
      <c r="Z18" s="71">
        <v>2226607.2800000003</v>
      </c>
      <c r="AA18" s="71">
        <v>672916.69000000006</v>
      </c>
      <c r="AB18" s="71">
        <v>0</v>
      </c>
      <c r="AC18" s="71">
        <v>92100.31</v>
      </c>
      <c r="AD18" s="71">
        <v>1461590.28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-1191863.0199999996</v>
      </c>
      <c r="AT18" s="71">
        <v>-807956.76</v>
      </c>
      <c r="AU18" s="71">
        <v>-807956.76</v>
      </c>
      <c r="AV18" s="71">
        <v>0</v>
      </c>
      <c r="AW18" s="71">
        <v>396453.77000000031</v>
      </c>
      <c r="AX18" s="71">
        <v>340616.84000000032</v>
      </c>
      <c r="AY18" s="71">
        <v>-1460064.2799999998</v>
      </c>
      <c r="AZ18" s="71">
        <v>-1555378.2999999998</v>
      </c>
      <c r="BA18" s="71">
        <v>-61847.21</v>
      </c>
      <c r="BB18" s="71">
        <v>0</v>
      </c>
      <c r="BC18" s="71">
        <v>157161.23000000001</v>
      </c>
      <c r="BD18" s="71">
        <v>1800681.12</v>
      </c>
      <c r="BE18" s="71">
        <v>55836.93</v>
      </c>
      <c r="BF18" s="71">
        <v>55836.93</v>
      </c>
      <c r="BG18" s="71">
        <v>0</v>
      </c>
      <c r="BH18" s="71">
        <v>61847.21</v>
      </c>
      <c r="BI18" s="71">
        <v>0</v>
      </c>
      <c r="BJ18" s="71">
        <v>-6010.28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-780360.02999999991</v>
      </c>
      <c r="BT18" s="71">
        <v>-271941.19</v>
      </c>
      <c r="BU18" s="71">
        <v>-170184.65</v>
      </c>
      <c r="BV18" s="71">
        <v>-32290.880000000001</v>
      </c>
      <c r="BW18" s="71">
        <v>0</v>
      </c>
      <c r="BX18" s="71">
        <v>-8119.49</v>
      </c>
      <c r="BY18" s="71">
        <v>-44076.2</v>
      </c>
      <c r="BZ18" s="71">
        <v>7.47</v>
      </c>
      <c r="CA18" s="71">
        <v>-253755.09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3446169.7700000014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48634779.87999998</v>
      </c>
      <c r="E20" s="71">
        <v>37431418.189999998</v>
      </c>
      <c r="F20" s="71">
        <v>183504195.41999999</v>
      </c>
      <c r="G20" s="71">
        <v>-146072777.22999999</v>
      </c>
      <c r="H20" s="71">
        <v>0</v>
      </c>
      <c r="I20" s="71">
        <v>-120933.84000001848</v>
      </c>
      <c r="J20" s="71">
        <v>10227509.559999987</v>
      </c>
      <c r="K20" s="71">
        <v>-86235712.260000005</v>
      </c>
      <c r="L20" s="71">
        <v>96463221.819999993</v>
      </c>
      <c r="M20" s="71">
        <v>-10348443.400000006</v>
      </c>
      <c r="N20" s="71">
        <v>68874057.780000001</v>
      </c>
      <c r="O20" s="71">
        <v>-79222501.180000007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12230686.529999999</v>
      </c>
      <c r="AA20" s="71">
        <v>11689706.91</v>
      </c>
      <c r="AB20" s="71">
        <v>0</v>
      </c>
      <c r="AC20" s="71">
        <v>165454.70000000001</v>
      </c>
      <c r="AD20" s="71">
        <v>375524.92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-906391</v>
      </c>
      <c r="AN20" s="71">
        <v>-209832</v>
      </c>
      <c r="AO20" s="71">
        <v>-686108</v>
      </c>
      <c r="AP20" s="71">
        <v>0</v>
      </c>
      <c r="AQ20" s="71">
        <v>0</v>
      </c>
      <c r="AR20" s="71">
        <v>-10451</v>
      </c>
      <c r="AS20" s="71">
        <v>-28660784.440000005</v>
      </c>
      <c r="AT20" s="71">
        <v>-11119429.619999997</v>
      </c>
      <c r="AU20" s="71">
        <v>-67825132.939999998</v>
      </c>
      <c r="AV20" s="71">
        <v>56705703.32</v>
      </c>
      <c r="AW20" s="71">
        <v>-16105714.370000005</v>
      </c>
      <c r="AX20" s="71">
        <v>-66910948.919999957</v>
      </c>
      <c r="AY20" s="71">
        <v>-652627144</v>
      </c>
      <c r="AZ20" s="71">
        <v>-638422998.25999999</v>
      </c>
      <c r="BA20" s="71">
        <v>-14204145.74</v>
      </c>
      <c r="BB20" s="71">
        <v>0</v>
      </c>
      <c r="BC20" s="71">
        <v>0</v>
      </c>
      <c r="BD20" s="71">
        <v>585716195.08000004</v>
      </c>
      <c r="BE20" s="71">
        <v>50805234.549999952</v>
      </c>
      <c r="BF20" s="71">
        <v>628757815.56999993</v>
      </c>
      <c r="BG20" s="71">
        <v>619565976.78999996</v>
      </c>
      <c r="BH20" s="71">
        <v>9191838.7799999993</v>
      </c>
      <c r="BI20" s="71">
        <v>0</v>
      </c>
      <c r="BJ20" s="71">
        <v>0</v>
      </c>
      <c r="BK20" s="71">
        <v>-577952581.01999998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-853303.62000000372</v>
      </c>
      <c r="BT20" s="71">
        <v>-18405639.59</v>
      </c>
      <c r="BU20" s="71">
        <v>-7921126.1500000004</v>
      </c>
      <c r="BV20" s="71">
        <v>-1524719.47</v>
      </c>
      <c r="BW20" s="71">
        <v>-12653.6</v>
      </c>
      <c r="BX20" s="71">
        <v>-675165.07</v>
      </c>
      <c r="BY20" s="71">
        <v>-1909107.37</v>
      </c>
      <c r="BZ20" s="71">
        <v>29596923.25</v>
      </c>
      <c r="CA20" s="71">
        <v>-1815.62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-582336.82999999996</v>
      </c>
      <c r="CJ20" s="71">
        <v>-582336.82999999996</v>
      </c>
      <c r="CK20" s="71">
        <v>0</v>
      </c>
      <c r="CL20" s="71">
        <v>19973995.439999975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42969.400000000009</v>
      </c>
      <c r="E21" s="71">
        <v>101893.38</v>
      </c>
      <c r="F21" s="71">
        <v>101893.38</v>
      </c>
      <c r="G21" s="71">
        <v>0</v>
      </c>
      <c r="H21" s="71">
        <v>0</v>
      </c>
      <c r="I21" s="71">
        <v>54451.53</v>
      </c>
      <c r="J21" s="71">
        <v>90919.53</v>
      </c>
      <c r="K21" s="71">
        <v>-46388.47</v>
      </c>
      <c r="L21" s="71">
        <v>137308</v>
      </c>
      <c r="M21" s="71">
        <v>-36468</v>
      </c>
      <c r="N21" s="71">
        <v>0</v>
      </c>
      <c r="O21" s="71">
        <v>-36468</v>
      </c>
      <c r="P21" s="71">
        <v>0</v>
      </c>
      <c r="Q21" s="71">
        <v>0</v>
      </c>
      <c r="R21" s="71">
        <v>0</v>
      </c>
      <c r="S21" s="71">
        <v>-113375.51</v>
      </c>
      <c r="T21" s="71">
        <v>-113375.51</v>
      </c>
      <c r="U21" s="71">
        <v>-113375.51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-651306.92999999993</v>
      </c>
      <c r="AT21" s="71">
        <v>-506172.70999999996</v>
      </c>
      <c r="AU21" s="71">
        <v>-582343.19999999995</v>
      </c>
      <c r="AV21" s="71">
        <v>76170.490000000005</v>
      </c>
      <c r="AW21" s="71">
        <v>-59627.020000000004</v>
      </c>
      <c r="AX21" s="71">
        <v>-89134.66</v>
      </c>
      <c r="AY21" s="71">
        <v>-89371.22</v>
      </c>
      <c r="AZ21" s="71">
        <v>-36580</v>
      </c>
      <c r="BA21" s="71">
        <v>-45814.17</v>
      </c>
      <c r="BB21" s="71">
        <v>0</v>
      </c>
      <c r="BC21" s="71">
        <v>-6977.05</v>
      </c>
      <c r="BD21" s="71">
        <v>236.56</v>
      </c>
      <c r="BE21" s="71">
        <v>29507.64</v>
      </c>
      <c r="BF21" s="71">
        <v>12681.07</v>
      </c>
      <c r="BG21" s="71">
        <v>5775.98</v>
      </c>
      <c r="BH21" s="71">
        <v>5992.49</v>
      </c>
      <c r="BI21" s="71">
        <v>0</v>
      </c>
      <c r="BJ21" s="71">
        <v>912.6</v>
      </c>
      <c r="BK21" s="71">
        <v>16826.57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-85507.199999999997</v>
      </c>
      <c r="BT21" s="71">
        <v>-19281.34</v>
      </c>
      <c r="BU21" s="71">
        <v>-54604.160000000003</v>
      </c>
      <c r="BV21" s="71">
        <v>-17849.900000000001</v>
      </c>
      <c r="BW21" s="71">
        <v>0</v>
      </c>
      <c r="BX21" s="71">
        <v>-3097.91</v>
      </c>
      <c r="BY21" s="71">
        <v>-3802.41</v>
      </c>
      <c r="BZ21" s="71">
        <v>13128.52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-608337.52999999991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71854917.080922976</v>
      </c>
      <c r="E22" s="71">
        <v>53716305.269999981</v>
      </c>
      <c r="F22" s="71">
        <v>1902676724.8199999</v>
      </c>
      <c r="G22" s="71">
        <v>-1848960419.55</v>
      </c>
      <c r="H22" s="71">
        <v>0</v>
      </c>
      <c r="I22" s="71">
        <v>-13602230.690000057</v>
      </c>
      <c r="J22" s="71">
        <v>-449382512.30000007</v>
      </c>
      <c r="K22" s="71">
        <v>-1192706911.95</v>
      </c>
      <c r="L22" s="71">
        <v>743324399.64999998</v>
      </c>
      <c r="M22" s="71">
        <v>435780281.61000001</v>
      </c>
      <c r="N22" s="71">
        <v>1165379003.9300001</v>
      </c>
      <c r="O22" s="71">
        <v>-729598722.32000005</v>
      </c>
      <c r="P22" s="71">
        <v>0</v>
      </c>
      <c r="Q22" s="71">
        <v>0</v>
      </c>
      <c r="R22" s="71">
        <v>0</v>
      </c>
      <c r="S22" s="71">
        <v>7964971.8799999952</v>
      </c>
      <c r="T22" s="71">
        <v>431349054.98000002</v>
      </c>
      <c r="U22" s="71">
        <v>0</v>
      </c>
      <c r="V22" s="71">
        <v>431349054.98000002</v>
      </c>
      <c r="W22" s="71">
        <v>-423384083.10000002</v>
      </c>
      <c r="X22" s="71">
        <v>0</v>
      </c>
      <c r="Y22" s="71">
        <v>-423384083.10000002</v>
      </c>
      <c r="Z22" s="71">
        <v>18601951.880923066</v>
      </c>
      <c r="AA22" s="71">
        <v>13385452.659421453</v>
      </c>
      <c r="AB22" s="71">
        <v>0</v>
      </c>
      <c r="AC22" s="71">
        <v>4548850.7743554702</v>
      </c>
      <c r="AD22" s="71">
        <v>503743.78934221499</v>
      </c>
      <c r="AE22" s="71">
        <v>109317.4227941142</v>
      </c>
      <c r="AF22" s="71">
        <v>0</v>
      </c>
      <c r="AG22" s="71">
        <v>54415.479770333288</v>
      </c>
      <c r="AH22" s="71">
        <v>0</v>
      </c>
      <c r="AI22" s="71">
        <v>171.75523948249756</v>
      </c>
      <c r="AJ22" s="71">
        <v>0</v>
      </c>
      <c r="AK22" s="71">
        <v>0</v>
      </c>
      <c r="AL22" s="71">
        <v>0</v>
      </c>
      <c r="AM22" s="71">
        <v>5173918.74</v>
      </c>
      <c r="AN22" s="71">
        <v>7430609</v>
      </c>
      <c r="AO22" s="71">
        <v>-5749046.3600000003</v>
      </c>
      <c r="AP22" s="71">
        <v>0</v>
      </c>
      <c r="AQ22" s="71">
        <v>0</v>
      </c>
      <c r="AR22" s="71">
        <v>3492356.1</v>
      </c>
      <c r="AS22" s="71">
        <v>19255660.384814538</v>
      </c>
      <c r="AT22" s="71">
        <v>-19553030.110000014</v>
      </c>
      <c r="AU22" s="71">
        <v>-259757029.19</v>
      </c>
      <c r="AV22" s="71">
        <v>240203999.07999998</v>
      </c>
      <c r="AW22" s="71">
        <v>-9981862.2499997616</v>
      </c>
      <c r="AX22" s="71">
        <v>-226351447.27999991</v>
      </c>
      <c r="AY22" s="71">
        <v>-531069939.37999994</v>
      </c>
      <c r="AZ22" s="71">
        <v>-405742368.51999992</v>
      </c>
      <c r="BA22" s="71">
        <v>-195639606.41999999</v>
      </c>
      <c r="BB22" s="71">
        <v>0</v>
      </c>
      <c r="BC22" s="71">
        <v>70312035.560000002</v>
      </c>
      <c r="BD22" s="71">
        <v>304718492.10000002</v>
      </c>
      <c r="BE22" s="71">
        <v>216369585.03000015</v>
      </c>
      <c r="BF22" s="71">
        <v>501878662.25000012</v>
      </c>
      <c r="BG22" s="71">
        <v>387860871.50000012</v>
      </c>
      <c r="BH22" s="71">
        <v>180464990.5</v>
      </c>
      <c r="BI22" s="71">
        <v>0</v>
      </c>
      <c r="BJ22" s="71">
        <v>-66447199.75</v>
      </c>
      <c r="BK22" s="71">
        <v>-285509077.21999997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48790552.744814314</v>
      </c>
      <c r="BT22" s="71">
        <v>-37563928.950000003</v>
      </c>
      <c r="BU22" s="71">
        <v>-17788759.07999298</v>
      </c>
      <c r="BV22" s="71">
        <v>-1291146.6031184294</v>
      </c>
      <c r="BW22" s="71">
        <v>0</v>
      </c>
      <c r="BX22" s="71">
        <v>-1529145.3276804476</v>
      </c>
      <c r="BY22" s="71">
        <v>-1020958.4943938327</v>
      </c>
      <c r="BZ22" s="71">
        <v>109877765.53</v>
      </c>
      <c r="CA22" s="71">
        <v>-1893274.3299999998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91110577.465737522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21656996.599999979</v>
      </c>
      <c r="E23" s="71">
        <v>16963220.129999965</v>
      </c>
      <c r="F23" s="71">
        <v>158858995.73999998</v>
      </c>
      <c r="G23" s="71">
        <v>-141895775.61000001</v>
      </c>
      <c r="H23" s="71">
        <v>0</v>
      </c>
      <c r="I23" s="71">
        <v>2217269.0800000131</v>
      </c>
      <c r="J23" s="71">
        <v>2891033.5700000077</v>
      </c>
      <c r="K23" s="71">
        <v>-73679977.069999993</v>
      </c>
      <c r="L23" s="71">
        <v>76571010.640000001</v>
      </c>
      <c r="M23" s="71">
        <v>-673764.48999999464</v>
      </c>
      <c r="N23" s="71">
        <v>49019061.960000008</v>
      </c>
      <c r="O23" s="71">
        <v>-49692826.450000003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2775633.91</v>
      </c>
      <c r="AA23" s="71">
        <v>1898700.1</v>
      </c>
      <c r="AB23" s="71">
        <v>317446.36</v>
      </c>
      <c r="AC23" s="71">
        <v>73361.929999999993</v>
      </c>
      <c r="AD23" s="71">
        <v>432871.67999999999</v>
      </c>
      <c r="AE23" s="71">
        <v>0</v>
      </c>
      <c r="AF23" s="71">
        <v>39073.79</v>
      </c>
      <c r="AG23" s="71">
        <v>14180.05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-299126.52</v>
      </c>
      <c r="AN23" s="71">
        <v>876667.94</v>
      </c>
      <c r="AO23" s="71">
        <v>-1175794.46</v>
      </c>
      <c r="AP23" s="71">
        <v>0</v>
      </c>
      <c r="AQ23" s="71">
        <v>0</v>
      </c>
      <c r="AR23" s="71">
        <v>0</v>
      </c>
      <c r="AS23" s="71">
        <v>-40213587.399999999</v>
      </c>
      <c r="AT23" s="71">
        <v>-11533357.979999989</v>
      </c>
      <c r="AU23" s="71">
        <v>-58610904.729999997</v>
      </c>
      <c r="AV23" s="71">
        <v>47077546.750000007</v>
      </c>
      <c r="AW23" s="71">
        <v>-7338932.7000000179</v>
      </c>
      <c r="AX23" s="71">
        <v>-58553435.120000005</v>
      </c>
      <c r="AY23" s="71">
        <v>-294358073.19</v>
      </c>
      <c r="AZ23" s="71">
        <v>-276372565.08999997</v>
      </c>
      <c r="BA23" s="71">
        <v>-17985508.100000001</v>
      </c>
      <c r="BB23" s="71">
        <v>0</v>
      </c>
      <c r="BC23" s="71">
        <v>0</v>
      </c>
      <c r="BD23" s="71">
        <v>235804638.06999999</v>
      </c>
      <c r="BE23" s="71">
        <v>51214502.419999987</v>
      </c>
      <c r="BF23" s="71">
        <v>254269908.93999997</v>
      </c>
      <c r="BG23" s="71">
        <v>240277823.18999997</v>
      </c>
      <c r="BH23" s="71">
        <v>13992085.75</v>
      </c>
      <c r="BI23" s="71">
        <v>0</v>
      </c>
      <c r="BJ23" s="71">
        <v>0</v>
      </c>
      <c r="BK23" s="71">
        <v>-203055406.51999998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-21117846.119999986</v>
      </c>
      <c r="BT23" s="71">
        <v>-27723506.739999995</v>
      </c>
      <c r="BU23" s="71">
        <v>-4656155.97</v>
      </c>
      <c r="BV23" s="71">
        <v>-107840.45</v>
      </c>
      <c r="BW23" s="71">
        <v>0</v>
      </c>
      <c r="BX23" s="71">
        <v>-933195.29</v>
      </c>
      <c r="BY23" s="71">
        <v>-1827445.71</v>
      </c>
      <c r="BZ23" s="71">
        <v>14231952.950000001</v>
      </c>
      <c r="CA23" s="71">
        <v>-101654.91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-223450.6</v>
      </c>
      <c r="CJ23" s="71">
        <v>-223450.6</v>
      </c>
      <c r="CK23" s="71">
        <v>0</v>
      </c>
      <c r="CL23" s="71">
        <v>-18556590.800000019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5466197.4699999979</v>
      </c>
      <c r="E24" s="71">
        <v>2836916.049999997</v>
      </c>
      <c r="F24" s="71">
        <v>24956918.719999999</v>
      </c>
      <c r="G24" s="71">
        <v>-22120002.670000002</v>
      </c>
      <c r="H24" s="71">
        <v>0</v>
      </c>
      <c r="I24" s="71">
        <v>-465089.44000000041</v>
      </c>
      <c r="J24" s="71">
        <v>-4494453.6100000003</v>
      </c>
      <c r="K24" s="71">
        <v>-11990281.800000001</v>
      </c>
      <c r="L24" s="71">
        <v>7495828.1900000004</v>
      </c>
      <c r="M24" s="71">
        <v>4029364.17</v>
      </c>
      <c r="N24" s="71">
        <v>10720637.689999999</v>
      </c>
      <c r="O24" s="71">
        <v>-6691273.5199999996</v>
      </c>
      <c r="P24" s="71">
        <v>0</v>
      </c>
      <c r="Q24" s="71">
        <v>0</v>
      </c>
      <c r="R24" s="71">
        <v>0</v>
      </c>
      <c r="S24" s="71">
        <v>3147261.2800000012</v>
      </c>
      <c r="T24" s="71">
        <v>29179749.140000001</v>
      </c>
      <c r="U24" s="71">
        <v>-10588617.859999999</v>
      </c>
      <c r="V24" s="71">
        <v>39768367</v>
      </c>
      <c r="W24" s="71">
        <v>-26032487.859999999</v>
      </c>
      <c r="X24" s="71">
        <v>9467395.1400000006</v>
      </c>
      <c r="Y24" s="71">
        <v>-35499883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-52890.420000000013</v>
      </c>
      <c r="AN24" s="71">
        <v>134619.09</v>
      </c>
      <c r="AO24" s="71">
        <v>-122381</v>
      </c>
      <c r="AP24" s="71">
        <v>0</v>
      </c>
      <c r="AQ24" s="71">
        <v>0</v>
      </c>
      <c r="AR24" s="71">
        <v>-65128.510000000009</v>
      </c>
      <c r="AS24" s="71">
        <v>-2984332.0400000005</v>
      </c>
      <c r="AT24" s="71">
        <v>-4757179.6700000018</v>
      </c>
      <c r="AU24" s="71">
        <v>-47408140.700000003</v>
      </c>
      <c r="AV24" s="71">
        <v>42650961.030000001</v>
      </c>
      <c r="AW24" s="71">
        <v>409430.27000000142</v>
      </c>
      <c r="AX24" s="71">
        <v>3890037.5900000008</v>
      </c>
      <c r="AY24" s="71">
        <v>-6143472.6399999997</v>
      </c>
      <c r="AZ24" s="71">
        <v>-14004805.92</v>
      </c>
      <c r="BA24" s="71">
        <v>7861333.2800000003</v>
      </c>
      <c r="BB24" s="71">
        <v>0</v>
      </c>
      <c r="BC24" s="71">
        <v>0</v>
      </c>
      <c r="BD24" s="71">
        <v>10033510.23</v>
      </c>
      <c r="BE24" s="71">
        <v>-3480607.3199999994</v>
      </c>
      <c r="BF24" s="71">
        <v>5633011.4699999997</v>
      </c>
      <c r="BG24" s="71">
        <v>12731641.68</v>
      </c>
      <c r="BH24" s="71">
        <v>-7098630.21</v>
      </c>
      <c r="BI24" s="71">
        <v>0</v>
      </c>
      <c r="BJ24" s="71">
        <v>0</v>
      </c>
      <c r="BK24" s="71">
        <v>-9113618.7899999991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1363417.3599999999</v>
      </c>
      <c r="BT24" s="71">
        <v>-1871676.1199999999</v>
      </c>
      <c r="BU24" s="71">
        <v>-234387.85</v>
      </c>
      <c r="BV24" s="71">
        <v>-50511.3</v>
      </c>
      <c r="BW24" s="71">
        <v>0</v>
      </c>
      <c r="BX24" s="71">
        <v>-33649.9</v>
      </c>
      <c r="BY24" s="71">
        <v>-63319.91</v>
      </c>
      <c r="BZ24" s="71">
        <v>3698562.4399999995</v>
      </c>
      <c r="CA24" s="71">
        <v>-81600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2481865.4299999974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2429007.7599999984</v>
      </c>
      <c r="E25" s="71">
        <v>3926322.1999999993</v>
      </c>
      <c r="F25" s="71">
        <v>11654519.77</v>
      </c>
      <c r="G25" s="71">
        <v>-7728197.5700000003</v>
      </c>
      <c r="H25" s="71">
        <v>0</v>
      </c>
      <c r="I25" s="71">
        <v>-1497314.4400000009</v>
      </c>
      <c r="J25" s="71">
        <v>-3236058.0700000022</v>
      </c>
      <c r="K25" s="71">
        <v>-6126859.2400000021</v>
      </c>
      <c r="L25" s="71">
        <v>2890801.17</v>
      </c>
      <c r="M25" s="71">
        <v>1738743.6300000013</v>
      </c>
      <c r="N25" s="71">
        <v>3541475.7800000012</v>
      </c>
      <c r="O25" s="71">
        <v>-1802732.15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-2240480.2457565311</v>
      </c>
      <c r="AT25" s="71">
        <v>-430362.76</v>
      </c>
      <c r="AU25" s="71">
        <v>-1075906.8999999999</v>
      </c>
      <c r="AV25" s="71">
        <v>645544.1399999999</v>
      </c>
      <c r="AW25" s="71">
        <v>-528263.87000000058</v>
      </c>
      <c r="AX25" s="71">
        <v>-1030372.1299999999</v>
      </c>
      <c r="AY25" s="71">
        <v>-2238688.09</v>
      </c>
      <c r="AZ25" s="71">
        <v>-1785508.1</v>
      </c>
      <c r="BA25" s="71">
        <v>-525584.25999999978</v>
      </c>
      <c r="BB25" s="71">
        <v>0</v>
      </c>
      <c r="BC25" s="71">
        <v>72404.270000000019</v>
      </c>
      <c r="BD25" s="71">
        <v>1208315.96</v>
      </c>
      <c r="BE25" s="71">
        <v>502108.25999999931</v>
      </c>
      <c r="BF25" s="71">
        <v>1343212.8599999994</v>
      </c>
      <c r="BG25" s="71">
        <v>1071304.8599999999</v>
      </c>
      <c r="BH25" s="71">
        <v>315350.55999999959</v>
      </c>
      <c r="BI25" s="71">
        <v>0</v>
      </c>
      <c r="BJ25" s="71">
        <v>-43442.560000000056</v>
      </c>
      <c r="BK25" s="71">
        <v>-841104.60000000009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-948833.24575653032</v>
      </c>
      <c r="BT25" s="71">
        <v>-891572.83000000007</v>
      </c>
      <c r="BU25" s="71">
        <v>-532989.40850299574</v>
      </c>
      <c r="BV25" s="71">
        <v>-195690.56044054893</v>
      </c>
      <c r="BW25" s="71">
        <v>0</v>
      </c>
      <c r="BX25" s="71">
        <v>-611173.69216061931</v>
      </c>
      <c r="BY25" s="71">
        <v>-34438.824652365445</v>
      </c>
      <c r="BZ25" s="71">
        <v>1320150.9499999993</v>
      </c>
      <c r="CA25" s="71">
        <v>-3118.88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-333020.37</v>
      </c>
      <c r="CJ25" s="71">
        <v>-333020.37</v>
      </c>
      <c r="CK25" s="71">
        <v>0</v>
      </c>
      <c r="CL25" s="71">
        <v>188527.51424346725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76448635.200000033</v>
      </c>
      <c r="E26" s="71">
        <v>59852687.460000008</v>
      </c>
      <c r="F26" s="71">
        <v>260147714.12</v>
      </c>
      <c r="G26" s="71">
        <v>-200295026.66</v>
      </c>
      <c r="H26" s="71">
        <v>0</v>
      </c>
      <c r="I26" s="71">
        <v>-3260640.6499999762</v>
      </c>
      <c r="J26" s="71">
        <v>-30263347.049999982</v>
      </c>
      <c r="K26" s="71">
        <v>-138273688.72999999</v>
      </c>
      <c r="L26" s="71">
        <v>108010341.68000001</v>
      </c>
      <c r="M26" s="71">
        <v>27002706.400000006</v>
      </c>
      <c r="N26" s="71">
        <v>109110081.84</v>
      </c>
      <c r="O26" s="71">
        <v>-82107375.439999998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17184175.529999997</v>
      </c>
      <c r="AA26" s="71">
        <v>16545639.809999999</v>
      </c>
      <c r="AB26" s="71">
        <v>0</v>
      </c>
      <c r="AC26" s="71">
        <v>550168.63</v>
      </c>
      <c r="AD26" s="71">
        <v>0</v>
      </c>
      <c r="AE26" s="71">
        <v>0</v>
      </c>
      <c r="AF26" s="71">
        <v>0</v>
      </c>
      <c r="AG26" s="71">
        <v>88367.09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2672412.8599999994</v>
      </c>
      <c r="AN26" s="71">
        <v>11523009.33</v>
      </c>
      <c r="AO26" s="71">
        <v>-8850596.4700000007</v>
      </c>
      <c r="AP26" s="71">
        <v>0</v>
      </c>
      <c r="AQ26" s="71">
        <v>0</v>
      </c>
      <c r="AR26" s="71">
        <v>0</v>
      </c>
      <c r="AS26" s="71">
        <v>-45134364.190000027</v>
      </c>
      <c r="AT26" s="71">
        <v>-21143092.799999997</v>
      </c>
      <c r="AU26" s="71">
        <v>-94276152.25</v>
      </c>
      <c r="AV26" s="71">
        <v>73133059.450000003</v>
      </c>
      <c r="AW26" s="71">
        <v>-15458910.900000036</v>
      </c>
      <c r="AX26" s="71">
        <v>101780862.37</v>
      </c>
      <c r="AY26" s="71">
        <v>-299501693.18000001</v>
      </c>
      <c r="AZ26" s="71">
        <v>-257919333.94</v>
      </c>
      <c r="BA26" s="71">
        <v>-41582359.240000002</v>
      </c>
      <c r="BB26" s="71">
        <v>0</v>
      </c>
      <c r="BC26" s="71">
        <v>0</v>
      </c>
      <c r="BD26" s="71">
        <v>401282555.55000001</v>
      </c>
      <c r="BE26" s="71">
        <v>-117239773.27000004</v>
      </c>
      <c r="BF26" s="71">
        <v>271106123.77999997</v>
      </c>
      <c r="BG26" s="71">
        <v>238316969.09999999</v>
      </c>
      <c r="BH26" s="71">
        <v>32789154.68</v>
      </c>
      <c r="BI26" s="71">
        <v>0</v>
      </c>
      <c r="BJ26" s="71">
        <v>0</v>
      </c>
      <c r="BK26" s="71">
        <v>-388345897.05000001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-8532360.4899999946</v>
      </c>
      <c r="BT26" s="71">
        <v>-28856706.819999997</v>
      </c>
      <c r="BU26" s="71">
        <v>-6027871.0499999998</v>
      </c>
      <c r="BV26" s="71">
        <v>-1168260.55</v>
      </c>
      <c r="BW26" s="71">
        <v>0</v>
      </c>
      <c r="BX26" s="71">
        <v>-468113.24</v>
      </c>
      <c r="BY26" s="71">
        <v>-1223096.97</v>
      </c>
      <c r="BZ26" s="71">
        <v>29441054.640000001</v>
      </c>
      <c r="CA26" s="71">
        <v>-229366.5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31314271.010000005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335407.32</v>
      </c>
      <c r="G27" s="71">
        <v>-335407.32</v>
      </c>
      <c r="H27" s="71">
        <v>0</v>
      </c>
      <c r="I27" s="71">
        <v>0</v>
      </c>
      <c r="J27" s="71">
        <v>89108.13</v>
      </c>
      <c r="K27" s="71">
        <v>-138298.09</v>
      </c>
      <c r="L27" s="71">
        <v>227406.22</v>
      </c>
      <c r="M27" s="71">
        <v>-89108.13</v>
      </c>
      <c r="N27" s="71">
        <v>138298.09</v>
      </c>
      <c r="O27" s="71">
        <v>-227406.22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-5510.9100000000035</v>
      </c>
      <c r="AT27" s="71">
        <v>0</v>
      </c>
      <c r="AU27" s="71">
        <v>0</v>
      </c>
      <c r="AV27" s="71">
        <v>0</v>
      </c>
      <c r="AW27" s="71">
        <v>-1.0000000002037268E-2</v>
      </c>
      <c r="AX27" s="71">
        <v>12101.559999999998</v>
      </c>
      <c r="AY27" s="71">
        <v>-43953.33</v>
      </c>
      <c r="AZ27" s="71">
        <v>0</v>
      </c>
      <c r="BA27" s="71">
        <v>-43953.33</v>
      </c>
      <c r="BB27" s="71">
        <v>0</v>
      </c>
      <c r="BC27" s="71">
        <v>0</v>
      </c>
      <c r="BD27" s="71">
        <v>56054.89</v>
      </c>
      <c r="BE27" s="71">
        <v>-12101.57</v>
      </c>
      <c r="BF27" s="71">
        <v>43953.33</v>
      </c>
      <c r="BG27" s="71">
        <v>0</v>
      </c>
      <c r="BH27" s="71">
        <v>43953.33</v>
      </c>
      <c r="BI27" s="71">
        <v>0</v>
      </c>
      <c r="BJ27" s="71">
        <v>0</v>
      </c>
      <c r="BK27" s="71">
        <v>-56054.9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-5510.9000000000015</v>
      </c>
      <c r="BT27" s="71">
        <v>-42451.61</v>
      </c>
      <c r="BU27" s="71">
        <v>-17529.34</v>
      </c>
      <c r="BV27" s="71">
        <v>-3923.32</v>
      </c>
      <c r="BW27" s="71">
        <v>0</v>
      </c>
      <c r="BX27" s="71">
        <v>-3151.45</v>
      </c>
      <c r="BY27" s="71">
        <v>-2244</v>
      </c>
      <c r="BZ27" s="71">
        <v>63788.82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-5510.9100000000035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-82149.10000000002</v>
      </c>
      <c r="AT28" s="71">
        <v>0</v>
      </c>
      <c r="AU28" s="71">
        <v>0</v>
      </c>
      <c r="AV28" s="71">
        <v>0</v>
      </c>
      <c r="AW28" s="71">
        <v>-81133.030000000013</v>
      </c>
      <c r="AX28" s="71">
        <v>-94929.020000000019</v>
      </c>
      <c r="AY28" s="71">
        <v>-571166.15</v>
      </c>
      <c r="AZ28" s="71">
        <v>0</v>
      </c>
      <c r="BA28" s="71">
        <v>-526576.25</v>
      </c>
      <c r="BB28" s="71">
        <v>0</v>
      </c>
      <c r="BC28" s="71">
        <v>-44589.9</v>
      </c>
      <c r="BD28" s="71">
        <v>476237.13</v>
      </c>
      <c r="BE28" s="71">
        <v>13795.99</v>
      </c>
      <c r="BF28" s="71">
        <v>30112.86</v>
      </c>
      <c r="BG28" s="71">
        <v>0</v>
      </c>
      <c r="BH28" s="71">
        <v>27762</v>
      </c>
      <c r="BI28" s="71">
        <v>0</v>
      </c>
      <c r="BJ28" s="71">
        <v>2350.86</v>
      </c>
      <c r="BK28" s="71">
        <v>-16316.87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-1016.07</v>
      </c>
      <c r="BT28" s="71">
        <v>0</v>
      </c>
      <c r="BU28" s="71">
        <v>-690.46</v>
      </c>
      <c r="BV28" s="71">
        <v>-240.18</v>
      </c>
      <c r="BW28" s="71">
        <v>0</v>
      </c>
      <c r="BX28" s="71">
        <v>-3.27</v>
      </c>
      <c r="BY28" s="71">
        <v>-82.16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-82149.10000000002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66414096.341099843</v>
      </c>
      <c r="E29" s="71">
        <v>55182104.149999902</v>
      </c>
      <c r="F29" s="71">
        <v>160111985.94</v>
      </c>
      <c r="G29" s="71">
        <v>-104929881.7900001</v>
      </c>
      <c r="H29" s="71">
        <v>0</v>
      </c>
      <c r="I29" s="71">
        <v>-11867374.100000054</v>
      </c>
      <c r="J29" s="71">
        <v>28551.159999936819</v>
      </c>
      <c r="K29" s="71">
        <v>-73891098.100000069</v>
      </c>
      <c r="L29" s="71">
        <v>73919649.260000005</v>
      </c>
      <c r="M29" s="71">
        <v>-11895925.25999999</v>
      </c>
      <c r="N29" s="71">
        <v>46294380.830000013</v>
      </c>
      <c r="O29" s="71">
        <v>-58190306.090000004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18781366.891099997</v>
      </c>
      <c r="AA29" s="71">
        <v>18781366.891099997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283232.80000000028</v>
      </c>
      <c r="AK29" s="71">
        <v>283232.80000000028</v>
      </c>
      <c r="AL29" s="71">
        <v>0</v>
      </c>
      <c r="AM29" s="71">
        <v>4034766.5999999987</v>
      </c>
      <c r="AN29" s="71">
        <v>6747756.419999999</v>
      </c>
      <c r="AO29" s="71">
        <v>-2708002.08</v>
      </c>
      <c r="AP29" s="71">
        <v>0</v>
      </c>
      <c r="AQ29" s="71">
        <v>0</v>
      </c>
      <c r="AR29" s="71">
        <v>-4987.7400000000052</v>
      </c>
      <c r="AS29" s="71">
        <v>-36147494.613457322</v>
      </c>
      <c r="AT29" s="71">
        <v>-8140555.5899999943</v>
      </c>
      <c r="AU29" s="71">
        <v>-20639284.129999995</v>
      </c>
      <c r="AV29" s="71">
        <v>12498728.540000001</v>
      </c>
      <c r="AW29" s="71">
        <v>-22575349.949999809</v>
      </c>
      <c r="AX29" s="71">
        <v>-150013807.90999991</v>
      </c>
      <c r="AY29" s="71">
        <v>-308409569.46999991</v>
      </c>
      <c r="AZ29" s="71">
        <v>-306374869.31999987</v>
      </c>
      <c r="BA29" s="71">
        <v>-24710611.550000001</v>
      </c>
      <c r="BB29" s="71">
        <v>0</v>
      </c>
      <c r="BC29" s="71">
        <v>22675911.399999999</v>
      </c>
      <c r="BD29" s="71">
        <v>158395761.56</v>
      </c>
      <c r="BE29" s="71">
        <v>127438457.9600001</v>
      </c>
      <c r="BF29" s="71">
        <v>283152864.81000006</v>
      </c>
      <c r="BG29" s="71">
        <v>282952131.69000006</v>
      </c>
      <c r="BH29" s="71">
        <v>21019637.300000001</v>
      </c>
      <c r="BI29" s="71">
        <v>0</v>
      </c>
      <c r="BJ29" s="71">
        <v>-20818904.18</v>
      </c>
      <c r="BK29" s="71">
        <v>-155714406.84999996</v>
      </c>
      <c r="BL29" s="71">
        <v>0</v>
      </c>
      <c r="BM29" s="71">
        <v>0</v>
      </c>
      <c r="BN29" s="71">
        <v>0</v>
      </c>
      <c r="BO29" s="71">
        <v>3192.12</v>
      </c>
      <c r="BP29" s="71">
        <v>3192.12</v>
      </c>
      <c r="BQ29" s="71">
        <v>0</v>
      </c>
      <c r="BR29" s="71">
        <v>0</v>
      </c>
      <c r="BS29" s="71">
        <v>-2099689.9534575189</v>
      </c>
      <c r="BT29" s="71">
        <v>-17993411.240000002</v>
      </c>
      <c r="BU29" s="71">
        <v>-2561181.1893712552</v>
      </c>
      <c r="BV29" s="71">
        <v>-405021.6887228025</v>
      </c>
      <c r="BW29" s="71">
        <v>0</v>
      </c>
      <c r="BX29" s="71">
        <v>-1305179.8274739871</v>
      </c>
      <c r="BY29" s="71">
        <v>-884400.49725828052</v>
      </c>
      <c r="BZ29" s="71">
        <v>21040571.629999988</v>
      </c>
      <c r="CA29" s="71">
        <v>8932.8593688203473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-3335091.2399999998</v>
      </c>
      <c r="CJ29" s="71">
        <v>-3335091.2399999998</v>
      </c>
      <c r="CK29" s="71">
        <v>0</v>
      </c>
      <c r="CL29" s="71">
        <v>30266601.727642521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862841.88727858546</v>
      </c>
      <c r="E30" s="71">
        <v>59962.149999999907</v>
      </c>
      <c r="F30" s="71">
        <v>1025899.69</v>
      </c>
      <c r="G30" s="71">
        <v>-965937.54</v>
      </c>
      <c r="H30" s="71">
        <v>0</v>
      </c>
      <c r="I30" s="71">
        <v>-10693.409999999916</v>
      </c>
      <c r="J30" s="71">
        <v>-223847.24999999994</v>
      </c>
      <c r="K30" s="71">
        <v>-594183.69999999995</v>
      </c>
      <c r="L30" s="71">
        <v>370336.45</v>
      </c>
      <c r="M30" s="71">
        <v>213153.84000000003</v>
      </c>
      <c r="N30" s="71">
        <v>559520.91</v>
      </c>
      <c r="O30" s="71">
        <v>-346367.07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813573.14727858547</v>
      </c>
      <c r="AA30" s="71">
        <v>396074.99313687813</v>
      </c>
      <c r="AB30" s="71">
        <v>417498.15414170735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-49344.511944588485</v>
      </c>
      <c r="AT30" s="71">
        <v>0</v>
      </c>
      <c r="AU30" s="71">
        <v>0</v>
      </c>
      <c r="AV30" s="71">
        <v>0</v>
      </c>
      <c r="AW30" s="71">
        <v>73.839999999992756</v>
      </c>
      <c r="AX30" s="71">
        <v>1054.7399999999948</v>
      </c>
      <c r="AY30" s="71">
        <v>9.9999999947613105E-3</v>
      </c>
      <c r="AZ30" s="71">
        <v>-13527</v>
      </c>
      <c r="BA30" s="71">
        <v>-25745.94</v>
      </c>
      <c r="BB30" s="71">
        <v>0</v>
      </c>
      <c r="BC30" s="71">
        <v>39272.949999999997</v>
      </c>
      <c r="BD30" s="71">
        <v>1054.73</v>
      </c>
      <c r="BE30" s="71">
        <v>-980.90000000000202</v>
      </c>
      <c r="BF30" s="71">
        <v>-1.0000000002037268E-2</v>
      </c>
      <c r="BG30" s="71">
        <v>12783.010000000002</v>
      </c>
      <c r="BH30" s="71">
        <v>24329.91</v>
      </c>
      <c r="BI30" s="71">
        <v>0</v>
      </c>
      <c r="BJ30" s="71">
        <v>-37112.93</v>
      </c>
      <c r="BK30" s="71">
        <v>-980.89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-49418.351944588474</v>
      </c>
      <c r="BT30" s="71">
        <v>-71443.59</v>
      </c>
      <c r="BU30" s="71">
        <v>-110274.98620387953</v>
      </c>
      <c r="BV30" s="71">
        <v>-45631.504506330457</v>
      </c>
      <c r="BW30" s="71">
        <v>0</v>
      </c>
      <c r="BX30" s="71">
        <v>-1729.9553663342731</v>
      </c>
      <c r="BY30" s="71">
        <v>-8534.4258680442381</v>
      </c>
      <c r="BZ30" s="71">
        <v>188196.11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813497.37533399696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48516636.226650357</v>
      </c>
      <c r="E31" s="71">
        <v>48834346.25999999</v>
      </c>
      <c r="F31" s="71">
        <v>349933637.98000002</v>
      </c>
      <c r="G31" s="71">
        <v>-301099291.72000003</v>
      </c>
      <c r="H31" s="71">
        <v>0</v>
      </c>
      <c r="I31" s="71">
        <v>-12499516.059999987</v>
      </c>
      <c r="J31" s="71">
        <v>-84793270.659999996</v>
      </c>
      <c r="K31" s="71">
        <v>-184170680.63</v>
      </c>
      <c r="L31" s="71">
        <v>99377409.969999999</v>
      </c>
      <c r="M31" s="71">
        <v>72293754.600000009</v>
      </c>
      <c r="N31" s="71">
        <v>158423890.24000001</v>
      </c>
      <c r="O31" s="71">
        <v>-86130135.640000001</v>
      </c>
      <c r="P31" s="71">
        <v>0</v>
      </c>
      <c r="Q31" s="71">
        <v>0</v>
      </c>
      <c r="R31" s="71">
        <v>0</v>
      </c>
      <c r="S31" s="71">
        <v>-5603409</v>
      </c>
      <c r="T31" s="71">
        <v>-40082033.990000002</v>
      </c>
      <c r="U31" s="71">
        <v>-40082033.990000002</v>
      </c>
      <c r="V31" s="71">
        <v>0</v>
      </c>
      <c r="W31" s="71">
        <v>34478624.990000002</v>
      </c>
      <c r="X31" s="71">
        <v>34478624.990000002</v>
      </c>
      <c r="Y31" s="71">
        <v>0</v>
      </c>
      <c r="Z31" s="71">
        <v>16491252.156650357</v>
      </c>
      <c r="AA31" s="71">
        <v>16491252.156650357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1293962.8699999992</v>
      </c>
      <c r="AN31" s="71">
        <v>9512562.3599999994</v>
      </c>
      <c r="AO31" s="71">
        <v>-8177538.4500000002</v>
      </c>
      <c r="AP31" s="71">
        <v>0</v>
      </c>
      <c r="AQ31" s="71">
        <v>0</v>
      </c>
      <c r="AR31" s="71">
        <v>-41061.039999999979</v>
      </c>
      <c r="AS31" s="71">
        <v>-43285901.793920211</v>
      </c>
      <c r="AT31" s="71">
        <v>-18119570.979999989</v>
      </c>
      <c r="AU31" s="71">
        <v>-130387311.37999998</v>
      </c>
      <c r="AV31" s="71">
        <v>112267740.39999999</v>
      </c>
      <c r="AW31" s="71">
        <v>-24306258.129999995</v>
      </c>
      <c r="AX31" s="71">
        <v>-161561109.59000003</v>
      </c>
      <c r="AY31" s="71">
        <v>-213568846.51000002</v>
      </c>
      <c r="AZ31" s="71">
        <v>-198039829.83000001</v>
      </c>
      <c r="BA31" s="71">
        <v>-15529016.68</v>
      </c>
      <c r="BB31" s="71">
        <v>0</v>
      </c>
      <c r="BC31" s="71">
        <v>0</v>
      </c>
      <c r="BD31" s="71">
        <v>52007736.920000002</v>
      </c>
      <c r="BE31" s="71">
        <v>137254851.46000004</v>
      </c>
      <c r="BF31" s="71">
        <v>182101941.54000002</v>
      </c>
      <c r="BG31" s="71">
        <v>168853362.02000001</v>
      </c>
      <c r="BH31" s="71">
        <v>13248579.52</v>
      </c>
      <c r="BI31" s="71">
        <v>0</v>
      </c>
      <c r="BJ31" s="71">
        <v>0</v>
      </c>
      <c r="BK31" s="71">
        <v>-44847090.079999998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162105.11607977003</v>
      </c>
      <c r="BT31" s="71">
        <v>-31912533.210000001</v>
      </c>
      <c r="BU31" s="71">
        <v>-4862822.0301546659</v>
      </c>
      <c r="BV31" s="71">
        <v>-1673262.4446174034</v>
      </c>
      <c r="BW31" s="71">
        <v>0</v>
      </c>
      <c r="BX31" s="71">
        <v>-374693.48914815747</v>
      </c>
      <c r="BY31" s="71">
        <v>0</v>
      </c>
      <c r="BZ31" s="71">
        <v>38985416.289999999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-1022177.8</v>
      </c>
      <c r="CJ31" s="71">
        <v>-1022177.8</v>
      </c>
      <c r="CK31" s="71">
        <v>0</v>
      </c>
      <c r="CL31" s="71">
        <v>5230734.4327301458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110832.38238838887</v>
      </c>
      <c r="E32" s="71">
        <v>117292.73000000417</v>
      </c>
      <c r="F32" s="71">
        <v>46136997.880000003</v>
      </c>
      <c r="G32" s="71">
        <v>-46019705.149999999</v>
      </c>
      <c r="H32" s="71">
        <v>0</v>
      </c>
      <c r="I32" s="71">
        <v>-10194.540000000037</v>
      </c>
      <c r="J32" s="71">
        <v>-6073071.0199999996</v>
      </c>
      <c r="K32" s="71">
        <v>-6235366.5899999999</v>
      </c>
      <c r="L32" s="71">
        <v>162295.57</v>
      </c>
      <c r="M32" s="71">
        <v>6062876.4799999995</v>
      </c>
      <c r="N32" s="71">
        <v>6150450.2599999998</v>
      </c>
      <c r="O32" s="71">
        <v>-87573.78</v>
      </c>
      <c r="P32" s="71">
        <v>0</v>
      </c>
      <c r="Q32" s="71">
        <v>0</v>
      </c>
      <c r="R32" s="71">
        <v>0</v>
      </c>
      <c r="S32" s="71">
        <v>-54689</v>
      </c>
      <c r="T32" s="71">
        <v>-4044116</v>
      </c>
      <c r="U32" s="71">
        <v>-4044116</v>
      </c>
      <c r="V32" s="71">
        <v>0</v>
      </c>
      <c r="W32" s="71">
        <v>3989427</v>
      </c>
      <c r="X32" s="71">
        <v>3989427</v>
      </c>
      <c r="Y32" s="71">
        <v>0</v>
      </c>
      <c r="Z32" s="71">
        <v>58423.192388384734</v>
      </c>
      <c r="AA32" s="71">
        <v>47419.21731986112</v>
      </c>
      <c r="AB32" s="71">
        <v>0</v>
      </c>
      <c r="AC32" s="71">
        <v>265.99180716093861</v>
      </c>
      <c r="AD32" s="71">
        <v>7672.5598775384142</v>
      </c>
      <c r="AE32" s="71">
        <v>42.776705000798771</v>
      </c>
      <c r="AF32" s="71">
        <v>0</v>
      </c>
      <c r="AG32" s="71">
        <v>3022.6466788234657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1309163.6650274252</v>
      </c>
      <c r="AT32" s="71">
        <v>0</v>
      </c>
      <c r="AU32" s="71">
        <v>-17443162.75</v>
      </c>
      <c r="AV32" s="71">
        <v>17443162.75</v>
      </c>
      <c r="AW32" s="71">
        <v>0</v>
      </c>
      <c r="AX32" s="71">
        <v>-52495236.550000004</v>
      </c>
      <c r="AY32" s="71">
        <v>-52495236.550000004</v>
      </c>
      <c r="AZ32" s="71">
        <v>-51018550.810000002</v>
      </c>
      <c r="BA32" s="71">
        <v>-1476685.74</v>
      </c>
      <c r="BB32" s="71">
        <v>0</v>
      </c>
      <c r="BC32" s="71">
        <v>0</v>
      </c>
      <c r="BD32" s="71">
        <v>0</v>
      </c>
      <c r="BE32" s="71">
        <v>52495236.550000004</v>
      </c>
      <c r="BF32" s="71">
        <v>52495236.550000004</v>
      </c>
      <c r="BG32" s="71">
        <v>51018550.810000002</v>
      </c>
      <c r="BH32" s="71">
        <v>1476685.74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1309772.6751704828</v>
      </c>
      <c r="BT32" s="71">
        <v>-1382988.38</v>
      </c>
      <c r="BU32" s="71">
        <v>-34326.35125301074</v>
      </c>
      <c r="BV32" s="71">
        <v>-53421.158329756283</v>
      </c>
      <c r="BW32" s="71">
        <v>0</v>
      </c>
      <c r="BX32" s="71">
        <v>-8460.2306110741229</v>
      </c>
      <c r="BY32" s="71">
        <v>-5548.1746356764597</v>
      </c>
      <c r="BZ32" s="71">
        <v>2794516.97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-609.01014305771139</v>
      </c>
      <c r="CJ32" s="71">
        <v>-609.01014305771139</v>
      </c>
      <c r="CK32" s="71">
        <v>0</v>
      </c>
      <c r="CL32" s="71">
        <v>1419996.0474158141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41811.580278586029</v>
      </c>
      <c r="E33" s="71">
        <v>25406.04</v>
      </c>
      <c r="F33" s="71">
        <v>50812.07</v>
      </c>
      <c r="G33" s="71">
        <v>-25406.03</v>
      </c>
      <c r="H33" s="71">
        <v>0</v>
      </c>
      <c r="I33" s="71">
        <v>-6523.6000000000013</v>
      </c>
      <c r="J33" s="71">
        <v>-13047.2</v>
      </c>
      <c r="K33" s="71">
        <v>-24060.75</v>
      </c>
      <c r="L33" s="71">
        <v>11013.55</v>
      </c>
      <c r="M33" s="71">
        <v>6523.5999999999995</v>
      </c>
      <c r="N33" s="71">
        <v>12030.38</v>
      </c>
      <c r="O33" s="71">
        <v>-5506.78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22929.140278586026</v>
      </c>
      <c r="AA33" s="71">
        <v>22929.140278586026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-1819.1497690491378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-1768.6297690491378</v>
      </c>
      <c r="BT33" s="71">
        <v>-3223.4399999999996</v>
      </c>
      <c r="BU33" s="71">
        <v>-649.22290428589565</v>
      </c>
      <c r="BV33" s="71">
        <v>-660.28252123147854</v>
      </c>
      <c r="BW33" s="71">
        <v>0</v>
      </c>
      <c r="BX33" s="71">
        <v>-11.615444789221144</v>
      </c>
      <c r="BY33" s="71">
        <v>-56.428898742542096</v>
      </c>
      <c r="BZ33" s="71">
        <v>2832.36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-50.52</v>
      </c>
      <c r="CJ33" s="71">
        <v>-50.52</v>
      </c>
      <c r="CK33" s="71">
        <v>0</v>
      </c>
      <c r="CL33" s="71">
        <v>39992.430509536891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52804630.503538087</v>
      </c>
      <c r="E34" s="71">
        <v>47121362.719999999</v>
      </c>
      <c r="F34" s="71">
        <v>53125435.159999996</v>
      </c>
      <c r="G34" s="71">
        <v>-6004072.4400000004</v>
      </c>
      <c r="H34" s="71">
        <v>0</v>
      </c>
      <c r="I34" s="71">
        <v>-5787236.8499999791</v>
      </c>
      <c r="J34" s="71">
        <v>-5949633.8299999796</v>
      </c>
      <c r="K34" s="71">
        <v>-24943581.959999979</v>
      </c>
      <c r="L34" s="71">
        <v>18993948.129999999</v>
      </c>
      <c r="M34" s="71">
        <v>162396.98000000021</v>
      </c>
      <c r="N34" s="71">
        <v>162396.98000000021</v>
      </c>
      <c r="O34" s="71">
        <v>0</v>
      </c>
      <c r="P34" s="71">
        <v>0</v>
      </c>
      <c r="Q34" s="71">
        <v>0</v>
      </c>
      <c r="R34" s="71">
        <v>0</v>
      </c>
      <c r="S34" s="71">
        <v>-926573.93000000017</v>
      </c>
      <c r="T34" s="71">
        <v>-932645.99000000022</v>
      </c>
      <c r="U34" s="71">
        <v>-932645.99000000022</v>
      </c>
      <c r="V34" s="71">
        <v>0</v>
      </c>
      <c r="W34" s="71">
        <v>6072.0599999999977</v>
      </c>
      <c r="X34" s="71">
        <v>6072.0599999999977</v>
      </c>
      <c r="Y34" s="71">
        <v>0</v>
      </c>
      <c r="Z34" s="71">
        <v>115137.30353807131</v>
      </c>
      <c r="AA34" s="71">
        <v>120728.78439469577</v>
      </c>
      <c r="AB34" s="71">
        <v>0</v>
      </c>
      <c r="AC34" s="71">
        <v>-5591.480856624461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12281941.26</v>
      </c>
      <c r="AN34" s="71">
        <v>12281941.26</v>
      </c>
      <c r="AO34" s="71">
        <v>0</v>
      </c>
      <c r="AP34" s="71">
        <v>0</v>
      </c>
      <c r="AQ34" s="71">
        <v>0</v>
      </c>
      <c r="AR34" s="71">
        <v>0</v>
      </c>
      <c r="AS34" s="71">
        <v>-48951588.899383634</v>
      </c>
      <c r="AT34" s="71">
        <v>-46315523.659999996</v>
      </c>
      <c r="AU34" s="71">
        <v>-65420089.729999997</v>
      </c>
      <c r="AV34" s="71">
        <v>19104566.07</v>
      </c>
      <c r="AW34" s="71">
        <v>5502612.0700000152</v>
      </c>
      <c r="AX34" s="71">
        <v>5470208.2600000165</v>
      </c>
      <c r="AY34" s="71">
        <v>-8827064.8599999845</v>
      </c>
      <c r="AZ34" s="71">
        <v>-6943217.1606917623</v>
      </c>
      <c r="BA34" s="71">
        <v>-1883847.6993082222</v>
      </c>
      <c r="BB34" s="71">
        <v>0</v>
      </c>
      <c r="BC34" s="71">
        <v>0</v>
      </c>
      <c r="BD34" s="71">
        <v>14297273.120000001</v>
      </c>
      <c r="BE34" s="71">
        <v>32403.809999999066</v>
      </c>
      <c r="BF34" s="71">
        <v>210035.78999999908</v>
      </c>
      <c r="BG34" s="71">
        <v>210035.78999999908</v>
      </c>
      <c r="BH34" s="71">
        <v>0</v>
      </c>
      <c r="BI34" s="71">
        <v>0</v>
      </c>
      <c r="BJ34" s="71">
        <v>0</v>
      </c>
      <c r="BK34" s="71">
        <v>-177631.98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-8138677.3093836559</v>
      </c>
      <c r="BT34" s="71">
        <v>-6976909.5099999979</v>
      </c>
      <c r="BU34" s="71">
        <v>-979777.76638436434</v>
      </c>
      <c r="BV34" s="71">
        <v>-153490.92460026289</v>
      </c>
      <c r="BW34" s="71">
        <v>0</v>
      </c>
      <c r="BX34" s="71">
        <v>-34105.13129275071</v>
      </c>
      <c r="BY34" s="71">
        <v>-68794.356754494147</v>
      </c>
      <c r="BZ34" s="71">
        <v>74920.040000000037</v>
      </c>
      <c r="CA34" s="71">
        <v>-519.66035178583206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3853041.6041544527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144019.82000000024</v>
      </c>
      <c r="E35" s="71">
        <v>51144.460000000196</v>
      </c>
      <c r="F35" s="71">
        <v>1106891.8400000001</v>
      </c>
      <c r="G35" s="71">
        <v>-1055747.3799999999</v>
      </c>
      <c r="H35" s="71">
        <v>0</v>
      </c>
      <c r="I35" s="71">
        <v>92875.360000000044</v>
      </c>
      <c r="J35" s="71">
        <v>-179892.83000000002</v>
      </c>
      <c r="K35" s="71">
        <v>-410132.4</v>
      </c>
      <c r="L35" s="71">
        <v>230239.57</v>
      </c>
      <c r="M35" s="71">
        <v>272768.19000000006</v>
      </c>
      <c r="N35" s="71">
        <v>381549.34</v>
      </c>
      <c r="O35" s="71">
        <v>-108781.15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-46597.090000000011</v>
      </c>
      <c r="AT35" s="71">
        <v>-71442.010000000009</v>
      </c>
      <c r="AU35" s="71">
        <v>-135000.01</v>
      </c>
      <c r="AV35" s="71">
        <v>63558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24844.920000000002</v>
      </c>
      <c r="BT35" s="71">
        <v>-28372.030000000002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53216.950000000004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97422.730000000229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1484488687</v>
      </c>
      <c r="E36" s="71">
        <v>1496701352</v>
      </c>
      <c r="F36" s="71">
        <v>1709944335</v>
      </c>
      <c r="G36" s="71">
        <v>-213242983</v>
      </c>
      <c r="H36" s="71">
        <v>0</v>
      </c>
      <c r="I36" s="71">
        <v>-233925849</v>
      </c>
      <c r="J36" s="71">
        <v>-236460156</v>
      </c>
      <c r="K36" s="71">
        <v>-845509251</v>
      </c>
      <c r="L36" s="71">
        <v>609049095</v>
      </c>
      <c r="M36" s="71">
        <v>2534307</v>
      </c>
      <c r="N36" s="71">
        <v>22417597</v>
      </c>
      <c r="O36" s="71">
        <v>-19883290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216627553</v>
      </c>
      <c r="AA36" s="71">
        <v>153744266</v>
      </c>
      <c r="AB36" s="71">
        <v>0</v>
      </c>
      <c r="AC36" s="71">
        <v>-7187444</v>
      </c>
      <c r="AD36" s="71">
        <v>70070731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5085631</v>
      </c>
      <c r="AN36" s="71">
        <v>15308221</v>
      </c>
      <c r="AO36" s="71">
        <v>0</v>
      </c>
      <c r="AP36" s="71">
        <v>0</v>
      </c>
      <c r="AQ36" s="71">
        <v>0</v>
      </c>
      <c r="AR36" s="71">
        <v>-10222590</v>
      </c>
      <c r="AS36" s="71">
        <v>-1879424849</v>
      </c>
      <c r="AT36" s="71">
        <v>-1224414252</v>
      </c>
      <c r="AU36" s="71">
        <v>-1271320033</v>
      </c>
      <c r="AV36" s="71">
        <v>46905781</v>
      </c>
      <c r="AW36" s="71">
        <v>-279345948</v>
      </c>
      <c r="AX36" s="71">
        <v>-315872703</v>
      </c>
      <c r="AY36" s="71">
        <v>-1175100507</v>
      </c>
      <c r="AZ36" s="71">
        <v>-1275860123</v>
      </c>
      <c r="BA36" s="71">
        <v>-200505753</v>
      </c>
      <c r="BB36" s="71">
        <v>0</v>
      </c>
      <c r="BC36" s="71">
        <v>301265369</v>
      </c>
      <c r="BD36" s="71">
        <v>859227804</v>
      </c>
      <c r="BE36" s="71">
        <v>36526755</v>
      </c>
      <c r="BF36" s="71">
        <v>178265782</v>
      </c>
      <c r="BG36" s="71">
        <v>223249311</v>
      </c>
      <c r="BH36" s="71">
        <v>719206</v>
      </c>
      <c r="BI36" s="71">
        <v>0</v>
      </c>
      <c r="BJ36" s="71">
        <v>-45702735</v>
      </c>
      <c r="BK36" s="71">
        <v>-141739027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-375664649</v>
      </c>
      <c r="BT36" s="71">
        <v>-213524686</v>
      </c>
      <c r="BU36" s="71">
        <v>-134280190</v>
      </c>
      <c r="BV36" s="71">
        <v>-16263148</v>
      </c>
      <c r="BW36" s="71">
        <v>0</v>
      </c>
      <c r="BX36" s="71">
        <v>-4402480</v>
      </c>
      <c r="BY36" s="71">
        <v>-6000682</v>
      </c>
      <c r="BZ36" s="71">
        <v>763845</v>
      </c>
      <c r="CA36" s="71">
        <v>-1957308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-394936162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29206316.844681345</v>
      </c>
      <c r="E37" s="71">
        <v>24810443.339999996</v>
      </c>
      <c r="F37" s="71">
        <v>24973034.189999998</v>
      </c>
      <c r="G37" s="71">
        <v>-162590.85</v>
      </c>
      <c r="H37" s="71">
        <v>0</v>
      </c>
      <c r="I37" s="71">
        <v>-2490987.5099999998</v>
      </c>
      <c r="J37" s="71">
        <v>-2490987.5099999998</v>
      </c>
      <c r="K37" s="71">
        <v>-12495699.74</v>
      </c>
      <c r="L37" s="71">
        <v>10004712.23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6886861.0146813458</v>
      </c>
      <c r="AA37" s="71">
        <v>6886861.0146813458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-1733921.7078969604</v>
      </c>
      <c r="AT37" s="71">
        <v>-993354.78999999992</v>
      </c>
      <c r="AU37" s="71">
        <v>-993354.78999999992</v>
      </c>
      <c r="AV37" s="71">
        <v>0</v>
      </c>
      <c r="AW37" s="71">
        <v>2589467.4299999997</v>
      </c>
      <c r="AX37" s="71">
        <v>1246678.0099999998</v>
      </c>
      <c r="AY37" s="71">
        <v>-10825921.68</v>
      </c>
      <c r="AZ37" s="71">
        <v>-10032005.439999999</v>
      </c>
      <c r="BA37" s="71">
        <v>-2697919.72</v>
      </c>
      <c r="BB37" s="71">
        <v>0</v>
      </c>
      <c r="BC37" s="71">
        <v>1904003.48</v>
      </c>
      <c r="BD37" s="71">
        <v>12072599.689999999</v>
      </c>
      <c r="BE37" s="71">
        <v>1342789.4200000002</v>
      </c>
      <c r="BF37" s="71">
        <v>1342789.4200000002</v>
      </c>
      <c r="BG37" s="71">
        <v>1578951.83</v>
      </c>
      <c r="BH37" s="71">
        <v>0</v>
      </c>
      <c r="BI37" s="71">
        <v>0</v>
      </c>
      <c r="BJ37" s="71">
        <v>-236162.41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-3330034.3478969601</v>
      </c>
      <c r="BT37" s="71">
        <v>-2077140.87</v>
      </c>
      <c r="BU37" s="71">
        <v>-781431.19532435306</v>
      </c>
      <c r="BV37" s="71">
        <v>-43664.572594303099</v>
      </c>
      <c r="BW37" s="71">
        <v>0</v>
      </c>
      <c r="BX37" s="71">
        <v>-43248.947622400454</v>
      </c>
      <c r="BY37" s="71">
        <v>-308842.37501751521</v>
      </c>
      <c r="BZ37" s="71">
        <v>0</v>
      </c>
      <c r="CA37" s="71">
        <v>-75706.387338388042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27472395.136784386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1374.35</v>
      </c>
      <c r="E38" s="71">
        <v>2000.97</v>
      </c>
      <c r="F38" s="71">
        <v>2000.97</v>
      </c>
      <c r="G38" s="71">
        <v>0</v>
      </c>
      <c r="H38" s="71">
        <v>0</v>
      </c>
      <c r="I38" s="71">
        <v>-1617.28</v>
      </c>
      <c r="J38" s="71">
        <v>-1617.28</v>
      </c>
      <c r="K38" s="71">
        <v>-1992.75</v>
      </c>
      <c r="L38" s="71">
        <v>375.47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990.66</v>
      </c>
      <c r="AA38" s="71">
        <v>756.28</v>
      </c>
      <c r="AB38" s="71">
        <v>123.27000000000001</v>
      </c>
      <c r="AC38" s="71">
        <v>81</v>
      </c>
      <c r="AD38" s="71">
        <v>30.11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-83.839999999999989</v>
      </c>
      <c r="AT38" s="71">
        <v>0</v>
      </c>
      <c r="AU38" s="71">
        <v>0</v>
      </c>
      <c r="AV38" s="71">
        <v>0</v>
      </c>
      <c r="AW38" s="71">
        <v>-8.4899999999999984</v>
      </c>
      <c r="AX38" s="71">
        <v>-8.4899999999999984</v>
      </c>
      <c r="AY38" s="71">
        <v>3.7100000000000004</v>
      </c>
      <c r="AZ38" s="71">
        <v>0</v>
      </c>
      <c r="BA38" s="71">
        <v>4.4800000000000004</v>
      </c>
      <c r="BB38" s="71">
        <v>0</v>
      </c>
      <c r="BC38" s="71">
        <v>-0.77</v>
      </c>
      <c r="BD38" s="71">
        <v>-12.2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-75.349999999999994</v>
      </c>
      <c r="BT38" s="71">
        <v>0</v>
      </c>
      <c r="BU38" s="71">
        <v>-31.31</v>
      </c>
      <c r="BV38" s="71">
        <v>-7.64</v>
      </c>
      <c r="BW38" s="71">
        <v>0</v>
      </c>
      <c r="BX38" s="71">
        <v>-2.33</v>
      </c>
      <c r="BY38" s="71">
        <v>-3.28</v>
      </c>
      <c r="BZ38" s="71">
        <v>0</v>
      </c>
      <c r="CA38" s="71">
        <v>-30.79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1290.51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11379680.810036</v>
      </c>
      <c r="E39" s="71">
        <v>3393813.17</v>
      </c>
      <c r="F39" s="71">
        <v>15976757.060000001</v>
      </c>
      <c r="G39" s="71">
        <v>-12582943.890000001</v>
      </c>
      <c r="H39" s="71">
        <v>0</v>
      </c>
      <c r="I39" s="71">
        <v>295530.29999999981</v>
      </c>
      <c r="J39" s="71">
        <v>1053461.8099999996</v>
      </c>
      <c r="K39" s="71">
        <v>-6486477.9100000001</v>
      </c>
      <c r="L39" s="71">
        <v>7539939.7199999997</v>
      </c>
      <c r="M39" s="71">
        <v>-757931.50999999978</v>
      </c>
      <c r="N39" s="71">
        <v>4921218.78</v>
      </c>
      <c r="O39" s="71">
        <v>-5679150.29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7690337.3400360001</v>
      </c>
      <c r="AA39" s="71">
        <v>5206037.9442680003</v>
      </c>
      <c r="AB39" s="71">
        <v>315530.68831200001</v>
      </c>
      <c r="AC39" s="71">
        <v>2052460.0451720003</v>
      </c>
      <c r="AD39" s="71">
        <v>67288.600284</v>
      </c>
      <c r="AE39" s="71">
        <v>0</v>
      </c>
      <c r="AF39" s="71">
        <v>11904.062</v>
      </c>
      <c r="AG39" s="71">
        <v>37116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-21600</v>
      </c>
      <c r="AO39" s="71">
        <v>16200</v>
      </c>
      <c r="AP39" s="71">
        <v>0</v>
      </c>
      <c r="AQ39" s="71">
        <v>0</v>
      </c>
      <c r="AR39" s="71">
        <v>5400</v>
      </c>
      <c r="AS39" s="71">
        <v>89262.962624999636</v>
      </c>
      <c r="AT39" s="71">
        <v>-329761.0700000003</v>
      </c>
      <c r="AU39" s="71">
        <v>-5372382.2000000002</v>
      </c>
      <c r="AV39" s="71">
        <v>5042621.13</v>
      </c>
      <c r="AW39" s="71">
        <v>-2126.2400000001071</v>
      </c>
      <c r="AX39" s="71">
        <v>-221639.82000000007</v>
      </c>
      <c r="AY39" s="71">
        <v>-1065238.31</v>
      </c>
      <c r="AZ39" s="71">
        <v>-705645.33000000007</v>
      </c>
      <c r="BA39" s="71">
        <v>-276431.76</v>
      </c>
      <c r="BB39" s="71">
        <v>0</v>
      </c>
      <c r="BC39" s="71">
        <v>-83161.22</v>
      </c>
      <c r="BD39" s="71">
        <v>843598.49</v>
      </c>
      <c r="BE39" s="71">
        <v>219513.57999999996</v>
      </c>
      <c r="BF39" s="71">
        <v>852212.47</v>
      </c>
      <c r="BG39" s="71">
        <v>529233.75</v>
      </c>
      <c r="BH39" s="71">
        <v>248285.09</v>
      </c>
      <c r="BI39" s="71">
        <v>0</v>
      </c>
      <c r="BJ39" s="71">
        <v>74693.63</v>
      </c>
      <c r="BK39" s="71">
        <v>-632698.89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421150.27262500004</v>
      </c>
      <c r="BT39" s="71">
        <v>-1289895.6117769999</v>
      </c>
      <c r="BU39" s="71">
        <v>-55383.400055999999</v>
      </c>
      <c r="BV39" s="71">
        <v>-109513.80742699999</v>
      </c>
      <c r="BW39" s="71">
        <v>0</v>
      </c>
      <c r="BX39" s="71">
        <v>-11596.543108000002</v>
      </c>
      <c r="BY39" s="71">
        <v>-36202.13192</v>
      </c>
      <c r="BZ39" s="71">
        <v>1923760.33</v>
      </c>
      <c r="CA39" s="71">
        <v>-18.563086999999999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11468943.772660999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402078.91786661191</v>
      </c>
      <c r="E41" s="71">
        <v>262544.32999999996</v>
      </c>
      <c r="F41" s="71">
        <v>434842.66</v>
      </c>
      <c r="G41" s="71">
        <v>-172298.33</v>
      </c>
      <c r="H41" s="71">
        <v>0</v>
      </c>
      <c r="I41" s="71">
        <v>65533.969999999987</v>
      </c>
      <c r="J41" s="71">
        <v>107685.26999999999</v>
      </c>
      <c r="K41" s="71">
        <v>-247817.34</v>
      </c>
      <c r="L41" s="71">
        <v>355502.61</v>
      </c>
      <c r="M41" s="71">
        <v>-42151.3</v>
      </c>
      <c r="N41" s="71">
        <v>98266.55</v>
      </c>
      <c r="O41" s="71">
        <v>-140417.85</v>
      </c>
      <c r="P41" s="71">
        <v>0</v>
      </c>
      <c r="Q41" s="71">
        <v>0</v>
      </c>
      <c r="R41" s="71">
        <v>0</v>
      </c>
      <c r="S41" s="71">
        <v>14170.320000000002</v>
      </c>
      <c r="T41" s="71">
        <v>23421.4</v>
      </c>
      <c r="U41" s="71">
        <v>0</v>
      </c>
      <c r="V41" s="71">
        <v>23421.4</v>
      </c>
      <c r="W41" s="71">
        <v>-9251.08</v>
      </c>
      <c r="X41" s="71">
        <v>0</v>
      </c>
      <c r="Y41" s="71">
        <v>-9251.08</v>
      </c>
      <c r="Z41" s="71">
        <v>59830.297866611967</v>
      </c>
      <c r="AA41" s="71">
        <v>59830.297866611967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-327209.59000000003</v>
      </c>
      <c r="AT41" s="71">
        <v>-16822.099999999999</v>
      </c>
      <c r="AU41" s="71">
        <v>-28036.82</v>
      </c>
      <c r="AV41" s="71">
        <v>11214.72</v>
      </c>
      <c r="AW41" s="71">
        <v>-191391.87</v>
      </c>
      <c r="AX41" s="71">
        <v>-315522.33999999997</v>
      </c>
      <c r="AY41" s="71">
        <v>-780532.69</v>
      </c>
      <c r="AZ41" s="71">
        <v>0</v>
      </c>
      <c r="BA41" s="71">
        <v>-904554.09</v>
      </c>
      <c r="BB41" s="71">
        <v>0</v>
      </c>
      <c r="BC41" s="71">
        <v>124021.4</v>
      </c>
      <c r="BD41" s="71">
        <v>465010.35</v>
      </c>
      <c r="BE41" s="71">
        <v>124130.46999999997</v>
      </c>
      <c r="BF41" s="71">
        <v>328911.35999999999</v>
      </c>
      <c r="BG41" s="71">
        <v>0</v>
      </c>
      <c r="BH41" s="71">
        <v>381173.17</v>
      </c>
      <c r="BI41" s="71">
        <v>0</v>
      </c>
      <c r="BJ41" s="71">
        <v>-52261.81</v>
      </c>
      <c r="BK41" s="71">
        <v>-204780.89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-118995.62000000001</v>
      </c>
      <c r="BT41" s="71">
        <v>-56548.83</v>
      </c>
      <c r="BU41" s="71">
        <v>-40395.86</v>
      </c>
      <c r="BV41" s="71">
        <v>-13540.16</v>
      </c>
      <c r="BW41" s="71">
        <v>0</v>
      </c>
      <c r="BX41" s="71">
        <v>-13953.67</v>
      </c>
      <c r="BY41" s="71">
        <v>-8144.14</v>
      </c>
      <c r="BZ41" s="71">
        <v>32167.46</v>
      </c>
      <c r="CA41" s="71">
        <v>-18580.419999999998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74869.327866611886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-289030.56</v>
      </c>
      <c r="E42" s="71">
        <v>-289030.56</v>
      </c>
      <c r="F42" s="71">
        <v>0</v>
      </c>
      <c r="G42" s="71">
        <v>-289030.56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-289030.56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53322698.117714956</v>
      </c>
      <c r="E43" s="71">
        <v>6968839.21</v>
      </c>
      <c r="F43" s="71">
        <v>8083530.7199999997</v>
      </c>
      <c r="G43" s="71">
        <v>-1114691.51</v>
      </c>
      <c r="H43" s="71">
        <v>0</v>
      </c>
      <c r="I43" s="71">
        <v>10120326.27</v>
      </c>
      <c r="J43" s="71">
        <v>12533842.539999999</v>
      </c>
      <c r="K43" s="71">
        <v>-1287693.96</v>
      </c>
      <c r="L43" s="71">
        <v>13821536.5</v>
      </c>
      <c r="M43" s="71">
        <v>-2413516.27</v>
      </c>
      <c r="N43" s="71">
        <v>168363.34</v>
      </c>
      <c r="O43" s="71">
        <v>-2581879.61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36352797.687714949</v>
      </c>
      <c r="AA43" s="71">
        <v>25774332.577565573</v>
      </c>
      <c r="AB43" s="71">
        <v>0</v>
      </c>
      <c r="AC43" s="71">
        <v>0</v>
      </c>
      <c r="AD43" s="71">
        <v>10233827.667697759</v>
      </c>
      <c r="AE43" s="71">
        <v>0</v>
      </c>
      <c r="AF43" s="71">
        <v>344637.4424516221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-119265.05</v>
      </c>
      <c r="AN43" s="71">
        <v>-119265.05</v>
      </c>
      <c r="AO43" s="71">
        <v>0</v>
      </c>
      <c r="AP43" s="71">
        <v>0</v>
      </c>
      <c r="AQ43" s="71">
        <v>0</v>
      </c>
      <c r="AR43" s="71">
        <v>0</v>
      </c>
      <c r="AS43" s="71">
        <v>-9338510.4298629947</v>
      </c>
      <c r="AT43" s="71">
        <v>-2453486.3000000003</v>
      </c>
      <c r="AU43" s="71">
        <v>-2401882.0700000003</v>
      </c>
      <c r="AV43" s="71">
        <v>-51604.229999999996</v>
      </c>
      <c r="AW43" s="71">
        <v>-1487798.18</v>
      </c>
      <c r="AX43" s="71">
        <v>-1016408</v>
      </c>
      <c r="AY43" s="71">
        <v>-3838858.3</v>
      </c>
      <c r="AZ43" s="71">
        <v>-1517596.3399999999</v>
      </c>
      <c r="BA43" s="71">
        <v>-2660060.1800000002</v>
      </c>
      <c r="BB43" s="71">
        <v>0</v>
      </c>
      <c r="BC43" s="71">
        <v>338798.22</v>
      </c>
      <c r="BD43" s="71">
        <v>2822450.3</v>
      </c>
      <c r="BE43" s="71">
        <v>-471390.18</v>
      </c>
      <c r="BF43" s="71">
        <v>284587.96000000002</v>
      </c>
      <c r="BG43" s="71">
        <v>0</v>
      </c>
      <c r="BH43" s="71">
        <v>309704.26</v>
      </c>
      <c r="BI43" s="71">
        <v>0</v>
      </c>
      <c r="BJ43" s="71">
        <v>-25116.3</v>
      </c>
      <c r="BK43" s="71">
        <v>-755978.14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-5267625.9498629943</v>
      </c>
      <c r="BT43" s="71">
        <v>-3636265.43</v>
      </c>
      <c r="BU43" s="71">
        <v>-1198775.034506025</v>
      </c>
      <c r="BV43" s="71">
        <v>-395506.74727051338</v>
      </c>
      <c r="BW43" s="71">
        <v>0</v>
      </c>
      <c r="BX43" s="71">
        <v>-35255.43424393738</v>
      </c>
      <c r="BY43" s="71">
        <v>-147648.41384251873</v>
      </c>
      <c r="BZ43" s="71">
        <v>145825.10999999999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-129600</v>
      </c>
      <c r="CJ43" s="71">
        <v>-129600</v>
      </c>
      <c r="CK43" s="71">
        <v>0</v>
      </c>
      <c r="CL43" s="71">
        <v>43984187.687851965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-2411.21</v>
      </c>
      <c r="E44" s="71">
        <v>-2411.21</v>
      </c>
      <c r="F44" s="71">
        <v>-2411.21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-27963.350240815442</v>
      </c>
      <c r="AT44" s="71">
        <v>0</v>
      </c>
      <c r="AU44" s="71">
        <v>0</v>
      </c>
      <c r="AV44" s="71">
        <v>0</v>
      </c>
      <c r="AW44" s="71">
        <v>20119.27</v>
      </c>
      <c r="AX44" s="71">
        <v>20119.27</v>
      </c>
      <c r="AY44" s="71">
        <v>21220</v>
      </c>
      <c r="AZ44" s="71">
        <v>0</v>
      </c>
      <c r="BA44" s="71">
        <v>19563</v>
      </c>
      <c r="BB44" s="71">
        <v>0</v>
      </c>
      <c r="BC44" s="71">
        <v>1657</v>
      </c>
      <c r="BD44" s="71">
        <v>-1100.73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-48082.620240815442</v>
      </c>
      <c r="BT44" s="71">
        <v>0</v>
      </c>
      <c r="BU44" s="71">
        <v>-25868.937502370529</v>
      </c>
      <c r="BV44" s="71">
        <v>-17091.935202031931</v>
      </c>
      <c r="BW44" s="71">
        <v>0</v>
      </c>
      <c r="BX44" s="71">
        <v>-473.4771589886787</v>
      </c>
      <c r="BY44" s="71">
        <v>-4648.2703774243037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-30374.560240815441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-171331.97</v>
      </c>
      <c r="E49" s="71">
        <v>-173608.08</v>
      </c>
      <c r="F49" s="71">
        <v>0</v>
      </c>
      <c r="G49" s="71">
        <v>-173608.08</v>
      </c>
      <c r="H49" s="71">
        <v>0</v>
      </c>
      <c r="I49" s="71">
        <v>2276.11</v>
      </c>
      <c r="J49" s="71">
        <v>2276.11</v>
      </c>
      <c r="K49" s="71">
        <v>0</v>
      </c>
      <c r="L49" s="71">
        <v>2276.11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-15312.939999999999</v>
      </c>
      <c r="AT49" s="71">
        <v>0</v>
      </c>
      <c r="AU49" s="71">
        <v>0</v>
      </c>
      <c r="AV49" s="71">
        <v>0</v>
      </c>
      <c r="AW49" s="71">
        <v>7944.66</v>
      </c>
      <c r="AX49" s="71">
        <v>7944.66</v>
      </c>
      <c r="AY49" s="71">
        <v>-2933.15</v>
      </c>
      <c r="AZ49" s="71">
        <v>-7</v>
      </c>
      <c r="BA49" s="71">
        <v>-2926.15</v>
      </c>
      <c r="BB49" s="71">
        <v>0</v>
      </c>
      <c r="BC49" s="71">
        <v>0</v>
      </c>
      <c r="BD49" s="71">
        <v>10877.81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-23257.599999999999</v>
      </c>
      <c r="BT49" s="71">
        <v>-227.62</v>
      </c>
      <c r="BU49" s="71">
        <v>-16148.56</v>
      </c>
      <c r="BV49" s="71">
        <v>-171.59</v>
      </c>
      <c r="BW49" s="71">
        <v>0</v>
      </c>
      <c r="BX49" s="71">
        <v>-1956.01</v>
      </c>
      <c r="BY49" s="71">
        <v>-4187.72</v>
      </c>
      <c r="BZ49" s="71">
        <v>0</v>
      </c>
      <c r="CA49" s="71">
        <v>-566.1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-186644.91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486434543.44999999</v>
      </c>
      <c r="E74" s="71">
        <v>450213793.76999998</v>
      </c>
      <c r="F74" s="71">
        <v>463336442.90999997</v>
      </c>
      <c r="G74" s="71">
        <v>-13122649.140000001</v>
      </c>
      <c r="H74" s="71">
        <v>0</v>
      </c>
      <c r="I74" s="71">
        <v>-24068145.390000004</v>
      </c>
      <c r="J74" s="71">
        <v>-22613176.620000005</v>
      </c>
      <c r="K74" s="71">
        <v>-232369685.56</v>
      </c>
      <c r="L74" s="71">
        <v>209756508.94</v>
      </c>
      <c r="M74" s="71">
        <v>-1454968.77</v>
      </c>
      <c r="N74" s="71">
        <v>424922.65</v>
      </c>
      <c r="O74" s="71">
        <v>-1879891.42</v>
      </c>
      <c r="P74" s="71">
        <v>0</v>
      </c>
      <c r="Q74" s="71">
        <v>0</v>
      </c>
      <c r="R74" s="71">
        <v>0</v>
      </c>
      <c r="S74" s="71">
        <v>8995062.2699999977</v>
      </c>
      <c r="T74" s="71">
        <v>9087738.2399999984</v>
      </c>
      <c r="U74" s="71">
        <v>-1440261.3</v>
      </c>
      <c r="V74" s="71">
        <v>10527999.539999999</v>
      </c>
      <c r="W74" s="71">
        <v>-92675.97</v>
      </c>
      <c r="X74" s="71">
        <v>2634.52</v>
      </c>
      <c r="Y74" s="71">
        <v>-95310.49</v>
      </c>
      <c r="Z74" s="71">
        <v>44054502.750000007</v>
      </c>
      <c r="AA74" s="71">
        <v>25275656.920000002</v>
      </c>
      <c r="AB74" s="71">
        <v>7054983.3099999996</v>
      </c>
      <c r="AC74" s="71">
        <v>2459333.23</v>
      </c>
      <c r="AD74" s="71">
        <v>9084967.0199999996</v>
      </c>
      <c r="AE74" s="71">
        <v>0</v>
      </c>
      <c r="AF74" s="71">
        <v>0</v>
      </c>
      <c r="AG74" s="71">
        <v>0</v>
      </c>
      <c r="AH74" s="71">
        <v>179562.27</v>
      </c>
      <c r="AI74" s="71">
        <v>0</v>
      </c>
      <c r="AJ74" s="71">
        <v>7239330.0500000007</v>
      </c>
      <c r="AK74" s="71">
        <v>7238949.6100000003</v>
      </c>
      <c r="AL74" s="71">
        <v>380.44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-470174888.63</v>
      </c>
      <c r="AT74" s="71">
        <v>-383962241.19999999</v>
      </c>
      <c r="AU74" s="71">
        <v>-404317816.11000001</v>
      </c>
      <c r="AV74" s="71">
        <v>20355574.91</v>
      </c>
      <c r="AW74" s="71">
        <v>35073911.949999973</v>
      </c>
      <c r="AX74" s="71">
        <v>47162209.529999971</v>
      </c>
      <c r="AY74" s="71">
        <v>-485420678.21000004</v>
      </c>
      <c r="AZ74" s="71">
        <v>-568398918.22000003</v>
      </c>
      <c r="BA74" s="71">
        <v>82978240.010000005</v>
      </c>
      <c r="BB74" s="71">
        <v>0</v>
      </c>
      <c r="BC74" s="71">
        <v>0</v>
      </c>
      <c r="BD74" s="71">
        <v>532582887.74000001</v>
      </c>
      <c r="BE74" s="71">
        <v>-12088297.579999998</v>
      </c>
      <c r="BF74" s="71">
        <v>35563352</v>
      </c>
      <c r="BG74" s="71">
        <v>58772921.159999996</v>
      </c>
      <c r="BH74" s="71">
        <v>-23209569.16</v>
      </c>
      <c r="BI74" s="71">
        <v>0</v>
      </c>
      <c r="BJ74" s="71">
        <v>0</v>
      </c>
      <c r="BK74" s="71">
        <v>-47651649.579999998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-121286559.38000001</v>
      </c>
      <c r="BT74" s="71">
        <v>-89651178.689999998</v>
      </c>
      <c r="BU74" s="71">
        <v>-23147690.109999999</v>
      </c>
      <c r="BV74" s="71">
        <v>-5545079.1500000004</v>
      </c>
      <c r="BW74" s="71">
        <v>0</v>
      </c>
      <c r="BX74" s="71">
        <v>0</v>
      </c>
      <c r="BY74" s="71">
        <v>-1295574.6499999999</v>
      </c>
      <c r="BZ74" s="71">
        <v>430370.51</v>
      </c>
      <c r="CA74" s="71">
        <v>-2077407.29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16259654.819999993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11785782.038791336</v>
      </c>
      <c r="E75" s="71">
        <v>12721248.849999987</v>
      </c>
      <c r="F75" s="71">
        <v>27867469.559999987</v>
      </c>
      <c r="G75" s="71">
        <v>-15146220.710000001</v>
      </c>
      <c r="H75" s="71">
        <v>0</v>
      </c>
      <c r="I75" s="71">
        <v>-499518.87000000058</v>
      </c>
      <c r="J75" s="71">
        <v>293952.6799999997</v>
      </c>
      <c r="K75" s="71">
        <v>-4616982.7300000004</v>
      </c>
      <c r="L75" s="71">
        <v>4910935.41</v>
      </c>
      <c r="M75" s="71">
        <v>-793471.55000000028</v>
      </c>
      <c r="N75" s="71">
        <v>2346271.5</v>
      </c>
      <c r="O75" s="71">
        <v>-3139743.0500000003</v>
      </c>
      <c r="P75" s="71">
        <v>0</v>
      </c>
      <c r="Q75" s="71">
        <v>0</v>
      </c>
      <c r="R75" s="71">
        <v>0</v>
      </c>
      <c r="S75" s="71">
        <v>-1342463</v>
      </c>
      <c r="T75" s="71">
        <v>-2729602</v>
      </c>
      <c r="U75" s="71">
        <v>-2729602</v>
      </c>
      <c r="V75" s="71">
        <v>0</v>
      </c>
      <c r="W75" s="71">
        <v>1387139</v>
      </c>
      <c r="X75" s="71">
        <v>1387139</v>
      </c>
      <c r="Y75" s="71">
        <v>0</v>
      </c>
      <c r="Z75" s="71">
        <v>906515.05879135127</v>
      </c>
      <c r="AA75" s="71">
        <v>155734.07156415901</v>
      </c>
      <c r="AB75" s="71">
        <v>0</v>
      </c>
      <c r="AC75" s="71">
        <v>0</v>
      </c>
      <c r="AD75" s="71">
        <v>750780.98722719226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-22024017.636314161</v>
      </c>
      <c r="AT75" s="71">
        <v>-11442558.899999997</v>
      </c>
      <c r="AU75" s="71">
        <v>-25670100.689999998</v>
      </c>
      <c r="AV75" s="71">
        <v>14227541.790000001</v>
      </c>
      <c r="AW75" s="71">
        <v>-7393681.2499999925</v>
      </c>
      <c r="AX75" s="71">
        <v>-33017057.569999993</v>
      </c>
      <c r="AY75" s="71">
        <v>-55907773.569999993</v>
      </c>
      <c r="AZ75" s="71">
        <v>-32737819.299999997</v>
      </c>
      <c r="BA75" s="71">
        <v>-23169954.27</v>
      </c>
      <c r="BB75" s="71">
        <v>0</v>
      </c>
      <c r="BC75" s="71">
        <v>0</v>
      </c>
      <c r="BD75" s="71">
        <v>22890716</v>
      </c>
      <c r="BE75" s="71">
        <v>25623376.32</v>
      </c>
      <c r="BF75" s="71">
        <v>43967939.32</v>
      </c>
      <c r="BG75" s="71">
        <v>26294895.34</v>
      </c>
      <c r="BH75" s="71">
        <v>17673043.98</v>
      </c>
      <c r="BI75" s="71">
        <v>0</v>
      </c>
      <c r="BJ75" s="71">
        <v>0</v>
      </c>
      <c r="BK75" s="71">
        <v>-18344563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-3187777.4863141696</v>
      </c>
      <c r="BT75" s="71">
        <v>-5637579.1699999999</v>
      </c>
      <c r="BU75" s="71">
        <v>-1506579.1352368589</v>
      </c>
      <c r="BV75" s="71">
        <v>-780972.05174194241</v>
      </c>
      <c r="BW75" s="71">
        <v>0</v>
      </c>
      <c r="BX75" s="71">
        <v>0</v>
      </c>
      <c r="BY75" s="71">
        <v>-1438.9441126176253</v>
      </c>
      <c r="BZ75" s="71">
        <v>4754103.1800000006</v>
      </c>
      <c r="CA75" s="71">
        <v>-15311.365222750865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-10238235.597522825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177267287.68999997</v>
      </c>
      <c r="E76" s="71">
        <v>223706923.14999998</v>
      </c>
      <c r="F76" s="71">
        <v>264902943.32999998</v>
      </c>
      <c r="G76" s="71">
        <v>-41196020.18</v>
      </c>
      <c r="H76" s="71">
        <v>0</v>
      </c>
      <c r="I76" s="71">
        <v>-33691931.939999998</v>
      </c>
      <c r="J76" s="71">
        <v>-33691931.939999998</v>
      </c>
      <c r="K76" s="71">
        <v>-86573647.349999994</v>
      </c>
      <c r="L76" s="71">
        <v>52881715.409999996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-40017136.609999999</v>
      </c>
      <c r="T76" s="71">
        <v>-40017136.609999999</v>
      </c>
      <c r="U76" s="71">
        <v>-40017136.609999999</v>
      </c>
      <c r="V76" s="71">
        <v>0</v>
      </c>
      <c r="W76" s="71">
        <v>0</v>
      </c>
      <c r="X76" s="71">
        <v>0</v>
      </c>
      <c r="Y76" s="71">
        <v>0</v>
      </c>
      <c r="Z76" s="71">
        <v>27266884.340000004</v>
      </c>
      <c r="AA76" s="71">
        <v>19889458.690000001</v>
      </c>
      <c r="AB76" s="71">
        <v>5562569.8799999999</v>
      </c>
      <c r="AC76" s="71">
        <v>-749467.06000000017</v>
      </c>
      <c r="AD76" s="71">
        <v>2564322.83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2548.75</v>
      </c>
      <c r="AK76" s="71">
        <v>2548.75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-378556864.08000004</v>
      </c>
      <c r="AT76" s="71">
        <v>-162000537.63999999</v>
      </c>
      <c r="AU76" s="71">
        <v>-162000537.63999999</v>
      </c>
      <c r="AV76" s="71">
        <v>0</v>
      </c>
      <c r="AW76" s="71">
        <v>-164523122.04000002</v>
      </c>
      <c r="AX76" s="71">
        <v>-164523122.04000002</v>
      </c>
      <c r="AY76" s="71">
        <v>-280006683.44</v>
      </c>
      <c r="AZ76" s="71">
        <v>-155668322.25999999</v>
      </c>
      <c r="BA76" s="71">
        <v>-102478748.88000001</v>
      </c>
      <c r="BB76" s="71">
        <v>0</v>
      </c>
      <c r="BC76" s="71">
        <v>-21859612.299999997</v>
      </c>
      <c r="BD76" s="71">
        <v>115483561.39999998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-52024264.470000014</v>
      </c>
      <c r="BT76" s="71">
        <v>-39513729.790000014</v>
      </c>
      <c r="BU76" s="71">
        <v>-7902452.8200000003</v>
      </c>
      <c r="BV76" s="71">
        <v>-1775546.37</v>
      </c>
      <c r="BW76" s="71">
        <v>0</v>
      </c>
      <c r="BX76" s="71">
        <v>0</v>
      </c>
      <c r="BY76" s="71">
        <v>-2832535.49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-8939.93</v>
      </c>
      <c r="CJ76" s="71">
        <v>-8939.93</v>
      </c>
      <c r="CK76" s="71">
        <v>0</v>
      </c>
      <c r="CL76" s="71">
        <v>-201289576.39000008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7599.3799999989569</v>
      </c>
      <c r="E77" s="71">
        <v>526919.66999999899</v>
      </c>
      <c r="F77" s="71">
        <v>6340585.8699999992</v>
      </c>
      <c r="G77" s="71">
        <v>-5813666.2000000002</v>
      </c>
      <c r="H77" s="71">
        <v>0</v>
      </c>
      <c r="I77" s="71">
        <v>-519320.29000000004</v>
      </c>
      <c r="J77" s="71">
        <v>-519320.29000000004</v>
      </c>
      <c r="K77" s="71">
        <v>-1829041.1400000001</v>
      </c>
      <c r="L77" s="71">
        <v>1309720.8500000001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-3362335.5099999993</v>
      </c>
      <c r="AT77" s="71">
        <v>-15307392.619999999</v>
      </c>
      <c r="AU77" s="71">
        <v>-15307392.619999999</v>
      </c>
      <c r="AV77" s="71">
        <v>0</v>
      </c>
      <c r="AW77" s="71">
        <v>13101389.43</v>
      </c>
      <c r="AX77" s="71">
        <v>17615177.77</v>
      </c>
      <c r="AY77" s="71">
        <v>6642585.080000001</v>
      </c>
      <c r="AZ77" s="71">
        <v>-3939865.51</v>
      </c>
      <c r="BA77" s="71">
        <v>10063876.060000001</v>
      </c>
      <c r="BB77" s="71">
        <v>0</v>
      </c>
      <c r="BC77" s="71">
        <v>518574.53000000009</v>
      </c>
      <c r="BD77" s="71">
        <v>10972592.689999999</v>
      </c>
      <c r="BE77" s="71">
        <v>-4513788.34</v>
      </c>
      <c r="BF77" s="71">
        <v>-4513788.34</v>
      </c>
      <c r="BG77" s="71">
        <v>0</v>
      </c>
      <c r="BH77" s="71">
        <v>-4161405.1</v>
      </c>
      <c r="BI77" s="71">
        <v>0</v>
      </c>
      <c r="BJ77" s="71">
        <v>-352383.24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-1156332.3199999998</v>
      </c>
      <c r="BT77" s="71">
        <v>-983153.15999999992</v>
      </c>
      <c r="BU77" s="71">
        <v>-100628.66</v>
      </c>
      <c r="BV77" s="71">
        <v>-14766.73</v>
      </c>
      <c r="BW77" s="71">
        <v>0</v>
      </c>
      <c r="BX77" s="71">
        <v>0</v>
      </c>
      <c r="BY77" s="71">
        <v>-57783.77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-3354736.1300000004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4459201016.5840836</v>
      </c>
      <c r="E78" s="74">
        <v>3984690400.9900007</v>
      </c>
      <c r="F78" s="74">
        <v>8707325495.0900002</v>
      </c>
      <c r="G78" s="74">
        <v>-4722635094.1000004</v>
      </c>
      <c r="H78" s="74">
        <v>0</v>
      </c>
      <c r="I78" s="74">
        <v>-611894889.30000007</v>
      </c>
      <c r="J78" s="74">
        <v>-1230288291.4500003</v>
      </c>
      <c r="K78" s="74">
        <v>-4653846917.0600004</v>
      </c>
      <c r="L78" s="74">
        <v>3423558625.6099997</v>
      </c>
      <c r="M78" s="74">
        <v>618393402.15000033</v>
      </c>
      <c r="N78" s="74">
        <v>2458543121.9300013</v>
      </c>
      <c r="O78" s="74">
        <v>-1840149719.7800002</v>
      </c>
      <c r="P78" s="74">
        <v>0</v>
      </c>
      <c r="Q78" s="74">
        <v>0</v>
      </c>
      <c r="R78" s="74">
        <v>0</v>
      </c>
      <c r="S78" s="74">
        <v>4538487.1999999974</v>
      </c>
      <c r="T78" s="74">
        <v>415490199.75999999</v>
      </c>
      <c r="U78" s="74">
        <v>-55760789.350000001</v>
      </c>
      <c r="V78" s="74">
        <v>471250989.11000001</v>
      </c>
      <c r="W78" s="74">
        <v>-410951712.56</v>
      </c>
      <c r="X78" s="74">
        <v>47941519.190000005</v>
      </c>
      <c r="Y78" s="74">
        <v>-458893231.75</v>
      </c>
      <c r="Z78" s="74">
        <v>904983349.5340836</v>
      </c>
      <c r="AA78" s="74">
        <v>538437010.82141185</v>
      </c>
      <c r="AB78" s="74">
        <v>41673010.586044893</v>
      </c>
      <c r="AC78" s="74">
        <v>171022313.89476067</v>
      </c>
      <c r="AD78" s="74">
        <v>138393142.26918057</v>
      </c>
      <c r="AE78" s="74">
        <v>7248105.7933791149</v>
      </c>
      <c r="AF78" s="74">
        <v>4635158.0029972615</v>
      </c>
      <c r="AG78" s="74">
        <v>2622874.7785356673</v>
      </c>
      <c r="AH78" s="74">
        <v>942728.87533411547</v>
      </c>
      <c r="AI78" s="74">
        <v>9004.5124394824979</v>
      </c>
      <c r="AJ78" s="74">
        <v>3536953.62</v>
      </c>
      <c r="AK78" s="74">
        <v>3536953.62</v>
      </c>
      <c r="AL78" s="74">
        <v>0</v>
      </c>
      <c r="AM78" s="74">
        <v>173346714.53999999</v>
      </c>
      <c r="AN78" s="74">
        <v>320835209.90000004</v>
      </c>
      <c r="AO78" s="74">
        <v>-139244562.17999998</v>
      </c>
      <c r="AP78" s="74">
        <v>0</v>
      </c>
      <c r="AQ78" s="74">
        <v>0</v>
      </c>
      <c r="AR78" s="74">
        <v>-8243933.1799999988</v>
      </c>
      <c r="AS78" s="74">
        <v>-3900203236.0316687</v>
      </c>
      <c r="AT78" s="74">
        <v>-2477648406.96</v>
      </c>
      <c r="AU78" s="74">
        <v>-4512157774.5999994</v>
      </c>
      <c r="AV78" s="74">
        <v>2034509367.6399999</v>
      </c>
      <c r="AW78" s="74">
        <v>-718960084.04999971</v>
      </c>
      <c r="AX78" s="74">
        <v>-1208686983.3199995</v>
      </c>
      <c r="AY78" s="74">
        <v>-5845319689.8199997</v>
      </c>
      <c r="AZ78" s="74">
        <v>-5696175264.9306927</v>
      </c>
      <c r="BA78" s="74">
        <v>-1032309442.0693083</v>
      </c>
      <c r="BB78" s="74">
        <v>0</v>
      </c>
      <c r="BC78" s="74">
        <v>883165017.18000019</v>
      </c>
      <c r="BD78" s="74">
        <v>4636632706.500001</v>
      </c>
      <c r="BE78" s="74">
        <v>489726899.27000028</v>
      </c>
      <c r="BF78" s="74">
        <v>3534087949.9499998</v>
      </c>
      <c r="BG78" s="74">
        <v>3551102754.6199999</v>
      </c>
      <c r="BH78" s="74">
        <v>407416469.84000003</v>
      </c>
      <c r="BI78" s="74">
        <v>0</v>
      </c>
      <c r="BJ78" s="74">
        <v>-424431274.51000005</v>
      </c>
      <c r="BK78" s="74">
        <v>-3044361050.6799994</v>
      </c>
      <c r="BL78" s="74">
        <v>-1218</v>
      </c>
      <c r="BM78" s="74">
        <v>-32435</v>
      </c>
      <c r="BN78" s="74">
        <v>31217</v>
      </c>
      <c r="BO78" s="74">
        <v>-5770865.8999999994</v>
      </c>
      <c r="BP78" s="74">
        <v>-5770865.8999999994</v>
      </c>
      <c r="BQ78" s="74">
        <v>0</v>
      </c>
      <c r="BR78" s="74">
        <v>0</v>
      </c>
      <c r="BS78" s="74">
        <v>-677347098.31152523</v>
      </c>
      <c r="BT78" s="74">
        <v>-694815003.33177674</v>
      </c>
      <c r="BU78" s="74">
        <v>-278894527.17948151</v>
      </c>
      <c r="BV78" s="74">
        <v>-66649749.251546495</v>
      </c>
      <c r="BW78" s="74">
        <v>-12721.65</v>
      </c>
      <c r="BX78" s="74">
        <v>-22487528.342516836</v>
      </c>
      <c r="BY78" s="74">
        <v>-21062650.152651947</v>
      </c>
      <c r="BZ78" s="74">
        <v>423335107.55000001</v>
      </c>
      <c r="CA78" s="74">
        <v>-16760025.953551676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-20475562.810143057</v>
      </c>
      <c r="CJ78" s="74">
        <v>-20475562.810143057</v>
      </c>
      <c r="CK78" s="74">
        <v>0</v>
      </c>
      <c r="CL78" s="74">
        <v>558997780.55241585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675495212.55879128</v>
      </c>
      <c r="E80" s="74">
        <v>687168885.43999994</v>
      </c>
      <c r="F80" s="74">
        <v>762447441.66999996</v>
      </c>
      <c r="G80" s="74">
        <v>-75278556.230000004</v>
      </c>
      <c r="H80" s="74">
        <v>0</v>
      </c>
      <c r="I80" s="74">
        <v>-58778916.490000002</v>
      </c>
      <c r="J80" s="74">
        <v>-56530476.170000002</v>
      </c>
      <c r="K80" s="74">
        <v>-325389356.77999997</v>
      </c>
      <c r="L80" s="74">
        <v>268858880.61000001</v>
      </c>
      <c r="M80" s="74">
        <v>-2248440.3200000003</v>
      </c>
      <c r="N80" s="74">
        <v>2771194.15</v>
      </c>
      <c r="O80" s="74">
        <v>-5019634.4700000007</v>
      </c>
      <c r="P80" s="74">
        <v>0</v>
      </c>
      <c r="Q80" s="74">
        <v>0</v>
      </c>
      <c r="R80" s="74">
        <v>0</v>
      </c>
      <c r="S80" s="74">
        <v>-32364537.340000004</v>
      </c>
      <c r="T80" s="74">
        <v>-33659000.370000005</v>
      </c>
      <c r="U80" s="74">
        <v>-44186999.909999996</v>
      </c>
      <c r="V80" s="74">
        <v>10527999.539999999</v>
      </c>
      <c r="W80" s="74">
        <v>1294463.03</v>
      </c>
      <c r="X80" s="74">
        <v>1389773.52</v>
      </c>
      <c r="Y80" s="74">
        <v>-95310.49</v>
      </c>
      <c r="Z80" s="74">
        <v>72227902.148791373</v>
      </c>
      <c r="AA80" s="74">
        <v>45320849.681564167</v>
      </c>
      <c r="AB80" s="74">
        <v>12617553.189999999</v>
      </c>
      <c r="AC80" s="74">
        <v>1709866.17</v>
      </c>
      <c r="AD80" s="74">
        <v>12400070.837227192</v>
      </c>
      <c r="AE80" s="74">
        <v>0</v>
      </c>
      <c r="AF80" s="74">
        <v>0</v>
      </c>
      <c r="AG80" s="74">
        <v>0</v>
      </c>
      <c r="AH80" s="74">
        <v>179562.27</v>
      </c>
      <c r="AI80" s="74">
        <v>0</v>
      </c>
      <c r="AJ80" s="74">
        <v>7241878.8000000007</v>
      </c>
      <c r="AK80" s="74">
        <v>7241498.3600000003</v>
      </c>
      <c r="AL80" s="74">
        <v>380.44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-874118105.85631418</v>
      </c>
      <c r="AT80" s="74">
        <v>-572712730.36000001</v>
      </c>
      <c r="AU80" s="74">
        <v>-607295847.06000006</v>
      </c>
      <c r="AV80" s="74">
        <v>34583116.700000003</v>
      </c>
      <c r="AW80" s="74">
        <v>-123741501.91000003</v>
      </c>
      <c r="AX80" s="74">
        <v>-132762792.31000005</v>
      </c>
      <c r="AY80" s="74">
        <v>-814692550.13999999</v>
      </c>
      <c r="AZ80" s="74">
        <v>-760744925.28999996</v>
      </c>
      <c r="BA80" s="74">
        <v>-32606587.079999998</v>
      </c>
      <c r="BB80" s="74">
        <v>0</v>
      </c>
      <c r="BC80" s="74">
        <v>-21341037.769999996</v>
      </c>
      <c r="BD80" s="74">
        <v>681929757.83000004</v>
      </c>
      <c r="BE80" s="74">
        <v>9021290.4000000022</v>
      </c>
      <c r="BF80" s="74">
        <v>75017502.979999989</v>
      </c>
      <c r="BG80" s="74">
        <v>85067816.5</v>
      </c>
      <c r="BH80" s="74">
        <v>-9697930.2799999993</v>
      </c>
      <c r="BI80" s="74">
        <v>0</v>
      </c>
      <c r="BJ80" s="74">
        <v>-352383.24</v>
      </c>
      <c r="BK80" s="74">
        <v>-65996212.579999998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-177654933.65631419</v>
      </c>
      <c r="BT80" s="74">
        <v>-135785640.81</v>
      </c>
      <c r="BU80" s="74">
        <v>-32657350.725236859</v>
      </c>
      <c r="BV80" s="74">
        <v>-8116364.3017419437</v>
      </c>
      <c r="BW80" s="74">
        <v>0</v>
      </c>
      <c r="BX80" s="74">
        <v>0</v>
      </c>
      <c r="BY80" s="74">
        <v>-4187332.8541126177</v>
      </c>
      <c r="BZ80" s="74">
        <v>5184473.6900000004</v>
      </c>
      <c r="CA80" s="74">
        <v>-2092718.655222751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-8939.93</v>
      </c>
      <c r="CJ80" s="74">
        <v>-8939.93</v>
      </c>
      <c r="CK80" s="74">
        <v>0</v>
      </c>
      <c r="CL80" s="74">
        <v>-198622893.2975229</v>
      </c>
    </row>
    <row r="81" spans="1:90">
      <c r="A81" s="56" t="s">
        <v>134</v>
      </c>
      <c r="B81" s="73">
        <v>9003</v>
      </c>
      <c r="C81" s="70" t="s">
        <v>383</v>
      </c>
      <c r="D81" s="74">
        <v>4459201016.5840836</v>
      </c>
      <c r="E81" s="74">
        <v>3984690400.9900007</v>
      </c>
      <c r="F81" s="74">
        <v>8707325495.0900002</v>
      </c>
      <c r="G81" s="74">
        <v>-4722635094.1000004</v>
      </c>
      <c r="H81" s="74">
        <v>0</v>
      </c>
      <c r="I81" s="74">
        <v>-611894889.30000007</v>
      </c>
      <c r="J81" s="74">
        <v>-1230288291.4500003</v>
      </c>
      <c r="K81" s="74">
        <v>-4653846917.0600004</v>
      </c>
      <c r="L81" s="74">
        <v>3423558625.6099997</v>
      </c>
      <c r="M81" s="74">
        <v>618393402.15000033</v>
      </c>
      <c r="N81" s="74">
        <v>2458543121.9300013</v>
      </c>
      <c r="O81" s="74">
        <v>-1840149719.7800002</v>
      </c>
      <c r="P81" s="74">
        <v>0</v>
      </c>
      <c r="Q81" s="74">
        <v>0</v>
      </c>
      <c r="R81" s="74">
        <v>0</v>
      </c>
      <c r="S81" s="74">
        <v>4538487.1999999974</v>
      </c>
      <c r="T81" s="74">
        <v>415490199.75999999</v>
      </c>
      <c r="U81" s="74">
        <v>-55760789.350000001</v>
      </c>
      <c r="V81" s="74">
        <v>471250989.11000001</v>
      </c>
      <c r="W81" s="74">
        <v>-410951712.56</v>
      </c>
      <c r="X81" s="74">
        <v>47941519.190000005</v>
      </c>
      <c r="Y81" s="74">
        <v>-458893231.75</v>
      </c>
      <c r="Z81" s="74">
        <v>904983349.5340836</v>
      </c>
      <c r="AA81" s="74">
        <v>538437010.82141185</v>
      </c>
      <c r="AB81" s="74">
        <v>41673010.586044893</v>
      </c>
      <c r="AC81" s="74">
        <v>171022313.89476067</v>
      </c>
      <c r="AD81" s="74">
        <v>138393142.26918057</v>
      </c>
      <c r="AE81" s="74">
        <v>7248105.7933791149</v>
      </c>
      <c r="AF81" s="74">
        <v>4635158.0029972615</v>
      </c>
      <c r="AG81" s="74">
        <v>2622874.7785356673</v>
      </c>
      <c r="AH81" s="74">
        <v>942728.87533411547</v>
      </c>
      <c r="AI81" s="74">
        <v>9004.5124394824979</v>
      </c>
      <c r="AJ81" s="74">
        <v>3536953.62</v>
      </c>
      <c r="AK81" s="74">
        <v>3536953.62</v>
      </c>
      <c r="AL81" s="74">
        <v>0</v>
      </c>
      <c r="AM81" s="74">
        <v>173346714.53999999</v>
      </c>
      <c r="AN81" s="74">
        <v>320835209.90000004</v>
      </c>
      <c r="AO81" s="74">
        <v>-139244562.17999998</v>
      </c>
      <c r="AP81" s="74">
        <v>0</v>
      </c>
      <c r="AQ81" s="74">
        <v>0</v>
      </c>
      <c r="AR81" s="74">
        <v>-8243933.1799999988</v>
      </c>
      <c r="AS81" s="74">
        <v>-3900203236.0316687</v>
      </c>
      <c r="AT81" s="74">
        <v>-2477648406.96</v>
      </c>
      <c r="AU81" s="74">
        <v>-4512157774.5999994</v>
      </c>
      <c r="AV81" s="74">
        <v>2034509367.6399999</v>
      </c>
      <c r="AW81" s="74">
        <v>-718960084.04999971</v>
      </c>
      <c r="AX81" s="74">
        <v>-1208686983.3199995</v>
      </c>
      <c r="AY81" s="74">
        <v>-5845319689.8199997</v>
      </c>
      <c r="AZ81" s="74">
        <v>-5696175264.9306927</v>
      </c>
      <c r="BA81" s="74">
        <v>-1032309442.0693083</v>
      </c>
      <c r="BB81" s="74">
        <v>0</v>
      </c>
      <c r="BC81" s="74">
        <v>883165017.18000019</v>
      </c>
      <c r="BD81" s="74">
        <v>4636632706.500001</v>
      </c>
      <c r="BE81" s="74">
        <v>489726899.27000028</v>
      </c>
      <c r="BF81" s="74">
        <v>3534087949.9499998</v>
      </c>
      <c r="BG81" s="74">
        <v>3551102754.6199999</v>
      </c>
      <c r="BH81" s="74">
        <v>407416469.84000003</v>
      </c>
      <c r="BI81" s="74">
        <v>0</v>
      </c>
      <c r="BJ81" s="74">
        <v>-424431274.51000005</v>
      </c>
      <c r="BK81" s="74">
        <v>-3044361050.6799994</v>
      </c>
      <c r="BL81" s="74">
        <v>-1218</v>
      </c>
      <c r="BM81" s="74">
        <v>-32435</v>
      </c>
      <c r="BN81" s="74">
        <v>31217</v>
      </c>
      <c r="BO81" s="74">
        <v>-5770865.8999999994</v>
      </c>
      <c r="BP81" s="74">
        <v>-5770865.8999999994</v>
      </c>
      <c r="BQ81" s="74">
        <v>0</v>
      </c>
      <c r="BR81" s="74">
        <v>0</v>
      </c>
      <c r="BS81" s="74">
        <v>-677347098.31152523</v>
      </c>
      <c r="BT81" s="74">
        <v>-694815003.33177674</v>
      </c>
      <c r="BU81" s="74">
        <v>-278894527.17948151</v>
      </c>
      <c r="BV81" s="74">
        <v>-66649749.251546495</v>
      </c>
      <c r="BW81" s="74">
        <v>-12721.65</v>
      </c>
      <c r="BX81" s="74">
        <v>-22487528.342516836</v>
      </c>
      <c r="BY81" s="74">
        <v>-21062650.152651947</v>
      </c>
      <c r="BZ81" s="74">
        <v>423335107.55000001</v>
      </c>
      <c r="CA81" s="74">
        <v>-16760025.953551676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-20475562.810143057</v>
      </c>
      <c r="CJ81" s="74">
        <v>-20475562.810143057</v>
      </c>
      <c r="CK81" s="74">
        <v>0</v>
      </c>
      <c r="CL81" s="74">
        <v>558997780.55241585</v>
      </c>
    </row>
    <row r="82" spans="1:90" ht="12.75" customHeight="1">
      <c r="A82" s="57" t="s">
        <v>136</v>
      </c>
      <c r="B82" s="75"/>
      <c r="C82" s="70" t="s">
        <v>384</v>
      </c>
      <c r="D82" s="74">
        <v>5134696229.1428747</v>
      </c>
      <c r="E82" s="74">
        <v>4671859286.4300003</v>
      </c>
      <c r="F82" s="74">
        <v>9469772936.7600002</v>
      </c>
      <c r="G82" s="74">
        <v>-4797913650.3299999</v>
      </c>
      <c r="H82" s="74">
        <v>0</v>
      </c>
      <c r="I82" s="74">
        <v>-670673805.79000008</v>
      </c>
      <c r="J82" s="74">
        <v>-1286818767.6200004</v>
      </c>
      <c r="K82" s="74">
        <v>-4979236273.8400002</v>
      </c>
      <c r="L82" s="74">
        <v>3692417506.2199998</v>
      </c>
      <c r="M82" s="74">
        <v>616144961.83000028</v>
      </c>
      <c r="N82" s="74">
        <v>2461314316.0800014</v>
      </c>
      <c r="O82" s="74">
        <v>-1845169354.2500002</v>
      </c>
      <c r="P82" s="74">
        <v>0</v>
      </c>
      <c r="Q82" s="74">
        <v>0</v>
      </c>
      <c r="R82" s="74">
        <v>0</v>
      </c>
      <c r="S82" s="74">
        <v>-27826050.140000008</v>
      </c>
      <c r="T82" s="74">
        <v>381831199.38999999</v>
      </c>
      <c r="U82" s="74">
        <v>-99947789.25999999</v>
      </c>
      <c r="V82" s="74">
        <v>481778988.65000004</v>
      </c>
      <c r="W82" s="74">
        <v>-409657249.53000003</v>
      </c>
      <c r="X82" s="74">
        <v>49331292.710000008</v>
      </c>
      <c r="Y82" s="74">
        <v>-458988542.24000001</v>
      </c>
      <c r="Z82" s="74">
        <v>977211251.68287492</v>
      </c>
      <c r="AA82" s="74">
        <v>583757860.50297606</v>
      </c>
      <c r="AB82" s="74">
        <v>54290563.77604489</v>
      </c>
      <c r="AC82" s="74">
        <v>172732180.06476066</v>
      </c>
      <c r="AD82" s="74">
        <v>150793213.10640776</v>
      </c>
      <c r="AE82" s="74">
        <v>7248105.7933791149</v>
      </c>
      <c r="AF82" s="74">
        <v>4635158.0029972615</v>
      </c>
      <c r="AG82" s="74">
        <v>2622874.7785356673</v>
      </c>
      <c r="AH82" s="74">
        <v>1122291.1453341155</v>
      </c>
      <c r="AI82" s="74">
        <v>9004.5124394824979</v>
      </c>
      <c r="AJ82" s="74">
        <v>10778832.420000002</v>
      </c>
      <c r="AK82" s="74">
        <v>10778451.98</v>
      </c>
      <c r="AL82" s="74">
        <v>380.44</v>
      </c>
      <c r="AM82" s="74">
        <v>173346714.53999999</v>
      </c>
      <c r="AN82" s="74">
        <v>320835209.90000004</v>
      </c>
      <c r="AO82" s="74">
        <v>-139244562.17999998</v>
      </c>
      <c r="AP82" s="74">
        <v>0</v>
      </c>
      <c r="AQ82" s="74">
        <v>0</v>
      </c>
      <c r="AR82" s="74">
        <v>-8243933.1799999988</v>
      </c>
      <c r="AS82" s="74">
        <v>-4774321341.8879833</v>
      </c>
      <c r="AT82" s="74">
        <v>-3050361137.3200002</v>
      </c>
      <c r="AU82" s="74">
        <v>-5119453621.6599998</v>
      </c>
      <c r="AV82" s="74">
        <v>2069092484.3399999</v>
      </c>
      <c r="AW82" s="74">
        <v>-842701585.9599998</v>
      </c>
      <c r="AX82" s="74">
        <v>-1341449775.6299994</v>
      </c>
      <c r="AY82" s="74">
        <v>-6660012239.96</v>
      </c>
      <c r="AZ82" s="74">
        <v>-6456920190.2206926</v>
      </c>
      <c r="BA82" s="74">
        <v>-1064916029.1493083</v>
      </c>
      <c r="BB82" s="74">
        <v>0</v>
      </c>
      <c r="BC82" s="74">
        <v>861823979.41000021</v>
      </c>
      <c r="BD82" s="74">
        <v>5318562464.3300009</v>
      </c>
      <c r="BE82" s="74">
        <v>498748189.67000026</v>
      </c>
      <c r="BF82" s="74">
        <v>3609105452.9299998</v>
      </c>
      <c r="BG82" s="74">
        <v>3636170571.1199999</v>
      </c>
      <c r="BH82" s="74">
        <v>397718539.56000006</v>
      </c>
      <c r="BI82" s="74">
        <v>0</v>
      </c>
      <c r="BJ82" s="74">
        <v>-424783657.75000006</v>
      </c>
      <c r="BK82" s="74">
        <v>-3110357263.2599993</v>
      </c>
      <c r="BL82" s="74">
        <v>-1218</v>
      </c>
      <c r="BM82" s="74">
        <v>-32435</v>
      </c>
      <c r="BN82" s="74">
        <v>31217</v>
      </c>
      <c r="BO82" s="74">
        <v>-5770865.8999999994</v>
      </c>
      <c r="BP82" s="74">
        <v>-5770865.8999999994</v>
      </c>
      <c r="BQ82" s="74">
        <v>0</v>
      </c>
      <c r="BR82" s="74">
        <v>0</v>
      </c>
      <c r="BS82" s="74">
        <v>-855002031.96783948</v>
      </c>
      <c r="BT82" s="74">
        <v>-830600644.1417768</v>
      </c>
      <c r="BU82" s="74">
        <v>-311551877.90471834</v>
      </c>
      <c r="BV82" s="74">
        <v>-74766113.553288445</v>
      </c>
      <c r="BW82" s="74">
        <v>-12721.65</v>
      </c>
      <c r="BX82" s="74">
        <v>-22487528.342516836</v>
      </c>
      <c r="BY82" s="74">
        <v>-25249983.006764565</v>
      </c>
      <c r="BZ82" s="74">
        <v>428519581.24000001</v>
      </c>
      <c r="CA82" s="74">
        <v>-18852744.608774427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-20484502.740143057</v>
      </c>
      <c r="CJ82" s="74">
        <v>-20484502.740143057</v>
      </c>
      <c r="CK82" s="74">
        <v>0</v>
      </c>
      <c r="CL82" s="74">
        <v>360374887.25489295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222C-ECC3-4C3F-8744-7080D8896673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242</v>
      </c>
      <c r="B2" s="86">
        <v>710</v>
      </c>
      <c r="C2" s="86">
        <v>711</v>
      </c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205981170.83629212</v>
      </c>
      <c r="E7" s="71">
        <v>145100456.56</v>
      </c>
      <c r="F7" s="71">
        <v>287345808.92000002</v>
      </c>
      <c r="G7" s="71">
        <v>-142245352.36000001</v>
      </c>
      <c r="H7" s="71">
        <v>0</v>
      </c>
      <c r="I7" s="71">
        <v>-14101711.789999999</v>
      </c>
      <c r="J7" s="71">
        <v>-43643281.659999996</v>
      </c>
      <c r="K7" s="71">
        <v>-88640807.099999994</v>
      </c>
      <c r="L7" s="71">
        <v>44997525.439999998</v>
      </c>
      <c r="M7" s="71">
        <v>29541569.869999997</v>
      </c>
      <c r="N7" s="71">
        <v>39017562.18</v>
      </c>
      <c r="O7" s="71">
        <v>-9475992.3100000005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74982426.066292107</v>
      </c>
      <c r="AA7" s="71">
        <v>0</v>
      </c>
      <c r="AB7" s="71">
        <v>0</v>
      </c>
      <c r="AC7" s="71">
        <v>0</v>
      </c>
      <c r="AD7" s="71">
        <v>79360470.360547617</v>
      </c>
      <c r="AE7" s="71">
        <v>0</v>
      </c>
      <c r="AF7" s="71">
        <v>0</v>
      </c>
      <c r="AG7" s="71">
        <v>0</v>
      </c>
      <c r="AH7" s="71">
        <v>0</v>
      </c>
      <c r="AI7" s="71">
        <v>-4378044.2942555044</v>
      </c>
      <c r="AJ7" s="71">
        <v>0</v>
      </c>
      <c r="AK7" s="71">
        <v>0</v>
      </c>
      <c r="AL7" s="71">
        <v>0</v>
      </c>
      <c r="AM7" s="71">
        <v>0</v>
      </c>
      <c r="AN7" s="71">
        <v>106839744.15000001</v>
      </c>
      <c r="AO7" s="71">
        <v>-65096959.329999998</v>
      </c>
      <c r="AP7" s="71">
        <v>0</v>
      </c>
      <c r="AQ7" s="71">
        <v>0</v>
      </c>
      <c r="AR7" s="71">
        <v>-41742784.820000008</v>
      </c>
      <c r="AS7" s="71">
        <v>-134842938.1693368</v>
      </c>
      <c r="AT7" s="71">
        <v>-25079315.160000011</v>
      </c>
      <c r="AU7" s="71">
        <v>-103397929.40000001</v>
      </c>
      <c r="AV7" s="71">
        <v>78318614.239999995</v>
      </c>
      <c r="AW7" s="71">
        <v>-37458843.76000002</v>
      </c>
      <c r="AX7" s="71">
        <v>-45994078.730000049</v>
      </c>
      <c r="AY7" s="71">
        <v>-238476657.20000002</v>
      </c>
      <c r="AZ7" s="71">
        <v>-183176597.54000002</v>
      </c>
      <c r="BA7" s="71">
        <v>-55300059.659999996</v>
      </c>
      <c r="BB7" s="71">
        <v>0</v>
      </c>
      <c r="BC7" s="71">
        <v>0</v>
      </c>
      <c r="BD7" s="71">
        <v>192482578.46999997</v>
      </c>
      <c r="BE7" s="71">
        <v>8535234.9700000286</v>
      </c>
      <c r="BF7" s="71">
        <v>159342987.5</v>
      </c>
      <c r="BG7" s="71">
        <v>139451219.25</v>
      </c>
      <c r="BH7" s="71">
        <v>19891768.25</v>
      </c>
      <c r="BI7" s="71">
        <v>0</v>
      </c>
      <c r="BJ7" s="71">
        <v>0</v>
      </c>
      <c r="BK7" s="71">
        <v>-150807752.52999997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-72304779.249336779</v>
      </c>
      <c r="BT7" s="71">
        <v>-41065324.740000002</v>
      </c>
      <c r="BU7" s="71">
        <v>-20268337.461858194</v>
      </c>
      <c r="BV7" s="71">
        <v>-5330238.8721516114</v>
      </c>
      <c r="BW7" s="71">
        <v>0</v>
      </c>
      <c r="BX7" s="71">
        <v>-354671.44808722817</v>
      </c>
      <c r="BY7" s="71">
        <v>-13477120.40723973</v>
      </c>
      <c r="BZ7" s="71">
        <v>8190913.6799999988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71138232.666955322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149098093.87</v>
      </c>
      <c r="E8" s="71">
        <v>101115342.87</v>
      </c>
      <c r="F8" s="71">
        <v>471778489.84999996</v>
      </c>
      <c r="G8" s="71">
        <v>-370663146.97999996</v>
      </c>
      <c r="H8" s="71">
        <v>0</v>
      </c>
      <c r="I8" s="71">
        <v>321787.53000000119</v>
      </c>
      <c r="J8" s="71">
        <v>16019138.410000004</v>
      </c>
      <c r="K8" s="71">
        <v>-46866873.159999996</v>
      </c>
      <c r="L8" s="71">
        <v>62886011.57</v>
      </c>
      <c r="M8" s="71">
        <v>-15697350.880000003</v>
      </c>
      <c r="N8" s="71">
        <v>32054755.890000001</v>
      </c>
      <c r="O8" s="71">
        <v>-47752106.770000003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47812738.920000002</v>
      </c>
      <c r="AA8" s="71">
        <v>17358535.560000002</v>
      </c>
      <c r="AB8" s="71">
        <v>1031577.4400000001</v>
      </c>
      <c r="AC8" s="71">
        <v>23884961.609999999</v>
      </c>
      <c r="AD8" s="71">
        <v>5537664.3099999996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-151775.44999999925</v>
      </c>
      <c r="AN8" s="71">
        <v>27593286.469999999</v>
      </c>
      <c r="AO8" s="71">
        <v>-20859118.559999999</v>
      </c>
      <c r="AP8" s="71">
        <v>0</v>
      </c>
      <c r="AQ8" s="71">
        <v>0</v>
      </c>
      <c r="AR8" s="71">
        <v>-6885943.3599999994</v>
      </c>
      <c r="AS8" s="71">
        <v>-72122466.729999974</v>
      </c>
      <c r="AT8" s="71">
        <v>-18064674.180000007</v>
      </c>
      <c r="AU8" s="71">
        <v>-161285733.76999998</v>
      </c>
      <c r="AV8" s="71">
        <v>143221059.58999997</v>
      </c>
      <c r="AW8" s="71">
        <v>-3160496.4099999666</v>
      </c>
      <c r="AX8" s="71">
        <v>24746226.120000124</v>
      </c>
      <c r="AY8" s="71">
        <v>-593050242.51999998</v>
      </c>
      <c r="AZ8" s="71">
        <v>-688926021.44999993</v>
      </c>
      <c r="BA8" s="71">
        <v>-67520216.060000002</v>
      </c>
      <c r="BB8" s="71">
        <v>0</v>
      </c>
      <c r="BC8" s="71">
        <v>163395994.99000001</v>
      </c>
      <c r="BD8" s="71">
        <v>617796468.6400001</v>
      </c>
      <c r="BE8" s="71">
        <v>-27906722.530000091</v>
      </c>
      <c r="BF8" s="71">
        <v>540050641</v>
      </c>
      <c r="BG8" s="71">
        <v>631639157.91999996</v>
      </c>
      <c r="BH8" s="71">
        <v>55904925.079999998</v>
      </c>
      <c r="BI8" s="71">
        <v>0</v>
      </c>
      <c r="BJ8" s="71">
        <v>-147493442</v>
      </c>
      <c r="BK8" s="71">
        <v>-567957363.53000009</v>
      </c>
      <c r="BL8" s="71">
        <v>-716.05000000000291</v>
      </c>
      <c r="BM8" s="71">
        <v>-8886.0500000000029</v>
      </c>
      <c r="BN8" s="71">
        <v>8170</v>
      </c>
      <c r="BO8" s="71">
        <v>0</v>
      </c>
      <c r="BP8" s="71">
        <v>0</v>
      </c>
      <c r="BQ8" s="71">
        <v>0</v>
      </c>
      <c r="BR8" s="71">
        <v>0</v>
      </c>
      <c r="BS8" s="71">
        <v>-50896580.089999996</v>
      </c>
      <c r="BT8" s="71">
        <v>-76876574.849999994</v>
      </c>
      <c r="BU8" s="71">
        <v>-37988530.770000003</v>
      </c>
      <c r="BV8" s="71">
        <v>-14194622.9</v>
      </c>
      <c r="BW8" s="71">
        <v>0</v>
      </c>
      <c r="BX8" s="71">
        <v>0</v>
      </c>
      <c r="BY8" s="71">
        <v>0</v>
      </c>
      <c r="BZ8" s="71">
        <v>82592975.920000017</v>
      </c>
      <c r="CA8" s="71">
        <v>-4429827.49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76975627.14000003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592280563.38999999</v>
      </c>
      <c r="E9" s="71">
        <v>433855105.11000001</v>
      </c>
      <c r="F9" s="71">
        <v>668954698.61000001</v>
      </c>
      <c r="G9" s="71">
        <v>-235099593.5</v>
      </c>
      <c r="H9" s="71">
        <v>0</v>
      </c>
      <c r="I9" s="71">
        <v>-38379220.51000002</v>
      </c>
      <c r="J9" s="71">
        <v>-64758848.670000017</v>
      </c>
      <c r="K9" s="71">
        <v>-228747612.71000001</v>
      </c>
      <c r="L9" s="71">
        <v>163988764.03999999</v>
      </c>
      <c r="M9" s="71">
        <v>26379628.159999996</v>
      </c>
      <c r="N9" s="71">
        <v>71993488</v>
      </c>
      <c r="O9" s="71">
        <v>-45613859.840000004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167188826.86999997</v>
      </c>
      <c r="AA9" s="71">
        <v>109652063.73999999</v>
      </c>
      <c r="AB9" s="71">
        <v>-13269.24</v>
      </c>
      <c r="AC9" s="71">
        <v>33921975.950000003</v>
      </c>
      <c r="AD9" s="71">
        <v>15494974.52</v>
      </c>
      <c r="AE9" s="71">
        <v>4970.72</v>
      </c>
      <c r="AF9" s="71">
        <v>6817240.1699999999</v>
      </c>
      <c r="AG9" s="71">
        <v>1310871.0099999998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29615851.920000009</v>
      </c>
      <c r="AN9" s="71">
        <v>107685192.64</v>
      </c>
      <c r="AO9" s="71">
        <v>-70879783.649999991</v>
      </c>
      <c r="AP9" s="71">
        <v>0</v>
      </c>
      <c r="AQ9" s="71">
        <v>0</v>
      </c>
      <c r="AR9" s="71">
        <v>-7189557.0700000003</v>
      </c>
      <c r="AS9" s="71">
        <v>-365561927.03000015</v>
      </c>
      <c r="AT9" s="71">
        <v>-69809548.229999959</v>
      </c>
      <c r="AU9" s="71">
        <v>-155161229.06999999</v>
      </c>
      <c r="AV9" s="71">
        <v>85351680.840000033</v>
      </c>
      <c r="AW9" s="71">
        <v>-97539495.050000161</v>
      </c>
      <c r="AX9" s="71">
        <v>-173490749.22000015</v>
      </c>
      <c r="AY9" s="71">
        <v>-522035160.81000006</v>
      </c>
      <c r="AZ9" s="71">
        <v>-355490535.91000003</v>
      </c>
      <c r="BA9" s="71">
        <v>-166544624.90000001</v>
      </c>
      <c r="BB9" s="71">
        <v>0</v>
      </c>
      <c r="BC9" s="71">
        <v>0</v>
      </c>
      <c r="BD9" s="71">
        <v>348544411.58999991</v>
      </c>
      <c r="BE9" s="71">
        <v>75951254.169999987</v>
      </c>
      <c r="BF9" s="71">
        <v>311231800</v>
      </c>
      <c r="BG9" s="71">
        <v>225551749.50999999</v>
      </c>
      <c r="BH9" s="71">
        <v>85680050.489999995</v>
      </c>
      <c r="BI9" s="71">
        <v>0</v>
      </c>
      <c r="BJ9" s="71">
        <v>0</v>
      </c>
      <c r="BK9" s="71">
        <v>-235280545.83000001</v>
      </c>
      <c r="BL9" s="71">
        <v>0</v>
      </c>
      <c r="BM9" s="71">
        <v>0</v>
      </c>
      <c r="BN9" s="71">
        <v>0</v>
      </c>
      <c r="BO9" s="71">
        <v>839076.54</v>
      </c>
      <c r="BP9" s="71">
        <v>839076.54</v>
      </c>
      <c r="BQ9" s="71">
        <v>0</v>
      </c>
      <c r="BR9" s="71">
        <v>0</v>
      </c>
      <c r="BS9" s="71">
        <v>-198501151.99999997</v>
      </c>
      <c r="BT9" s="71">
        <v>-123836691.02</v>
      </c>
      <c r="BU9" s="71">
        <v>-54280927.560000002</v>
      </c>
      <c r="BV9" s="71">
        <v>-23470051.460000001</v>
      </c>
      <c r="BW9" s="71">
        <v>0</v>
      </c>
      <c r="BX9" s="71">
        <v>-10418994.17</v>
      </c>
      <c r="BY9" s="71">
        <v>-4428330.47</v>
      </c>
      <c r="BZ9" s="71">
        <v>18392383.399999999</v>
      </c>
      <c r="CA9" s="71">
        <v>-458540.72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-550808.29</v>
      </c>
      <c r="CJ9" s="71">
        <v>-550808.29</v>
      </c>
      <c r="CK9" s="71">
        <v>0</v>
      </c>
      <c r="CL9" s="71">
        <v>226718636.35999984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1491273222.1299996</v>
      </c>
      <c r="E10" s="71">
        <v>1070870433.9399998</v>
      </c>
      <c r="F10" s="71">
        <v>1802476061.8399999</v>
      </c>
      <c r="G10" s="71">
        <v>-731605627.9000001</v>
      </c>
      <c r="H10" s="71">
        <v>0</v>
      </c>
      <c r="I10" s="71">
        <v>-125560393.10000008</v>
      </c>
      <c r="J10" s="71">
        <v>-114102657.75000006</v>
      </c>
      <c r="K10" s="71">
        <v>-526441061.97000003</v>
      </c>
      <c r="L10" s="71">
        <v>412338404.21999997</v>
      </c>
      <c r="M10" s="71">
        <v>-11457735.350000024</v>
      </c>
      <c r="N10" s="71">
        <v>160540414.91999999</v>
      </c>
      <c r="O10" s="71">
        <v>-171998150.27000001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459999968.44</v>
      </c>
      <c r="AA10" s="71">
        <v>189463866.84999999</v>
      </c>
      <c r="AB10" s="71">
        <v>50939185.729999997</v>
      </c>
      <c r="AC10" s="71">
        <v>168181850.06</v>
      </c>
      <c r="AD10" s="71">
        <v>40263367.559999995</v>
      </c>
      <c r="AE10" s="71">
        <v>9469885.6399999987</v>
      </c>
      <c r="AF10" s="71">
        <v>0</v>
      </c>
      <c r="AG10" s="71">
        <v>0</v>
      </c>
      <c r="AH10" s="71">
        <v>1681812.6</v>
      </c>
      <c r="AI10" s="71">
        <v>0</v>
      </c>
      <c r="AJ10" s="71">
        <v>85034.76</v>
      </c>
      <c r="AK10" s="71">
        <v>85034.76</v>
      </c>
      <c r="AL10" s="71">
        <v>0</v>
      </c>
      <c r="AM10" s="71">
        <v>85878178.090000004</v>
      </c>
      <c r="AN10" s="71">
        <v>122744167.73999999</v>
      </c>
      <c r="AO10" s="71">
        <v>-38175298.659999996</v>
      </c>
      <c r="AP10" s="71">
        <v>0</v>
      </c>
      <c r="AQ10" s="71">
        <v>0</v>
      </c>
      <c r="AR10" s="71">
        <v>1309309.01</v>
      </c>
      <c r="AS10" s="71">
        <v>-737843595.81000006</v>
      </c>
      <c r="AT10" s="71">
        <v>-346945582.85000014</v>
      </c>
      <c r="AU10" s="71">
        <v>-1451543838.3</v>
      </c>
      <c r="AV10" s="71">
        <v>1104598255.4499998</v>
      </c>
      <c r="AW10" s="71">
        <v>-87417467.849999905</v>
      </c>
      <c r="AX10" s="71">
        <v>-151456561.89999986</v>
      </c>
      <c r="AY10" s="71">
        <v>-1214162811.8499999</v>
      </c>
      <c r="AZ10" s="71">
        <v>-1180130910.3299999</v>
      </c>
      <c r="BA10" s="71">
        <v>-433360035.85000002</v>
      </c>
      <c r="BB10" s="71">
        <v>0</v>
      </c>
      <c r="BC10" s="71">
        <v>399328134.32999998</v>
      </c>
      <c r="BD10" s="71">
        <v>1062706249.95</v>
      </c>
      <c r="BE10" s="71">
        <v>64039094.049999952</v>
      </c>
      <c r="BF10" s="71">
        <v>758655363.20999992</v>
      </c>
      <c r="BG10" s="71">
        <v>779901182.51999986</v>
      </c>
      <c r="BH10" s="71">
        <v>228269672.22</v>
      </c>
      <c r="BI10" s="71">
        <v>0</v>
      </c>
      <c r="BJ10" s="71">
        <v>-249515491.53</v>
      </c>
      <c r="BK10" s="71">
        <v>-694616269.15999997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-303343851.72000003</v>
      </c>
      <c r="BT10" s="71">
        <v>-248492847.08000001</v>
      </c>
      <c r="BU10" s="71">
        <v>-71670647.629999995</v>
      </c>
      <c r="BV10" s="71">
        <v>-33299588.440000001</v>
      </c>
      <c r="BW10" s="71">
        <v>0</v>
      </c>
      <c r="BX10" s="71">
        <v>-7715097.3400000008</v>
      </c>
      <c r="BY10" s="71">
        <v>-5910056.7999999998</v>
      </c>
      <c r="BZ10" s="71">
        <v>63744385.57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-136693.38999999998</v>
      </c>
      <c r="CJ10" s="71">
        <v>-136693.38999999998</v>
      </c>
      <c r="CK10" s="71">
        <v>0</v>
      </c>
      <c r="CL10" s="71">
        <v>753429626.31999958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-1759490.6899999997</v>
      </c>
      <c r="E11" s="71">
        <v>-1843863.4099999997</v>
      </c>
      <c r="F11" s="71">
        <v>378417.85</v>
      </c>
      <c r="G11" s="71">
        <v>-2222281.2599999998</v>
      </c>
      <c r="H11" s="71">
        <v>0</v>
      </c>
      <c r="I11" s="71">
        <v>-1325.0699999999961</v>
      </c>
      <c r="J11" s="71">
        <v>-312.22999999999593</v>
      </c>
      <c r="K11" s="71">
        <v>-123149.43</v>
      </c>
      <c r="L11" s="71">
        <v>122837.2</v>
      </c>
      <c r="M11" s="71">
        <v>-1012.84</v>
      </c>
      <c r="N11" s="71">
        <v>0</v>
      </c>
      <c r="O11" s="71">
        <v>-1012.84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408.73</v>
      </c>
      <c r="AK11" s="71">
        <v>408.73</v>
      </c>
      <c r="AL11" s="71">
        <v>0</v>
      </c>
      <c r="AM11" s="71">
        <v>85289.059999999969</v>
      </c>
      <c r="AN11" s="71">
        <v>410392.23</v>
      </c>
      <c r="AO11" s="71">
        <v>-378061.02</v>
      </c>
      <c r="AP11" s="71">
        <v>0</v>
      </c>
      <c r="AQ11" s="71">
        <v>0</v>
      </c>
      <c r="AR11" s="71">
        <v>52957.85</v>
      </c>
      <c r="AS11" s="71">
        <v>-1700584.2999999996</v>
      </c>
      <c r="AT11" s="71">
        <v>23342.370000000017</v>
      </c>
      <c r="AU11" s="71">
        <v>19328.810000000012</v>
      </c>
      <c r="AV11" s="71">
        <v>4013.5600000000049</v>
      </c>
      <c r="AW11" s="71">
        <v>-1086807.7899999996</v>
      </c>
      <c r="AX11" s="71">
        <v>-1710728.2599999998</v>
      </c>
      <c r="AY11" s="71">
        <v>2907968.76</v>
      </c>
      <c r="AZ11" s="71">
        <v>-52536.950000000004</v>
      </c>
      <c r="BA11" s="71">
        <v>4415530.99</v>
      </c>
      <c r="BB11" s="71">
        <v>0</v>
      </c>
      <c r="BC11" s="71">
        <v>-1455025.28</v>
      </c>
      <c r="BD11" s="71">
        <v>-4618697.0199999996</v>
      </c>
      <c r="BE11" s="71">
        <v>623920.4700000002</v>
      </c>
      <c r="BF11" s="71">
        <v>-1023580.8399999999</v>
      </c>
      <c r="BG11" s="71">
        <v>3795.61</v>
      </c>
      <c r="BH11" s="71">
        <v>-1539533.25</v>
      </c>
      <c r="BI11" s="71">
        <v>0</v>
      </c>
      <c r="BJ11" s="71">
        <v>512156.8</v>
      </c>
      <c r="BK11" s="71">
        <v>1647501.31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-637118.88000000012</v>
      </c>
      <c r="BT11" s="71">
        <v>-230527.4</v>
      </c>
      <c r="BU11" s="71">
        <v>-343005.5</v>
      </c>
      <c r="BV11" s="71">
        <v>-233689.7</v>
      </c>
      <c r="BW11" s="71">
        <v>-877.88</v>
      </c>
      <c r="BX11" s="71">
        <v>-10571.62</v>
      </c>
      <c r="BY11" s="71">
        <v>-31176.75</v>
      </c>
      <c r="BZ11" s="71">
        <v>212729.97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-3460074.9899999993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188900809.2991595</v>
      </c>
      <c r="E13" s="71">
        <v>114424472.92999999</v>
      </c>
      <c r="F13" s="71">
        <v>164016495.03999999</v>
      </c>
      <c r="G13" s="71">
        <v>-49592022.109999999</v>
      </c>
      <c r="H13" s="71">
        <v>0</v>
      </c>
      <c r="I13" s="71">
        <v>5275392.9299999988</v>
      </c>
      <c r="J13" s="71">
        <v>13471282.109999999</v>
      </c>
      <c r="K13" s="71">
        <v>-16972681.550000001</v>
      </c>
      <c r="L13" s="71">
        <v>30443963.66</v>
      </c>
      <c r="M13" s="71">
        <v>-8195889.1800000006</v>
      </c>
      <c r="N13" s="71">
        <v>958900.21</v>
      </c>
      <c r="O13" s="71">
        <v>-9154789.3900000006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70065372.689159513</v>
      </c>
      <c r="AA13" s="71">
        <v>53243338.688909516</v>
      </c>
      <c r="AB13" s="71">
        <v>7412105.7825248698</v>
      </c>
      <c r="AC13" s="71">
        <v>6016197.6845770944</v>
      </c>
      <c r="AD13" s="71">
        <v>340218.67908909102</v>
      </c>
      <c r="AE13" s="71">
        <v>0</v>
      </c>
      <c r="AF13" s="71">
        <v>44014.539169468037</v>
      </c>
      <c r="AG13" s="71">
        <v>4099506.5586749809</v>
      </c>
      <c r="AH13" s="71">
        <v>-1090009.2437854949</v>
      </c>
      <c r="AI13" s="71">
        <v>0</v>
      </c>
      <c r="AJ13" s="71">
        <v>0</v>
      </c>
      <c r="AK13" s="71">
        <v>0</v>
      </c>
      <c r="AL13" s="71">
        <v>0</v>
      </c>
      <c r="AM13" s="71">
        <v>-864429.24999999488</v>
      </c>
      <c r="AN13" s="71">
        <v>-501364.46999999881</v>
      </c>
      <c r="AO13" s="71">
        <v>496290.66000000387</v>
      </c>
      <c r="AP13" s="71">
        <v>0</v>
      </c>
      <c r="AQ13" s="71">
        <v>0</v>
      </c>
      <c r="AR13" s="71">
        <v>-859355.44</v>
      </c>
      <c r="AS13" s="71">
        <v>-138375849.75262469</v>
      </c>
      <c r="AT13" s="71">
        <v>-21098340.479999993</v>
      </c>
      <c r="AU13" s="71">
        <v>-25648937.849999994</v>
      </c>
      <c r="AV13" s="71">
        <v>4550597.37</v>
      </c>
      <c r="AW13" s="71">
        <v>-36427102.939999998</v>
      </c>
      <c r="AX13" s="71">
        <v>-51183498.529999994</v>
      </c>
      <c r="AY13" s="71">
        <v>-70074592.569999993</v>
      </c>
      <c r="AZ13" s="71">
        <v>-68536900.569999993</v>
      </c>
      <c r="BA13" s="71">
        <v>1270524</v>
      </c>
      <c r="BB13" s="71">
        <v>0</v>
      </c>
      <c r="BC13" s="71">
        <v>-2808216</v>
      </c>
      <c r="BD13" s="71">
        <v>18891094.039999999</v>
      </c>
      <c r="BE13" s="71">
        <v>14756395.59</v>
      </c>
      <c r="BF13" s="71">
        <v>15881524.66</v>
      </c>
      <c r="BG13" s="71">
        <v>15259565.66</v>
      </c>
      <c r="BH13" s="71">
        <v>-14488</v>
      </c>
      <c r="BI13" s="71">
        <v>0</v>
      </c>
      <c r="BJ13" s="71">
        <v>636447</v>
      </c>
      <c r="BK13" s="71">
        <v>-1125129.07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-80641692.262624696</v>
      </c>
      <c r="BT13" s="71">
        <v>-55717787.279999994</v>
      </c>
      <c r="BU13" s="71">
        <v>-10085438.673279319</v>
      </c>
      <c r="BV13" s="71">
        <v>-4656608.9244453711</v>
      </c>
      <c r="BW13" s="71">
        <v>0</v>
      </c>
      <c r="BX13" s="71">
        <v>-770402.35629286908</v>
      </c>
      <c r="BY13" s="71">
        <v>-2394329.7727988684</v>
      </c>
      <c r="BZ13" s="71">
        <v>81205.73</v>
      </c>
      <c r="CA13" s="71">
        <v>-7098330.9858082654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-208714.07</v>
      </c>
      <c r="CJ13" s="71">
        <v>-208714.07</v>
      </c>
      <c r="CK13" s="71">
        <v>0</v>
      </c>
      <c r="CL13" s="71">
        <v>50524959.546534806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1299901319.7025132</v>
      </c>
      <c r="E14" s="71">
        <v>960097889.76000011</v>
      </c>
      <c r="F14" s="71">
        <v>1145038179.6400001</v>
      </c>
      <c r="G14" s="71">
        <v>-184940289.88</v>
      </c>
      <c r="H14" s="71">
        <v>0</v>
      </c>
      <c r="I14" s="71">
        <v>-73160482.169999987</v>
      </c>
      <c r="J14" s="71">
        <v>-80236254.019999981</v>
      </c>
      <c r="K14" s="71">
        <v>-445135022.39999998</v>
      </c>
      <c r="L14" s="71">
        <v>364898768.38</v>
      </c>
      <c r="M14" s="71">
        <v>7075771.8500000015</v>
      </c>
      <c r="N14" s="71">
        <v>62647897.700000003</v>
      </c>
      <c r="O14" s="71">
        <v>-55572125.850000001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286667683.33251303</v>
      </c>
      <c r="AA14" s="71">
        <v>152251089.02084106</v>
      </c>
      <c r="AB14" s="71">
        <v>-186303.09521999955</v>
      </c>
      <c r="AC14" s="71">
        <v>74512242.810075</v>
      </c>
      <c r="AD14" s="71">
        <v>58405721.752491005</v>
      </c>
      <c r="AE14" s="71">
        <v>8658.6386729999995</v>
      </c>
      <c r="AF14" s="71">
        <v>63072.517500000002</v>
      </c>
      <c r="AG14" s="71">
        <v>1578091.4782830002</v>
      </c>
      <c r="AH14" s="71">
        <v>0</v>
      </c>
      <c r="AI14" s="71">
        <v>35110.209869999999</v>
      </c>
      <c r="AJ14" s="71">
        <v>0</v>
      </c>
      <c r="AK14" s="71">
        <v>0</v>
      </c>
      <c r="AL14" s="71">
        <v>0</v>
      </c>
      <c r="AM14" s="71">
        <v>126296228.78</v>
      </c>
      <c r="AN14" s="71">
        <v>162774545.91</v>
      </c>
      <c r="AO14" s="71">
        <v>-34003993.659999996</v>
      </c>
      <c r="AP14" s="71">
        <v>0</v>
      </c>
      <c r="AQ14" s="71">
        <v>0</v>
      </c>
      <c r="AR14" s="71">
        <v>-2474323.4700000002</v>
      </c>
      <c r="AS14" s="71">
        <v>-592944435.73999989</v>
      </c>
      <c r="AT14" s="71">
        <v>-259626426.04999995</v>
      </c>
      <c r="AU14" s="71">
        <v>-297003400.60999995</v>
      </c>
      <c r="AV14" s="71">
        <v>37376974.560000002</v>
      </c>
      <c r="AW14" s="71">
        <v>-24735446.239999965</v>
      </c>
      <c r="AX14" s="71">
        <v>-25465598.279999971</v>
      </c>
      <c r="AY14" s="71">
        <v>-396651331.08999997</v>
      </c>
      <c r="AZ14" s="71">
        <v>-393109962.96999997</v>
      </c>
      <c r="BA14" s="71">
        <v>-3541368.12</v>
      </c>
      <c r="BB14" s="71">
        <v>0</v>
      </c>
      <c r="BC14" s="71">
        <v>0</v>
      </c>
      <c r="BD14" s="71">
        <v>371185732.81</v>
      </c>
      <c r="BE14" s="71">
        <v>730152.04000000656</v>
      </c>
      <c r="BF14" s="71">
        <v>134761420.71000001</v>
      </c>
      <c r="BG14" s="71">
        <v>114264671.23</v>
      </c>
      <c r="BH14" s="71">
        <v>20496749.48</v>
      </c>
      <c r="BI14" s="71">
        <v>0</v>
      </c>
      <c r="BJ14" s="71">
        <v>0</v>
      </c>
      <c r="BK14" s="71">
        <v>-134031268.67</v>
      </c>
      <c r="BL14" s="71">
        <v>0</v>
      </c>
      <c r="BM14" s="71">
        <v>0</v>
      </c>
      <c r="BN14" s="71">
        <v>0</v>
      </c>
      <c r="BO14" s="71">
        <v>-4487862.16</v>
      </c>
      <c r="BP14" s="71">
        <v>-4487862.16</v>
      </c>
      <c r="BQ14" s="71">
        <v>0</v>
      </c>
      <c r="BR14" s="71">
        <v>0</v>
      </c>
      <c r="BS14" s="71">
        <v>-304015309.46999997</v>
      </c>
      <c r="BT14" s="71">
        <v>-292606027.19999999</v>
      </c>
      <c r="BU14" s="71">
        <v>-29710938.32</v>
      </c>
      <c r="BV14" s="71">
        <v>-10028229.300000001</v>
      </c>
      <c r="BW14" s="71">
        <v>0</v>
      </c>
      <c r="BX14" s="71">
        <v>-4094197.01</v>
      </c>
      <c r="BY14" s="71">
        <v>-8991.58</v>
      </c>
      <c r="BZ14" s="71">
        <v>33953687.82</v>
      </c>
      <c r="CA14" s="71">
        <v>-1520613.88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-79391.820000000007</v>
      </c>
      <c r="CJ14" s="71">
        <v>-79391.820000000007</v>
      </c>
      <c r="CK14" s="71">
        <v>0</v>
      </c>
      <c r="CL14" s="71">
        <v>706956883.96251333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81652826.266370028</v>
      </c>
      <c r="E17" s="71">
        <v>47491514.100000024</v>
      </c>
      <c r="F17" s="71">
        <v>197915441.83000001</v>
      </c>
      <c r="G17" s="71">
        <v>-150423927.72999999</v>
      </c>
      <c r="H17" s="71">
        <v>0</v>
      </c>
      <c r="I17" s="71">
        <v>2875695</v>
      </c>
      <c r="J17" s="71">
        <v>-19417273.130000003</v>
      </c>
      <c r="K17" s="71">
        <v>-53499660.950000003</v>
      </c>
      <c r="L17" s="71">
        <v>34082387.82</v>
      </c>
      <c r="M17" s="71">
        <v>22292968.130000003</v>
      </c>
      <c r="N17" s="71">
        <v>34667965.280000001</v>
      </c>
      <c r="O17" s="71">
        <v>-12374997.15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28249922.996369999</v>
      </c>
      <c r="AA17" s="71">
        <v>18991318.582709998</v>
      </c>
      <c r="AB17" s="71">
        <v>1872.7173</v>
      </c>
      <c r="AC17" s="71">
        <v>9256731.6963599995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3035694.17</v>
      </c>
      <c r="AN17" s="71">
        <v>2922856.75</v>
      </c>
      <c r="AO17" s="71">
        <v>0</v>
      </c>
      <c r="AP17" s="71">
        <v>0</v>
      </c>
      <c r="AQ17" s="71">
        <v>0</v>
      </c>
      <c r="AR17" s="71">
        <v>112837.42</v>
      </c>
      <c r="AS17" s="71">
        <v>-136763928.70152798</v>
      </c>
      <c r="AT17" s="71">
        <v>-21907729.490000002</v>
      </c>
      <c r="AU17" s="71">
        <v>-39504265.990000002</v>
      </c>
      <c r="AV17" s="71">
        <v>17596536.5</v>
      </c>
      <c r="AW17" s="71">
        <v>-67125262.859999985</v>
      </c>
      <c r="AX17" s="71">
        <v>-84418170.739999995</v>
      </c>
      <c r="AY17" s="71">
        <v>-203114656.44999999</v>
      </c>
      <c r="AZ17" s="71">
        <v>-184029863.76999998</v>
      </c>
      <c r="BA17" s="71">
        <v>-10945040.800000001</v>
      </c>
      <c r="BB17" s="71">
        <v>0</v>
      </c>
      <c r="BC17" s="71">
        <v>-8139751.8799999999</v>
      </c>
      <c r="BD17" s="71">
        <v>118696485.70999999</v>
      </c>
      <c r="BE17" s="71">
        <v>17292907.880000006</v>
      </c>
      <c r="BF17" s="71">
        <v>46830185.870000005</v>
      </c>
      <c r="BG17" s="71">
        <v>47266789.969999999</v>
      </c>
      <c r="BH17" s="71">
        <v>-250390.44</v>
      </c>
      <c r="BI17" s="71">
        <v>0</v>
      </c>
      <c r="BJ17" s="71">
        <v>-186213.66</v>
      </c>
      <c r="BK17" s="71">
        <v>-29537277.989999998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-47730936.351527996</v>
      </c>
      <c r="BT17" s="71">
        <v>-48500364.130000003</v>
      </c>
      <c r="BU17" s="71">
        <v>-4366921.136603999</v>
      </c>
      <c r="BV17" s="71">
        <v>-4222607.5007999996</v>
      </c>
      <c r="BW17" s="71">
        <v>0</v>
      </c>
      <c r="BX17" s="71">
        <v>-93030.745079999993</v>
      </c>
      <c r="BY17" s="71">
        <v>-2062822.4290440001</v>
      </c>
      <c r="BZ17" s="71">
        <v>16207008.950000001</v>
      </c>
      <c r="CA17" s="71">
        <v>-4692199.3600000003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-55111102.435157955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102938908.45</v>
      </c>
      <c r="E18" s="71">
        <v>53068402.549999997</v>
      </c>
      <c r="F18" s="71">
        <v>164758516.63</v>
      </c>
      <c r="G18" s="71">
        <v>-111690114.08</v>
      </c>
      <c r="H18" s="71">
        <v>0</v>
      </c>
      <c r="I18" s="71">
        <v>2463924.129999999</v>
      </c>
      <c r="J18" s="71">
        <v>-6362282.1799999997</v>
      </c>
      <c r="K18" s="71">
        <v>-20455668.199999999</v>
      </c>
      <c r="L18" s="71">
        <v>14093386.02</v>
      </c>
      <c r="M18" s="71">
        <v>8826206.3099999987</v>
      </c>
      <c r="N18" s="71">
        <v>12427583.859999999</v>
      </c>
      <c r="O18" s="71">
        <v>-3601377.55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29936761.57</v>
      </c>
      <c r="AA18" s="71">
        <v>9047372.9500000011</v>
      </c>
      <c r="AB18" s="71">
        <v>0</v>
      </c>
      <c r="AC18" s="71">
        <v>1238289.75</v>
      </c>
      <c r="AD18" s="71">
        <v>19651098.870000001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18441333.890000004</v>
      </c>
      <c r="AK18" s="71">
        <v>46866668.380000003</v>
      </c>
      <c r="AL18" s="71">
        <v>-28425334.489999998</v>
      </c>
      <c r="AM18" s="71">
        <v>-971513.69000000018</v>
      </c>
      <c r="AN18" s="71">
        <v>352428.19</v>
      </c>
      <c r="AO18" s="71">
        <v>-1996434.34</v>
      </c>
      <c r="AP18" s="71">
        <v>0</v>
      </c>
      <c r="AQ18" s="71">
        <v>0</v>
      </c>
      <c r="AR18" s="71">
        <v>672492.46</v>
      </c>
      <c r="AS18" s="71">
        <v>-48269176.230000004</v>
      </c>
      <c r="AT18" s="71">
        <v>-23097203.27</v>
      </c>
      <c r="AU18" s="71">
        <v>-41847272.140000001</v>
      </c>
      <c r="AV18" s="71">
        <v>18750068.870000001</v>
      </c>
      <c r="AW18" s="71">
        <v>-1210355.7099999934</v>
      </c>
      <c r="AX18" s="71">
        <v>-15426019.949999996</v>
      </c>
      <c r="AY18" s="71">
        <v>-53132656.969999999</v>
      </c>
      <c r="AZ18" s="71">
        <v>-51805031.149999999</v>
      </c>
      <c r="BA18" s="71">
        <v>801647.62</v>
      </c>
      <c r="BB18" s="71">
        <v>0</v>
      </c>
      <c r="BC18" s="71">
        <v>-2129273.44</v>
      </c>
      <c r="BD18" s="71">
        <v>37706637.020000003</v>
      </c>
      <c r="BE18" s="71">
        <v>14215664.240000002</v>
      </c>
      <c r="BF18" s="71">
        <v>25523569.190000001</v>
      </c>
      <c r="BG18" s="71">
        <v>24791073.859999999</v>
      </c>
      <c r="BH18" s="71">
        <v>-290353.15000000002</v>
      </c>
      <c r="BI18" s="71">
        <v>0</v>
      </c>
      <c r="BJ18" s="71">
        <v>1022848.48</v>
      </c>
      <c r="BK18" s="71">
        <v>-11307904.949999999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-23961617.250000011</v>
      </c>
      <c r="BT18" s="71">
        <v>-41092401.350000001</v>
      </c>
      <c r="BU18" s="71">
        <v>-7818331.4100000001</v>
      </c>
      <c r="BV18" s="71">
        <v>-1483452.43</v>
      </c>
      <c r="BW18" s="71">
        <v>0</v>
      </c>
      <c r="BX18" s="71">
        <v>-373011.74</v>
      </c>
      <c r="BY18" s="71">
        <v>-2024873.24</v>
      </c>
      <c r="BZ18" s="71">
        <v>29078894.109999999</v>
      </c>
      <c r="CA18" s="71">
        <v>-248441.19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54669732.219999999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142726649.09</v>
      </c>
      <c r="E20" s="71">
        <v>105302519.06999999</v>
      </c>
      <c r="F20" s="71">
        <v>418053483.63999999</v>
      </c>
      <c r="G20" s="71">
        <v>-312750964.56999999</v>
      </c>
      <c r="H20" s="71">
        <v>0</v>
      </c>
      <c r="I20" s="71">
        <v>-2923125.5099999979</v>
      </c>
      <c r="J20" s="71">
        <v>-15909842.920000002</v>
      </c>
      <c r="K20" s="71">
        <v>-51662790.609999999</v>
      </c>
      <c r="L20" s="71">
        <v>35752947.689999998</v>
      </c>
      <c r="M20" s="71">
        <v>12986717.410000004</v>
      </c>
      <c r="N20" s="71">
        <v>35470641.990000002</v>
      </c>
      <c r="O20" s="71">
        <v>-22483924.579999998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38266755.530000001</v>
      </c>
      <c r="AA20" s="71">
        <v>36574165.719999999</v>
      </c>
      <c r="AB20" s="71">
        <v>0</v>
      </c>
      <c r="AC20" s="71">
        <v>517666.36</v>
      </c>
      <c r="AD20" s="71">
        <v>1174923.4500000002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2080500</v>
      </c>
      <c r="AN20" s="71">
        <v>54263219</v>
      </c>
      <c r="AO20" s="71">
        <v>-51467732</v>
      </c>
      <c r="AP20" s="71">
        <v>0</v>
      </c>
      <c r="AQ20" s="71">
        <v>0</v>
      </c>
      <c r="AR20" s="71">
        <v>-714987</v>
      </c>
      <c r="AS20" s="71">
        <v>-68452954.139999956</v>
      </c>
      <c r="AT20" s="71">
        <v>-22978895.599999979</v>
      </c>
      <c r="AU20" s="71">
        <v>-152053292.16999999</v>
      </c>
      <c r="AV20" s="71">
        <v>129074396.57000001</v>
      </c>
      <c r="AW20" s="71">
        <v>-5338766.2399999797</v>
      </c>
      <c r="AX20" s="71">
        <v>486402.22000002861</v>
      </c>
      <c r="AY20" s="71">
        <v>-272369617.70999998</v>
      </c>
      <c r="AZ20" s="71">
        <v>-225893079.66999999</v>
      </c>
      <c r="BA20" s="71">
        <v>-46476538.039999999</v>
      </c>
      <c r="BB20" s="71">
        <v>0</v>
      </c>
      <c r="BC20" s="71">
        <v>0</v>
      </c>
      <c r="BD20" s="71">
        <v>272856019.93000001</v>
      </c>
      <c r="BE20" s="71">
        <v>-5825168.4600000083</v>
      </c>
      <c r="BF20" s="71">
        <v>225149746.69999999</v>
      </c>
      <c r="BG20" s="71">
        <v>190629962.47</v>
      </c>
      <c r="BH20" s="71">
        <v>34519784.230000004</v>
      </c>
      <c r="BI20" s="71">
        <v>0</v>
      </c>
      <c r="BJ20" s="71">
        <v>0</v>
      </c>
      <c r="BK20" s="71">
        <v>-230974915.16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-40135292.299999997</v>
      </c>
      <c r="BT20" s="71">
        <v>-49571199.159999996</v>
      </c>
      <c r="BU20" s="71">
        <v>-42425794.140000001</v>
      </c>
      <c r="BV20" s="71">
        <v>-8166444.1699999999</v>
      </c>
      <c r="BW20" s="71">
        <v>-67773.05</v>
      </c>
      <c r="BX20" s="71">
        <v>-3616204.81</v>
      </c>
      <c r="BY20" s="71">
        <v>-10225237.52</v>
      </c>
      <c r="BZ20" s="71">
        <v>73947085.079999998</v>
      </c>
      <c r="CA20" s="71">
        <v>-9724.5299999999988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74273694.950000048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10305489.179999998</v>
      </c>
      <c r="E21" s="71">
        <v>6265617.3999999985</v>
      </c>
      <c r="F21" s="71">
        <v>26131839.149999999</v>
      </c>
      <c r="G21" s="71">
        <v>-19866221.75</v>
      </c>
      <c r="H21" s="71">
        <v>0</v>
      </c>
      <c r="I21" s="71">
        <v>-1773260.5300000003</v>
      </c>
      <c r="J21" s="71">
        <v>-4639683.8100000005</v>
      </c>
      <c r="K21" s="71">
        <v>-8935651.8100000005</v>
      </c>
      <c r="L21" s="71">
        <v>4295968</v>
      </c>
      <c r="M21" s="71">
        <v>2866423.2800000003</v>
      </c>
      <c r="N21" s="71">
        <v>4301974.28</v>
      </c>
      <c r="O21" s="71">
        <v>-1435551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576108.16999999993</v>
      </c>
      <c r="AA21" s="71">
        <v>366118.81</v>
      </c>
      <c r="AB21" s="71">
        <v>0</v>
      </c>
      <c r="AC21" s="71">
        <v>129684.63999999998</v>
      </c>
      <c r="AD21" s="71">
        <v>75563.179999999993</v>
      </c>
      <c r="AE21" s="71">
        <v>0</v>
      </c>
      <c r="AF21" s="71">
        <v>2613.88</v>
      </c>
      <c r="AG21" s="71">
        <v>2127.66</v>
      </c>
      <c r="AH21" s="71">
        <v>0</v>
      </c>
      <c r="AI21" s="71">
        <v>0</v>
      </c>
      <c r="AJ21" s="71">
        <v>4219830.17</v>
      </c>
      <c r="AK21" s="71">
        <v>4219830.17</v>
      </c>
      <c r="AL21" s="71">
        <v>0</v>
      </c>
      <c r="AM21" s="71">
        <v>1017193.9700000001</v>
      </c>
      <c r="AN21" s="71">
        <v>939444.64</v>
      </c>
      <c r="AO21" s="71">
        <v>53028.94</v>
      </c>
      <c r="AP21" s="71">
        <v>0</v>
      </c>
      <c r="AQ21" s="71">
        <v>0</v>
      </c>
      <c r="AR21" s="71">
        <v>24720.39</v>
      </c>
      <c r="AS21" s="71">
        <v>-3832279.5699999989</v>
      </c>
      <c r="AT21" s="71">
        <v>-1907678.6600000001</v>
      </c>
      <c r="AU21" s="71">
        <v>-1496155.8600000003</v>
      </c>
      <c r="AV21" s="71">
        <v>-411522.79999999993</v>
      </c>
      <c r="AW21" s="71">
        <v>1978621.8800000004</v>
      </c>
      <c r="AX21" s="71">
        <v>4014680.9400000004</v>
      </c>
      <c r="AY21" s="71">
        <v>671729.49000000011</v>
      </c>
      <c r="AZ21" s="71">
        <v>-1027855.96</v>
      </c>
      <c r="BA21" s="71">
        <v>1672666.12</v>
      </c>
      <c r="BB21" s="71">
        <v>0</v>
      </c>
      <c r="BC21" s="71">
        <v>26919.33</v>
      </c>
      <c r="BD21" s="71">
        <v>3342951.45</v>
      </c>
      <c r="BE21" s="71">
        <v>-2036059.06</v>
      </c>
      <c r="BF21" s="71">
        <v>-506996.39000000007</v>
      </c>
      <c r="BG21" s="71">
        <v>329204.43</v>
      </c>
      <c r="BH21" s="71">
        <v>-822956.43</v>
      </c>
      <c r="BI21" s="71">
        <v>0</v>
      </c>
      <c r="BJ21" s="71">
        <v>-13244.39</v>
      </c>
      <c r="BK21" s="71">
        <v>-1529062.67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-3857363.4999999991</v>
      </c>
      <c r="BT21" s="71">
        <v>-3977172.7499999995</v>
      </c>
      <c r="BU21" s="71">
        <v>-1204418.1200000001</v>
      </c>
      <c r="BV21" s="71">
        <v>-393719.91</v>
      </c>
      <c r="BW21" s="71">
        <v>0</v>
      </c>
      <c r="BX21" s="71">
        <v>-68331.33</v>
      </c>
      <c r="BY21" s="71">
        <v>-83870.789999999994</v>
      </c>
      <c r="BZ21" s="71">
        <v>1870149.4000000001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-45859.29</v>
      </c>
      <c r="CJ21" s="71">
        <v>-45859.29</v>
      </c>
      <c r="CK21" s="71">
        <v>0</v>
      </c>
      <c r="CL21" s="71">
        <v>6473209.6099999994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255565102.73747182</v>
      </c>
      <c r="E22" s="71">
        <v>167659738.94000018</v>
      </c>
      <c r="F22" s="71">
        <v>1102696087.6900001</v>
      </c>
      <c r="G22" s="71">
        <v>-935036348.74999988</v>
      </c>
      <c r="H22" s="71">
        <v>0</v>
      </c>
      <c r="I22" s="71">
        <v>-12986726.780000016</v>
      </c>
      <c r="J22" s="71">
        <v>-50412946.549999997</v>
      </c>
      <c r="K22" s="71">
        <v>-144116975.44</v>
      </c>
      <c r="L22" s="71">
        <v>93704028.890000001</v>
      </c>
      <c r="M22" s="71">
        <v>37426219.769999981</v>
      </c>
      <c r="N22" s="71">
        <v>117378660.05999999</v>
      </c>
      <c r="O22" s="71">
        <v>-79952440.290000007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72228167.517471656</v>
      </c>
      <c r="AA22" s="71">
        <v>51973401.671540298</v>
      </c>
      <c r="AB22" s="71">
        <v>0</v>
      </c>
      <c r="AC22" s="71">
        <v>17662402.195496053</v>
      </c>
      <c r="AD22" s="71">
        <v>1955950.1624025267</v>
      </c>
      <c r="AE22" s="71">
        <v>424460.6790026676</v>
      </c>
      <c r="AF22" s="71">
        <v>0</v>
      </c>
      <c r="AG22" s="71">
        <v>211285.91308882536</v>
      </c>
      <c r="AH22" s="71">
        <v>0</v>
      </c>
      <c r="AI22" s="71">
        <v>666.89594128386193</v>
      </c>
      <c r="AJ22" s="71">
        <v>0</v>
      </c>
      <c r="AK22" s="71">
        <v>0</v>
      </c>
      <c r="AL22" s="71">
        <v>0</v>
      </c>
      <c r="AM22" s="71">
        <v>28663923.059999999</v>
      </c>
      <c r="AN22" s="71">
        <v>19106794</v>
      </c>
      <c r="AO22" s="71">
        <v>-15809473.300000001</v>
      </c>
      <c r="AP22" s="71">
        <v>0</v>
      </c>
      <c r="AQ22" s="71">
        <v>0</v>
      </c>
      <c r="AR22" s="71">
        <v>25366602.359999999</v>
      </c>
      <c r="AS22" s="71">
        <v>-59784430.474646121</v>
      </c>
      <c r="AT22" s="71">
        <v>-35009639.800000012</v>
      </c>
      <c r="AU22" s="71">
        <v>-261712255.93000001</v>
      </c>
      <c r="AV22" s="71">
        <v>226702616.13</v>
      </c>
      <c r="AW22" s="71">
        <v>-34717998.140000105</v>
      </c>
      <c r="AX22" s="71">
        <v>-320420461.3900001</v>
      </c>
      <c r="AY22" s="71">
        <v>-712746878.07000005</v>
      </c>
      <c r="AZ22" s="71">
        <v>-713535854.72000003</v>
      </c>
      <c r="BA22" s="71">
        <v>-157886674.21000001</v>
      </c>
      <c r="BB22" s="71">
        <v>0</v>
      </c>
      <c r="BC22" s="71">
        <v>158675650.86000001</v>
      </c>
      <c r="BD22" s="71">
        <v>392326416.67999995</v>
      </c>
      <c r="BE22" s="71">
        <v>285702463.25</v>
      </c>
      <c r="BF22" s="71">
        <v>639360763.38</v>
      </c>
      <c r="BG22" s="71">
        <v>645716856.87</v>
      </c>
      <c r="BH22" s="71">
        <v>135981934.75</v>
      </c>
      <c r="BI22" s="71">
        <v>0</v>
      </c>
      <c r="BJ22" s="71">
        <v>-142338028.24000001</v>
      </c>
      <c r="BK22" s="71">
        <v>-353658300.13</v>
      </c>
      <c r="BL22" s="71">
        <v>0</v>
      </c>
      <c r="BM22" s="71">
        <v>0</v>
      </c>
      <c r="BN22" s="71">
        <v>0</v>
      </c>
      <c r="BO22" s="71">
        <v>18933.5</v>
      </c>
      <c r="BP22" s="71">
        <v>18933.5</v>
      </c>
      <c r="BQ22" s="71">
        <v>0</v>
      </c>
      <c r="BR22" s="71">
        <v>0</v>
      </c>
      <c r="BS22" s="71">
        <v>9924273.9653539974</v>
      </c>
      <c r="BT22" s="71">
        <v>-163937231.27999994</v>
      </c>
      <c r="BU22" s="71">
        <v>-20838260.636563208</v>
      </c>
      <c r="BV22" s="71">
        <v>-1512486.0207958748</v>
      </c>
      <c r="BW22" s="71">
        <v>0</v>
      </c>
      <c r="BX22" s="71">
        <v>-1791284.5267113815</v>
      </c>
      <c r="BY22" s="71">
        <v>-1195979.9505756327</v>
      </c>
      <c r="BZ22" s="71">
        <v>201831927.91000003</v>
      </c>
      <c r="CA22" s="71">
        <v>-2632411.5299999998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195780672.2628257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1323511602.98</v>
      </c>
      <c r="E23" s="71">
        <v>1005058363.5599999</v>
      </c>
      <c r="F23" s="71">
        <v>1700700733.79</v>
      </c>
      <c r="G23" s="71">
        <v>-695642370.23000002</v>
      </c>
      <c r="H23" s="71">
        <v>0</v>
      </c>
      <c r="I23" s="71">
        <v>-74864804.889999971</v>
      </c>
      <c r="J23" s="71">
        <v>-92362582.339999974</v>
      </c>
      <c r="K23" s="71">
        <v>-455043081.64999998</v>
      </c>
      <c r="L23" s="71">
        <v>362680499.31</v>
      </c>
      <c r="M23" s="71">
        <v>17497777.450000003</v>
      </c>
      <c r="N23" s="71">
        <v>89481562.140000001</v>
      </c>
      <c r="O23" s="71">
        <v>-71983784.689999998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329343320.54000008</v>
      </c>
      <c r="AA23" s="71">
        <v>225290587.03</v>
      </c>
      <c r="AB23" s="71">
        <v>37666652.780000001</v>
      </c>
      <c r="AC23" s="71">
        <v>8704772.5300000012</v>
      </c>
      <c r="AD23" s="71">
        <v>51362464.229999997</v>
      </c>
      <c r="AE23" s="71">
        <v>0</v>
      </c>
      <c r="AF23" s="71">
        <v>4636307.05</v>
      </c>
      <c r="AG23" s="71">
        <v>1682536.92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63974723.770000011</v>
      </c>
      <c r="AN23" s="71">
        <v>102581510.62</v>
      </c>
      <c r="AO23" s="71">
        <v>-19688200</v>
      </c>
      <c r="AP23" s="71">
        <v>0</v>
      </c>
      <c r="AQ23" s="71">
        <v>0</v>
      </c>
      <c r="AR23" s="71">
        <v>-18918586.849999998</v>
      </c>
      <c r="AS23" s="71">
        <v>-657133494.47999966</v>
      </c>
      <c r="AT23" s="71">
        <v>-351758945.79999995</v>
      </c>
      <c r="AU23" s="71">
        <v>-560904586.77999997</v>
      </c>
      <c r="AV23" s="71">
        <v>209145640.98000005</v>
      </c>
      <c r="AW23" s="71">
        <v>94824506.680000305</v>
      </c>
      <c r="AX23" s="71">
        <v>13820702.260000229</v>
      </c>
      <c r="AY23" s="71">
        <v>-1241670765.8899999</v>
      </c>
      <c r="AZ23" s="71">
        <v>-868107675.38</v>
      </c>
      <c r="BA23" s="71">
        <v>-373563090.50999999</v>
      </c>
      <c r="BB23" s="71">
        <v>0</v>
      </c>
      <c r="BC23" s="71">
        <v>0</v>
      </c>
      <c r="BD23" s="71">
        <v>1255491468.1500001</v>
      </c>
      <c r="BE23" s="71">
        <v>81003804.420000076</v>
      </c>
      <c r="BF23" s="71">
        <v>713910373.19000006</v>
      </c>
      <c r="BG23" s="71">
        <v>509437837.07999998</v>
      </c>
      <c r="BH23" s="71">
        <v>204472536.11000001</v>
      </c>
      <c r="BI23" s="71">
        <v>0</v>
      </c>
      <c r="BJ23" s="71">
        <v>0</v>
      </c>
      <c r="BK23" s="71">
        <v>-632906568.76999998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-399192728.37</v>
      </c>
      <c r="BT23" s="71">
        <v>-340790243.38999999</v>
      </c>
      <c r="BU23" s="71">
        <v>-64213255.450000003</v>
      </c>
      <c r="BV23" s="71">
        <v>-1487232.47</v>
      </c>
      <c r="BW23" s="71">
        <v>0</v>
      </c>
      <c r="BX23" s="71">
        <v>-12869738.09</v>
      </c>
      <c r="BY23" s="71">
        <v>-25202385.629999999</v>
      </c>
      <c r="BZ23" s="71">
        <v>46772054.029999994</v>
      </c>
      <c r="CA23" s="71">
        <v>-1401927.37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-1006326.99</v>
      </c>
      <c r="CJ23" s="71">
        <v>-1006326.99</v>
      </c>
      <c r="CK23" s="71">
        <v>0</v>
      </c>
      <c r="CL23" s="71">
        <v>666378108.50000036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27725137.419999998</v>
      </c>
      <c r="E24" s="71">
        <v>19025412.939999998</v>
      </c>
      <c r="F24" s="71">
        <v>71704352.359999999</v>
      </c>
      <c r="G24" s="71">
        <v>-52678939.420000002</v>
      </c>
      <c r="H24" s="71">
        <v>0</v>
      </c>
      <c r="I24" s="71">
        <v>1335712.9800000004</v>
      </c>
      <c r="J24" s="71">
        <v>1911363.5599999987</v>
      </c>
      <c r="K24" s="71">
        <v>-33469290.809999999</v>
      </c>
      <c r="L24" s="71">
        <v>35380654.369999997</v>
      </c>
      <c r="M24" s="71">
        <v>-575650.57999999821</v>
      </c>
      <c r="N24" s="71">
        <v>28596840.100000001</v>
      </c>
      <c r="O24" s="71">
        <v>-29172490.68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7393489.8600000003</v>
      </c>
      <c r="AA24" s="71">
        <v>7260773.8200000003</v>
      </c>
      <c r="AB24" s="71">
        <v>0</v>
      </c>
      <c r="AC24" s="71">
        <v>132716.04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-29478.35999999987</v>
      </c>
      <c r="AN24" s="71">
        <v>1449453.06</v>
      </c>
      <c r="AO24" s="71">
        <v>-412741.46</v>
      </c>
      <c r="AP24" s="71">
        <v>0</v>
      </c>
      <c r="AQ24" s="71">
        <v>0</v>
      </c>
      <c r="AR24" s="71">
        <v>-1066189.96</v>
      </c>
      <c r="AS24" s="71">
        <v>4559555.5999999866</v>
      </c>
      <c r="AT24" s="71">
        <v>-3026799.5500000007</v>
      </c>
      <c r="AU24" s="71">
        <v>-20305950.810000002</v>
      </c>
      <c r="AV24" s="71">
        <v>17279151.260000002</v>
      </c>
      <c r="AW24" s="71">
        <v>370766.69999998808</v>
      </c>
      <c r="AX24" s="71">
        <v>-93567713.770000011</v>
      </c>
      <c r="AY24" s="71">
        <v>-106467025.17000002</v>
      </c>
      <c r="AZ24" s="71">
        <v>-126230581.98</v>
      </c>
      <c r="BA24" s="71">
        <v>-259364.62</v>
      </c>
      <c r="BB24" s="71">
        <v>0</v>
      </c>
      <c r="BC24" s="71">
        <v>20022921.43</v>
      </c>
      <c r="BD24" s="71">
        <v>12899311.4</v>
      </c>
      <c r="BE24" s="71">
        <v>93938480.469999999</v>
      </c>
      <c r="BF24" s="71">
        <v>105854981.57000001</v>
      </c>
      <c r="BG24" s="71">
        <v>125068555.66000001</v>
      </c>
      <c r="BH24" s="71">
        <v>694242.21</v>
      </c>
      <c r="BI24" s="71">
        <v>0</v>
      </c>
      <c r="BJ24" s="71">
        <v>-19907816.300000001</v>
      </c>
      <c r="BK24" s="71">
        <v>-11916501.100000001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7215588.4499999993</v>
      </c>
      <c r="BT24" s="71">
        <v>-9712197.3199999984</v>
      </c>
      <c r="BU24" s="71">
        <v>-958189.93</v>
      </c>
      <c r="BV24" s="71">
        <v>-206492.88</v>
      </c>
      <c r="BW24" s="71">
        <v>0</v>
      </c>
      <c r="BX24" s="71">
        <v>-137562.57</v>
      </c>
      <c r="BY24" s="71">
        <v>-258855.14</v>
      </c>
      <c r="BZ24" s="71">
        <v>18523486.609999999</v>
      </c>
      <c r="CA24" s="71">
        <v>-34600.32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32284693.019999985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31920481.679766096</v>
      </c>
      <c r="E25" s="71">
        <v>20834040.410000041</v>
      </c>
      <c r="F25" s="71">
        <v>146797880.53000006</v>
      </c>
      <c r="G25" s="71">
        <v>-125963840.12000002</v>
      </c>
      <c r="H25" s="71">
        <v>0</v>
      </c>
      <c r="I25" s="71">
        <v>3088903.7499999851</v>
      </c>
      <c r="J25" s="71">
        <v>39808854.759999983</v>
      </c>
      <c r="K25" s="71">
        <v>-8620416.8900000155</v>
      </c>
      <c r="L25" s="71">
        <v>48429271.649999999</v>
      </c>
      <c r="M25" s="71">
        <v>-36719951.009999998</v>
      </c>
      <c r="N25" s="71">
        <v>6796875.0300000012</v>
      </c>
      <c r="O25" s="71">
        <v>-43516826.039999999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4718928.4797660662</v>
      </c>
      <c r="AA25" s="71">
        <v>4014466.9997652173</v>
      </c>
      <c r="AB25" s="71">
        <v>0</v>
      </c>
      <c r="AC25" s="71">
        <v>275019.13753656222</v>
      </c>
      <c r="AD25" s="71">
        <v>416564.69682633906</v>
      </c>
      <c r="AE25" s="71">
        <v>0</v>
      </c>
      <c r="AF25" s="71">
        <v>12877.645637948175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3278609.0400000033</v>
      </c>
      <c r="AN25" s="71">
        <v>6701430.9000000022</v>
      </c>
      <c r="AO25" s="71">
        <v>-1959208.3099999973</v>
      </c>
      <c r="AP25" s="71">
        <v>0</v>
      </c>
      <c r="AQ25" s="71">
        <v>0</v>
      </c>
      <c r="AR25" s="71">
        <v>-1463613.5500000021</v>
      </c>
      <c r="AS25" s="71">
        <v>-42496298.566738024</v>
      </c>
      <c r="AT25" s="71">
        <v>-10095683.942839935</v>
      </c>
      <c r="AU25" s="71">
        <v>-79613564.669999942</v>
      </c>
      <c r="AV25" s="71">
        <v>69517880.727160007</v>
      </c>
      <c r="AW25" s="71">
        <v>-10887658.72213994</v>
      </c>
      <c r="AX25" s="71">
        <v>-65823700.860436022</v>
      </c>
      <c r="AY25" s="71">
        <v>-128879091.16043602</v>
      </c>
      <c r="AZ25" s="71">
        <v>-112909196.65043601</v>
      </c>
      <c r="BA25" s="71">
        <v>-31483246.140000015</v>
      </c>
      <c r="BB25" s="71">
        <v>0</v>
      </c>
      <c r="BC25" s="71">
        <v>15513351.63000001</v>
      </c>
      <c r="BD25" s="71">
        <v>63055390.299999997</v>
      </c>
      <c r="BE25" s="71">
        <v>54936042.138296083</v>
      </c>
      <c r="BF25" s="71">
        <v>113264553.02829608</v>
      </c>
      <c r="BG25" s="71">
        <v>100472619.32829607</v>
      </c>
      <c r="BH25" s="71">
        <v>26425742.120000005</v>
      </c>
      <c r="BI25" s="71">
        <v>0</v>
      </c>
      <c r="BJ25" s="71">
        <v>-13633808.419999987</v>
      </c>
      <c r="BK25" s="71">
        <v>-58328510.890000001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-21609777.461758155</v>
      </c>
      <c r="BT25" s="71">
        <v>-38314769.200000003</v>
      </c>
      <c r="BU25" s="71">
        <v>-7836048.374811748</v>
      </c>
      <c r="BV25" s="71">
        <v>-2877056.6049579289</v>
      </c>
      <c r="BW25" s="71">
        <v>0</v>
      </c>
      <c r="BX25" s="71">
        <v>-8985519.300719833</v>
      </c>
      <c r="BY25" s="71">
        <v>-506322.06126864941</v>
      </c>
      <c r="BZ25" s="71">
        <v>37146310.020000011</v>
      </c>
      <c r="CA25" s="71">
        <v>-236371.94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96821.559999999983</v>
      </c>
      <c r="CJ25" s="71">
        <v>96821.559999999983</v>
      </c>
      <c r="CK25" s="71">
        <v>0</v>
      </c>
      <c r="CL25" s="71">
        <v>-10575816.886971928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429573600.78999996</v>
      </c>
      <c r="E26" s="71">
        <v>286880585.47000003</v>
      </c>
      <c r="F26" s="71">
        <v>411594667.16000003</v>
      </c>
      <c r="G26" s="71">
        <v>-124714081.69</v>
      </c>
      <c r="H26" s="71">
        <v>0</v>
      </c>
      <c r="I26" s="71">
        <v>-17810673.100000001</v>
      </c>
      <c r="J26" s="71">
        <v>-21100996.780000001</v>
      </c>
      <c r="K26" s="71">
        <v>-97133669.129999995</v>
      </c>
      <c r="L26" s="71">
        <v>76032672.349999994</v>
      </c>
      <c r="M26" s="71">
        <v>3290323.6799999997</v>
      </c>
      <c r="N26" s="71">
        <v>26677507.449999999</v>
      </c>
      <c r="O26" s="71">
        <v>-23387183.77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104789001.77999999</v>
      </c>
      <c r="AA26" s="71">
        <v>100895214.73999999</v>
      </c>
      <c r="AB26" s="71">
        <v>0</v>
      </c>
      <c r="AC26" s="71">
        <v>3354925.0499999989</v>
      </c>
      <c r="AD26" s="71">
        <v>0</v>
      </c>
      <c r="AE26" s="71">
        <v>0</v>
      </c>
      <c r="AF26" s="71">
        <v>0</v>
      </c>
      <c r="AG26" s="71">
        <v>538861.99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55714686.640000001</v>
      </c>
      <c r="AN26" s="71">
        <v>47088872.939999998</v>
      </c>
      <c r="AO26" s="71">
        <v>8625813.6999999993</v>
      </c>
      <c r="AP26" s="71">
        <v>0</v>
      </c>
      <c r="AQ26" s="71">
        <v>0</v>
      </c>
      <c r="AR26" s="71">
        <v>0</v>
      </c>
      <c r="AS26" s="71">
        <v>-244988730.15000007</v>
      </c>
      <c r="AT26" s="71">
        <v>-50829703.770000033</v>
      </c>
      <c r="AU26" s="71">
        <v>-67714373.64000003</v>
      </c>
      <c r="AV26" s="71">
        <v>16884669.869999997</v>
      </c>
      <c r="AW26" s="71">
        <v>-22651534.460000023</v>
      </c>
      <c r="AX26" s="71">
        <v>-40385776.570000023</v>
      </c>
      <c r="AY26" s="71">
        <v>-244101677.45000002</v>
      </c>
      <c r="AZ26" s="71">
        <v>-222745424.57000002</v>
      </c>
      <c r="BA26" s="71">
        <v>-21356252.879999999</v>
      </c>
      <c r="BB26" s="71">
        <v>0</v>
      </c>
      <c r="BC26" s="71">
        <v>0</v>
      </c>
      <c r="BD26" s="71">
        <v>203715900.88</v>
      </c>
      <c r="BE26" s="71">
        <v>17734242.109999999</v>
      </c>
      <c r="BF26" s="71">
        <v>120426911.81999999</v>
      </c>
      <c r="BG26" s="71">
        <v>114336750.61</v>
      </c>
      <c r="BH26" s="71">
        <v>6090161.21</v>
      </c>
      <c r="BI26" s="71">
        <v>0</v>
      </c>
      <c r="BJ26" s="71">
        <v>0</v>
      </c>
      <c r="BK26" s="71">
        <v>-102692669.70999999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-167344288.12</v>
      </c>
      <c r="BT26" s="71">
        <v>-120551047.25</v>
      </c>
      <c r="BU26" s="71">
        <v>-54753382.840000004</v>
      </c>
      <c r="BV26" s="71">
        <v>-10611742.82</v>
      </c>
      <c r="BW26" s="71">
        <v>0</v>
      </c>
      <c r="BX26" s="71">
        <v>-4252045.7300000004</v>
      </c>
      <c r="BY26" s="71">
        <v>-11109842.310000001</v>
      </c>
      <c r="BZ26" s="71">
        <v>36017193.570000008</v>
      </c>
      <c r="CA26" s="71">
        <v>-2083420.74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-4163203.8</v>
      </c>
      <c r="CJ26" s="71">
        <v>-4163203.8</v>
      </c>
      <c r="CK26" s="71">
        <v>0</v>
      </c>
      <c r="CL26" s="71">
        <v>184584870.6399999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149466325.5</v>
      </c>
      <c r="E27" s="71">
        <v>130999739.94</v>
      </c>
      <c r="F27" s="71">
        <v>213656360.66999999</v>
      </c>
      <c r="G27" s="71">
        <v>-82656620.729999989</v>
      </c>
      <c r="H27" s="71">
        <v>0</v>
      </c>
      <c r="I27" s="71">
        <v>-48298046.959999993</v>
      </c>
      <c r="J27" s="71">
        <v>-61539827.169999994</v>
      </c>
      <c r="K27" s="71">
        <v>-78709814.379999995</v>
      </c>
      <c r="L27" s="71">
        <v>17169987.210000001</v>
      </c>
      <c r="M27" s="71">
        <v>13241780.210000001</v>
      </c>
      <c r="N27" s="71">
        <v>26597903.609999999</v>
      </c>
      <c r="O27" s="71">
        <v>-13356123.399999999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66393067.799999997</v>
      </c>
      <c r="AA27" s="71">
        <v>23748371.960000001</v>
      </c>
      <c r="AB27" s="71">
        <v>6196515.04</v>
      </c>
      <c r="AC27" s="71">
        <v>36448180.799999997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344218.3</v>
      </c>
      <c r="AK27" s="71">
        <v>344218.3</v>
      </c>
      <c r="AL27" s="71">
        <v>0</v>
      </c>
      <c r="AM27" s="71">
        <v>27346.420000000071</v>
      </c>
      <c r="AN27" s="71">
        <v>-197928.54</v>
      </c>
      <c r="AO27" s="71">
        <v>196722.89</v>
      </c>
      <c r="AP27" s="71">
        <v>0</v>
      </c>
      <c r="AQ27" s="71">
        <v>0</v>
      </c>
      <c r="AR27" s="71">
        <v>28552.070000000065</v>
      </c>
      <c r="AS27" s="71">
        <v>-51888867.709999971</v>
      </c>
      <c r="AT27" s="71">
        <v>-1620420.5299999975</v>
      </c>
      <c r="AU27" s="71">
        <v>-19370507.789999999</v>
      </c>
      <c r="AV27" s="71">
        <v>17750087.260000002</v>
      </c>
      <c r="AW27" s="71">
        <v>-17221010.99999997</v>
      </c>
      <c r="AX27" s="71">
        <v>-64113336.030000001</v>
      </c>
      <c r="AY27" s="71">
        <v>-237599012.06</v>
      </c>
      <c r="AZ27" s="71">
        <v>-130727360.06999999</v>
      </c>
      <c r="BA27" s="71">
        <v>-106871651.98999999</v>
      </c>
      <c r="BB27" s="71">
        <v>0</v>
      </c>
      <c r="BC27" s="71">
        <v>0</v>
      </c>
      <c r="BD27" s="71">
        <v>173485676.03</v>
      </c>
      <c r="BE27" s="71">
        <v>46892325.030000031</v>
      </c>
      <c r="BF27" s="71">
        <v>198163314.28000003</v>
      </c>
      <c r="BG27" s="71">
        <v>124150256.95000002</v>
      </c>
      <c r="BH27" s="71">
        <v>74013057.329999998</v>
      </c>
      <c r="BI27" s="71">
        <v>0</v>
      </c>
      <c r="BJ27" s="71">
        <v>0</v>
      </c>
      <c r="BK27" s="71">
        <v>-151270989.25</v>
      </c>
      <c r="BL27" s="71">
        <v>21217</v>
      </c>
      <c r="BM27" s="71">
        <v>21217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-26199143.180000003</v>
      </c>
      <c r="BT27" s="71">
        <v>-27442178.930000003</v>
      </c>
      <c r="BU27" s="71">
        <v>-2874683.89</v>
      </c>
      <c r="BV27" s="71">
        <v>-643396.3899999999</v>
      </c>
      <c r="BW27" s="71">
        <v>0</v>
      </c>
      <c r="BX27" s="71">
        <v>-516815.13</v>
      </c>
      <c r="BY27" s="71">
        <v>-368000.02</v>
      </c>
      <c r="BZ27" s="71">
        <v>5645931.1800000006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-6869510</v>
      </c>
      <c r="CJ27" s="71">
        <v>-6869510</v>
      </c>
      <c r="CK27" s="71">
        <v>0</v>
      </c>
      <c r="CL27" s="71">
        <v>97577457.790000021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1709139.8000000007</v>
      </c>
      <c r="E28" s="71">
        <v>1129755.4100000001</v>
      </c>
      <c r="F28" s="71">
        <v>10760394.84</v>
      </c>
      <c r="G28" s="71">
        <v>-9630639.4299999997</v>
      </c>
      <c r="H28" s="71">
        <v>0</v>
      </c>
      <c r="I28" s="71">
        <v>209708.23999999976</v>
      </c>
      <c r="J28" s="71">
        <v>1567365.0299999998</v>
      </c>
      <c r="K28" s="71">
        <v>-698694.16</v>
      </c>
      <c r="L28" s="71">
        <v>2266059.19</v>
      </c>
      <c r="M28" s="71">
        <v>-1357656.79</v>
      </c>
      <c r="N28" s="71">
        <v>680245.65</v>
      </c>
      <c r="O28" s="71">
        <v>-2037902.44</v>
      </c>
      <c r="P28" s="71">
        <v>0</v>
      </c>
      <c r="Q28" s="71">
        <v>0</v>
      </c>
      <c r="R28" s="71">
        <v>0</v>
      </c>
      <c r="S28" s="71">
        <v>-19753.949999999953</v>
      </c>
      <c r="T28" s="71">
        <v>-748134.45</v>
      </c>
      <c r="U28" s="71">
        <v>-748134.45</v>
      </c>
      <c r="V28" s="71">
        <v>0</v>
      </c>
      <c r="W28" s="71">
        <v>728380.5</v>
      </c>
      <c r="X28" s="71">
        <v>728380.5</v>
      </c>
      <c r="Y28" s="71">
        <v>0</v>
      </c>
      <c r="Z28" s="71">
        <v>22844.84</v>
      </c>
      <c r="AA28" s="71">
        <v>10713.78</v>
      </c>
      <c r="AB28" s="71">
        <v>0</v>
      </c>
      <c r="AC28" s="71">
        <v>0</v>
      </c>
      <c r="AD28" s="71">
        <v>12131.06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366585.26000000071</v>
      </c>
      <c r="AN28" s="71">
        <v>1028172.9900000002</v>
      </c>
      <c r="AO28" s="71">
        <v>-542943.6799999997</v>
      </c>
      <c r="AP28" s="71">
        <v>0</v>
      </c>
      <c r="AQ28" s="71">
        <v>0</v>
      </c>
      <c r="AR28" s="71">
        <v>-118644.04999999981</v>
      </c>
      <c r="AS28" s="71">
        <v>-3399492.6000000015</v>
      </c>
      <c r="AT28" s="71">
        <v>-1099465.5300000003</v>
      </c>
      <c r="AU28" s="71">
        <v>-6398342.6799999997</v>
      </c>
      <c r="AV28" s="71">
        <v>5298877.1499999994</v>
      </c>
      <c r="AW28" s="71">
        <v>-1607270.3500000015</v>
      </c>
      <c r="AX28" s="71">
        <v>24608484.02</v>
      </c>
      <c r="AY28" s="71">
        <v>-29831530.510000002</v>
      </c>
      <c r="AZ28" s="71">
        <v>-13319100.92</v>
      </c>
      <c r="BA28" s="71">
        <v>-15316940.99</v>
      </c>
      <c r="BB28" s="71">
        <v>0</v>
      </c>
      <c r="BC28" s="71">
        <v>-1195488.6000000001</v>
      </c>
      <c r="BD28" s="71">
        <v>54440014.530000001</v>
      </c>
      <c r="BE28" s="71">
        <v>-26215754.370000001</v>
      </c>
      <c r="BF28" s="71">
        <v>25422185.870000001</v>
      </c>
      <c r="BG28" s="71">
        <v>12534489.379999999</v>
      </c>
      <c r="BH28" s="71">
        <v>11868910.9</v>
      </c>
      <c r="BI28" s="71">
        <v>0</v>
      </c>
      <c r="BJ28" s="71">
        <v>1018785.59</v>
      </c>
      <c r="BK28" s="71">
        <v>-51637940.240000002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-692756.71999999974</v>
      </c>
      <c r="BT28" s="71">
        <v>-1843652.53</v>
      </c>
      <c r="BU28" s="71">
        <v>-985549.24</v>
      </c>
      <c r="BV28" s="71">
        <v>-342832.46</v>
      </c>
      <c r="BW28" s="71">
        <v>0</v>
      </c>
      <c r="BX28" s="71">
        <v>-4660.5</v>
      </c>
      <c r="BY28" s="71">
        <v>-117275.28</v>
      </c>
      <c r="BZ28" s="71">
        <v>2601213.29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-1690352.8000000007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424681900.78950435</v>
      </c>
      <c r="E29" s="71">
        <v>292267013.41000003</v>
      </c>
      <c r="F29" s="71">
        <v>812309274.9200002</v>
      </c>
      <c r="G29" s="71">
        <v>-520042261.51000017</v>
      </c>
      <c r="H29" s="71">
        <v>0</v>
      </c>
      <c r="I29" s="71">
        <v>-12368615.189999983</v>
      </c>
      <c r="J29" s="71">
        <v>-22068884.25999999</v>
      </c>
      <c r="K29" s="71">
        <v>-133288440.32999998</v>
      </c>
      <c r="L29" s="71">
        <v>111219556.06999999</v>
      </c>
      <c r="M29" s="71">
        <v>9700269.0700000077</v>
      </c>
      <c r="N29" s="71">
        <v>81763924.230000004</v>
      </c>
      <c r="O29" s="71">
        <v>-72063655.159999996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100812283.62950419</v>
      </c>
      <c r="AA29" s="71">
        <v>100812283.62950419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15836238.480000019</v>
      </c>
      <c r="AK29" s="71">
        <v>15836238.480000019</v>
      </c>
      <c r="AL29" s="71">
        <v>0</v>
      </c>
      <c r="AM29" s="71">
        <v>28134980.460000075</v>
      </c>
      <c r="AN29" s="71">
        <v>70291859.510000065</v>
      </c>
      <c r="AO29" s="71">
        <v>-41939616.339999989</v>
      </c>
      <c r="AP29" s="71">
        <v>935.93999999999869</v>
      </c>
      <c r="AQ29" s="71">
        <v>-425.85000000000036</v>
      </c>
      <c r="AR29" s="71">
        <v>-217772.79999999999</v>
      </c>
      <c r="AS29" s="71">
        <v>-142897064.1842944</v>
      </c>
      <c r="AT29" s="71">
        <v>-39763243.939999819</v>
      </c>
      <c r="AU29" s="71">
        <v>-183250162.11999992</v>
      </c>
      <c r="AV29" s="71">
        <v>143486918.1800001</v>
      </c>
      <c r="AW29" s="71">
        <v>-7449262.5700002015</v>
      </c>
      <c r="AX29" s="71">
        <v>-73850568.640000224</v>
      </c>
      <c r="AY29" s="71">
        <v>-332500021.13000023</v>
      </c>
      <c r="AZ29" s="71">
        <v>-321102913.91000021</v>
      </c>
      <c r="BA29" s="71">
        <v>-60729709.240000002</v>
      </c>
      <c r="BB29" s="71">
        <v>0</v>
      </c>
      <c r="BC29" s="71">
        <v>49332602.020000003</v>
      </c>
      <c r="BD29" s="71">
        <v>258649452.49000001</v>
      </c>
      <c r="BE29" s="71">
        <v>66401306.070000023</v>
      </c>
      <c r="BF29" s="71">
        <v>285120115.30000007</v>
      </c>
      <c r="BG29" s="71">
        <v>278914304.81000006</v>
      </c>
      <c r="BH29" s="71">
        <v>48507041.299999997</v>
      </c>
      <c r="BI29" s="71">
        <v>0</v>
      </c>
      <c r="BJ29" s="71">
        <v>-42301230.810000002</v>
      </c>
      <c r="BK29" s="71">
        <v>-218718809.23000005</v>
      </c>
      <c r="BL29" s="71">
        <v>0</v>
      </c>
      <c r="BM29" s="71">
        <v>0</v>
      </c>
      <c r="BN29" s="71">
        <v>0</v>
      </c>
      <c r="BO29" s="71">
        <v>211408.19000000012</v>
      </c>
      <c r="BP29" s="71">
        <v>211408.19000000012</v>
      </c>
      <c r="BQ29" s="71">
        <v>0</v>
      </c>
      <c r="BR29" s="71">
        <v>0</v>
      </c>
      <c r="BS29" s="71">
        <v>-93761101.234294385</v>
      </c>
      <c r="BT29" s="71">
        <v>-203915263.27000013</v>
      </c>
      <c r="BU29" s="71">
        <v>-20042876.982858054</v>
      </c>
      <c r="BV29" s="71">
        <v>-3169553.1406168877</v>
      </c>
      <c r="BW29" s="71">
        <v>0</v>
      </c>
      <c r="BX29" s="71">
        <v>-10213864.927295886</v>
      </c>
      <c r="BY29" s="71">
        <v>-6920998.1877454557</v>
      </c>
      <c r="BZ29" s="71">
        <v>150431549.94999999</v>
      </c>
      <c r="CA29" s="71">
        <v>69905.324222059382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-2134864.63</v>
      </c>
      <c r="CJ29" s="71">
        <v>-2134864.63</v>
      </c>
      <c r="CK29" s="71">
        <v>0</v>
      </c>
      <c r="CL29" s="71">
        <v>281784836.60520995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7922616.9264202062</v>
      </c>
      <c r="E30" s="71">
        <v>1145025.7599999905</v>
      </c>
      <c r="F30" s="71">
        <v>111398438.34999999</v>
      </c>
      <c r="G30" s="71">
        <v>-110253412.59</v>
      </c>
      <c r="H30" s="71">
        <v>0</v>
      </c>
      <c r="I30" s="71">
        <v>42500.989999996498</v>
      </c>
      <c r="J30" s="71">
        <v>-9186658.5600000024</v>
      </c>
      <c r="K30" s="71">
        <v>-21415445.100000001</v>
      </c>
      <c r="L30" s="71">
        <v>12228786.539999999</v>
      </c>
      <c r="M30" s="71">
        <v>9229159.5499999989</v>
      </c>
      <c r="N30" s="71">
        <v>21277350.129999999</v>
      </c>
      <c r="O30" s="71">
        <v>-12048190.58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6735090.1764202192</v>
      </c>
      <c r="AA30" s="71">
        <v>3278870.2581016333</v>
      </c>
      <c r="AB30" s="71">
        <v>3456219.9183185855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4428961.5104126884</v>
      </c>
      <c r="AT30" s="71">
        <v>-39822.219999999972</v>
      </c>
      <c r="AU30" s="71">
        <v>-813342.76</v>
      </c>
      <c r="AV30" s="71">
        <v>773520.54</v>
      </c>
      <c r="AW30" s="71">
        <v>-372821.06999999657</v>
      </c>
      <c r="AX30" s="71">
        <v>-24831138.299999997</v>
      </c>
      <c r="AY30" s="71">
        <v>-25458701.439999998</v>
      </c>
      <c r="AZ30" s="71">
        <v>-21575330.879999999</v>
      </c>
      <c r="BA30" s="71">
        <v>-3883370.56</v>
      </c>
      <c r="BB30" s="71">
        <v>0</v>
      </c>
      <c r="BC30" s="71">
        <v>0</v>
      </c>
      <c r="BD30" s="71">
        <v>627563.14</v>
      </c>
      <c r="BE30" s="71">
        <v>24458317.23</v>
      </c>
      <c r="BF30" s="71">
        <v>25101850.18</v>
      </c>
      <c r="BG30" s="71">
        <v>21262059.329999998</v>
      </c>
      <c r="BH30" s="71">
        <v>3839790.85</v>
      </c>
      <c r="BI30" s="71">
        <v>0</v>
      </c>
      <c r="BJ30" s="71">
        <v>0</v>
      </c>
      <c r="BK30" s="71">
        <v>-643532.94999999995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4841604.8004126847</v>
      </c>
      <c r="BT30" s="71">
        <v>-17038463.970000003</v>
      </c>
      <c r="BU30" s="71">
        <v>-912901.29077023617</v>
      </c>
      <c r="BV30" s="71">
        <v>-377756.19655576441</v>
      </c>
      <c r="BW30" s="71">
        <v>0</v>
      </c>
      <c r="BX30" s="71">
        <v>-14321.275760412609</v>
      </c>
      <c r="BY30" s="71">
        <v>-70651.456500897621</v>
      </c>
      <c r="BZ30" s="71">
        <v>23370184.469999999</v>
      </c>
      <c r="CA30" s="71">
        <v>-114485.48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12351578.436832894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395648622.51852763</v>
      </c>
      <c r="E31" s="71">
        <v>272914154.86000001</v>
      </c>
      <c r="F31" s="71">
        <v>591099129.35000002</v>
      </c>
      <c r="G31" s="71">
        <v>-318184974.49000001</v>
      </c>
      <c r="H31" s="71">
        <v>0</v>
      </c>
      <c r="I31" s="71">
        <v>-7908075.5599999987</v>
      </c>
      <c r="J31" s="71">
        <v>-17976283.159999996</v>
      </c>
      <c r="K31" s="71">
        <v>-85390190.049999997</v>
      </c>
      <c r="L31" s="71">
        <v>67413906.890000001</v>
      </c>
      <c r="M31" s="71">
        <v>10068207.599999998</v>
      </c>
      <c r="N31" s="71">
        <v>43203548.649999999</v>
      </c>
      <c r="O31" s="71">
        <v>-33135341.050000001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112191355.02852763</v>
      </c>
      <c r="AA31" s="71">
        <v>112191355.02852763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18451188.189999998</v>
      </c>
      <c r="AN31" s="71">
        <v>52123508.869999997</v>
      </c>
      <c r="AO31" s="71">
        <v>-32441512.899999999</v>
      </c>
      <c r="AP31" s="71">
        <v>41943.97</v>
      </c>
      <c r="AQ31" s="71">
        <v>0</v>
      </c>
      <c r="AR31" s="71">
        <v>-1272751.75</v>
      </c>
      <c r="AS31" s="71">
        <v>-186814535.68672699</v>
      </c>
      <c r="AT31" s="71">
        <v>-63958993.339999974</v>
      </c>
      <c r="AU31" s="71">
        <v>-213987027.90000001</v>
      </c>
      <c r="AV31" s="71">
        <v>150028034.56000003</v>
      </c>
      <c r="AW31" s="71">
        <v>-20929704.120000064</v>
      </c>
      <c r="AX31" s="71">
        <v>-32910586.130000055</v>
      </c>
      <c r="AY31" s="71">
        <v>-327594289.58000004</v>
      </c>
      <c r="AZ31" s="71">
        <v>-214507365.77000001</v>
      </c>
      <c r="BA31" s="71">
        <v>-113086923.81</v>
      </c>
      <c r="BB31" s="71">
        <v>0</v>
      </c>
      <c r="BC31" s="71">
        <v>0</v>
      </c>
      <c r="BD31" s="71">
        <v>294683703.44999999</v>
      </c>
      <c r="BE31" s="71">
        <v>11980882.00999999</v>
      </c>
      <c r="BF31" s="71">
        <v>228974113.16</v>
      </c>
      <c r="BG31" s="71">
        <v>149953794.84</v>
      </c>
      <c r="BH31" s="71">
        <v>79020318.319999993</v>
      </c>
      <c r="BI31" s="71">
        <v>0</v>
      </c>
      <c r="BJ31" s="71">
        <v>0</v>
      </c>
      <c r="BK31" s="71">
        <v>-216993231.15000001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-100799692.21672696</v>
      </c>
      <c r="BT31" s="71">
        <v>-162202772.15000001</v>
      </c>
      <c r="BU31" s="71">
        <v>-25528573.439430896</v>
      </c>
      <c r="BV31" s="71">
        <v>-8784200.3955671061</v>
      </c>
      <c r="BW31" s="71">
        <v>0</v>
      </c>
      <c r="BX31" s="71">
        <v>-1967045.1017289453</v>
      </c>
      <c r="BY31" s="71">
        <v>0</v>
      </c>
      <c r="BZ31" s="71">
        <v>97682898.870000005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-1126146.01</v>
      </c>
      <c r="CJ31" s="71">
        <v>-1126146.01</v>
      </c>
      <c r="CK31" s="71">
        <v>0</v>
      </c>
      <c r="CL31" s="71">
        <v>208834086.83180064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12581083.721857741</v>
      </c>
      <c r="E32" s="71">
        <v>9025378.5599999428</v>
      </c>
      <c r="F32" s="71">
        <v>801412730.67999995</v>
      </c>
      <c r="G32" s="71">
        <v>-792387352.12</v>
      </c>
      <c r="H32" s="71">
        <v>0</v>
      </c>
      <c r="I32" s="71">
        <v>-140985.88999998569</v>
      </c>
      <c r="J32" s="71">
        <v>-57223941.269999981</v>
      </c>
      <c r="K32" s="71">
        <v>-142530888.88999999</v>
      </c>
      <c r="L32" s="71">
        <v>85306947.620000005</v>
      </c>
      <c r="M32" s="71">
        <v>57082955.379999995</v>
      </c>
      <c r="N32" s="71">
        <v>141341537.44999999</v>
      </c>
      <c r="O32" s="71">
        <v>-84258582.069999993</v>
      </c>
      <c r="P32" s="71">
        <v>0</v>
      </c>
      <c r="Q32" s="71">
        <v>0</v>
      </c>
      <c r="R32" s="71">
        <v>0</v>
      </c>
      <c r="S32" s="71">
        <v>-649819</v>
      </c>
      <c r="T32" s="71">
        <v>-77873821</v>
      </c>
      <c r="U32" s="71">
        <v>-77873821</v>
      </c>
      <c r="V32" s="71">
        <v>0</v>
      </c>
      <c r="W32" s="71">
        <v>77224002</v>
      </c>
      <c r="X32" s="71">
        <v>77224002</v>
      </c>
      <c r="Y32" s="71">
        <v>0</v>
      </c>
      <c r="Z32" s="71">
        <v>3589635.5718577849</v>
      </c>
      <c r="AA32" s="71">
        <v>2913529.7528669396</v>
      </c>
      <c r="AB32" s="71">
        <v>0</v>
      </c>
      <c r="AC32" s="71">
        <v>16343.058531622975</v>
      </c>
      <c r="AD32" s="71">
        <v>471417.13312291267</v>
      </c>
      <c r="AE32" s="71">
        <v>2628.2846869604182</v>
      </c>
      <c r="AF32" s="71">
        <v>0</v>
      </c>
      <c r="AG32" s="71">
        <v>185717.34264934933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756874.47999999952</v>
      </c>
      <c r="AN32" s="71">
        <v>8544578.5299999993</v>
      </c>
      <c r="AO32" s="71">
        <v>-7787704.0499999998</v>
      </c>
      <c r="AP32" s="71">
        <v>0</v>
      </c>
      <c r="AQ32" s="71">
        <v>0</v>
      </c>
      <c r="AR32" s="71">
        <v>0</v>
      </c>
      <c r="AS32" s="71">
        <v>44654641.089506924</v>
      </c>
      <c r="AT32" s="71">
        <v>-1818683.090000093</v>
      </c>
      <c r="AU32" s="71">
        <v>-406287804.61000001</v>
      </c>
      <c r="AV32" s="71">
        <v>404469121.51999992</v>
      </c>
      <c r="AW32" s="71">
        <v>4351074.1499998569</v>
      </c>
      <c r="AX32" s="71">
        <v>-1065402623.0599997</v>
      </c>
      <c r="AY32" s="71">
        <v>-1442937368.5099998</v>
      </c>
      <c r="AZ32" s="71">
        <v>-693613387.58999991</v>
      </c>
      <c r="BA32" s="71">
        <v>-1578728925.03</v>
      </c>
      <c r="BB32" s="71">
        <v>0</v>
      </c>
      <c r="BC32" s="71">
        <v>829404944.11000001</v>
      </c>
      <c r="BD32" s="71">
        <v>377534745.44999999</v>
      </c>
      <c r="BE32" s="71">
        <v>1069753697.2099996</v>
      </c>
      <c r="BF32" s="71">
        <v>1441484789.6899996</v>
      </c>
      <c r="BG32" s="71">
        <v>693211367.08999991</v>
      </c>
      <c r="BH32" s="71">
        <v>1576843419.8099999</v>
      </c>
      <c r="BI32" s="71">
        <v>0</v>
      </c>
      <c r="BJ32" s="71">
        <v>-828569997.21000004</v>
      </c>
      <c r="BK32" s="71">
        <v>-371731092.48000002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42122250.02950716</v>
      </c>
      <c r="BT32" s="71">
        <v>-95215096.659999996</v>
      </c>
      <c r="BU32" s="71">
        <v>-2569584.982677117</v>
      </c>
      <c r="BV32" s="71">
        <v>-3998974.5833914829</v>
      </c>
      <c r="BW32" s="71">
        <v>0</v>
      </c>
      <c r="BX32" s="71">
        <v>-633311.74839896732</v>
      </c>
      <c r="BY32" s="71">
        <v>-415322.50602527673</v>
      </c>
      <c r="BZ32" s="71">
        <v>146174417.56</v>
      </c>
      <c r="CA32" s="71">
        <v>-1219877.05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57235724.811364666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16772098.180097714</v>
      </c>
      <c r="E33" s="71">
        <v>9379683.5299999975</v>
      </c>
      <c r="F33" s="71">
        <v>36870785.579999998</v>
      </c>
      <c r="G33" s="71">
        <v>-27491102.050000001</v>
      </c>
      <c r="H33" s="71">
        <v>0</v>
      </c>
      <c r="I33" s="71">
        <v>-665577.37999999989</v>
      </c>
      <c r="J33" s="71">
        <v>-1321458.6200000001</v>
      </c>
      <c r="K33" s="71">
        <v>-4021155.3600000003</v>
      </c>
      <c r="L33" s="71">
        <v>2699696.74</v>
      </c>
      <c r="M33" s="71">
        <v>655881.24000000022</v>
      </c>
      <c r="N33" s="71">
        <v>2663533.0700000003</v>
      </c>
      <c r="O33" s="71">
        <v>-2007651.83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7930568.4300977159</v>
      </c>
      <c r="AA33" s="71">
        <v>7930568.4300977159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39311.89</v>
      </c>
      <c r="AK33" s="71">
        <v>0</v>
      </c>
      <c r="AL33" s="71">
        <v>39311.89</v>
      </c>
      <c r="AM33" s="71">
        <v>88111.709999999846</v>
      </c>
      <c r="AN33" s="71">
        <v>176223.3899999999</v>
      </c>
      <c r="AO33" s="71">
        <v>-88111.680000000051</v>
      </c>
      <c r="AP33" s="71">
        <v>0</v>
      </c>
      <c r="AQ33" s="71">
        <v>0</v>
      </c>
      <c r="AR33" s="71">
        <v>0</v>
      </c>
      <c r="AS33" s="71">
        <v>-3262034.4866775069</v>
      </c>
      <c r="AT33" s="71">
        <v>-592422.59000000008</v>
      </c>
      <c r="AU33" s="71">
        <v>-1306746.0900000001</v>
      </c>
      <c r="AV33" s="71">
        <v>714323.5</v>
      </c>
      <c r="AW33" s="71">
        <v>-35924.489999999962</v>
      </c>
      <c r="AX33" s="71">
        <v>198442.89</v>
      </c>
      <c r="AY33" s="71">
        <v>-331920.81999999995</v>
      </c>
      <c r="AZ33" s="71">
        <v>-519957.00999999995</v>
      </c>
      <c r="BA33" s="71">
        <v>137777.29999999999</v>
      </c>
      <c r="BB33" s="71">
        <v>0</v>
      </c>
      <c r="BC33" s="71">
        <v>50258.89</v>
      </c>
      <c r="BD33" s="71">
        <v>530363.71</v>
      </c>
      <c r="BE33" s="71">
        <v>-234367.37999999998</v>
      </c>
      <c r="BF33" s="71">
        <v>148405.67000000001</v>
      </c>
      <c r="BG33" s="71">
        <v>318546.3</v>
      </c>
      <c r="BH33" s="71">
        <v>-124664.92</v>
      </c>
      <c r="BI33" s="71">
        <v>0</v>
      </c>
      <c r="BJ33" s="71">
        <v>-45475.71</v>
      </c>
      <c r="BK33" s="71">
        <v>-382773.05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-2575738.566677507</v>
      </c>
      <c r="BT33" s="71">
        <v>-5109267.92</v>
      </c>
      <c r="BU33" s="71">
        <v>-1024200.9666124048</v>
      </c>
      <c r="BV33" s="71">
        <v>-1041648.3953633793</v>
      </c>
      <c r="BW33" s="71">
        <v>0</v>
      </c>
      <c r="BX33" s="71">
        <v>-18324.291552588973</v>
      </c>
      <c r="BY33" s="71">
        <v>-89021.093149132619</v>
      </c>
      <c r="BZ33" s="71">
        <v>4706724.0999999996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-57948.84</v>
      </c>
      <c r="CJ33" s="71">
        <v>-57948.84</v>
      </c>
      <c r="CK33" s="71">
        <v>0</v>
      </c>
      <c r="CL33" s="71">
        <v>13510063.693420207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281341174.39203399</v>
      </c>
      <c r="E34" s="71">
        <v>228925582.89999995</v>
      </c>
      <c r="F34" s="71">
        <v>457549353.85999995</v>
      </c>
      <c r="G34" s="71">
        <v>-228623770.96000001</v>
      </c>
      <c r="H34" s="71">
        <v>0</v>
      </c>
      <c r="I34" s="71">
        <v>-11930597.460000047</v>
      </c>
      <c r="J34" s="71">
        <v>-23753535.560000032</v>
      </c>
      <c r="K34" s="71">
        <v>-64518586.610000029</v>
      </c>
      <c r="L34" s="71">
        <v>40765051.049999997</v>
      </c>
      <c r="M34" s="71">
        <v>11822938.099999985</v>
      </c>
      <c r="N34" s="71">
        <v>24464567.139999986</v>
      </c>
      <c r="O34" s="71">
        <v>-12641629.040000001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26995232.81203403</v>
      </c>
      <c r="AA34" s="71">
        <v>28306218.242908724</v>
      </c>
      <c r="AB34" s="71">
        <v>0</v>
      </c>
      <c r="AC34" s="71">
        <v>-1310985.4308746937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37350956.140000045</v>
      </c>
      <c r="AN34" s="71">
        <v>52968819.939999998</v>
      </c>
      <c r="AO34" s="71">
        <v>-15617863.799999952</v>
      </c>
      <c r="AP34" s="71">
        <v>0</v>
      </c>
      <c r="AQ34" s="71">
        <v>0</v>
      </c>
      <c r="AR34" s="71">
        <v>0</v>
      </c>
      <c r="AS34" s="71">
        <v>-161789344.28031653</v>
      </c>
      <c r="AT34" s="71">
        <v>-39987572.670000017</v>
      </c>
      <c r="AU34" s="71">
        <v>-517874923.78000003</v>
      </c>
      <c r="AV34" s="71">
        <v>477887351.11000001</v>
      </c>
      <c r="AW34" s="71">
        <v>-6503776.5600001812</v>
      </c>
      <c r="AX34" s="71">
        <v>-147121694.22000015</v>
      </c>
      <c r="AY34" s="71">
        <v>-365368896.84000015</v>
      </c>
      <c r="AZ34" s="71">
        <v>-350511408.98432308</v>
      </c>
      <c r="BA34" s="71">
        <v>-14857487.85567705</v>
      </c>
      <c r="BB34" s="71">
        <v>0</v>
      </c>
      <c r="BC34" s="71">
        <v>0</v>
      </c>
      <c r="BD34" s="71">
        <v>218247202.62</v>
      </c>
      <c r="BE34" s="71">
        <v>140617917.65999997</v>
      </c>
      <c r="BF34" s="71">
        <v>305020701.28999996</v>
      </c>
      <c r="BG34" s="71">
        <v>296330191.89274138</v>
      </c>
      <c r="BH34" s="71">
        <v>8690509.3972586058</v>
      </c>
      <c r="BI34" s="71">
        <v>0</v>
      </c>
      <c r="BJ34" s="71">
        <v>0</v>
      </c>
      <c r="BK34" s="71">
        <v>-164402783.63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-115297995.05031635</v>
      </c>
      <c r="BT34" s="71">
        <v>-98590599.070000023</v>
      </c>
      <c r="BU34" s="71">
        <v>-35055028.192236923</v>
      </c>
      <c r="BV34" s="71">
        <v>-3442500.3645382216</v>
      </c>
      <c r="BW34" s="71">
        <v>0</v>
      </c>
      <c r="BX34" s="71">
        <v>-776564.04895706708</v>
      </c>
      <c r="BY34" s="71">
        <v>-2137712.7732338849</v>
      </c>
      <c r="BZ34" s="71">
        <v>24802648.940000001</v>
      </c>
      <c r="CA34" s="71">
        <v>-98239.541350197615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119551830.11171746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27730705.109999996</v>
      </c>
      <c r="E35" s="71">
        <v>21559428.289999992</v>
      </c>
      <c r="F35" s="71">
        <v>135797812.84999999</v>
      </c>
      <c r="G35" s="71">
        <v>-114238384.56</v>
      </c>
      <c r="H35" s="71">
        <v>0</v>
      </c>
      <c r="I35" s="71">
        <v>4827083.5200000033</v>
      </c>
      <c r="J35" s="71">
        <v>-1551064.3099999987</v>
      </c>
      <c r="K35" s="71">
        <v>-25221484.91</v>
      </c>
      <c r="L35" s="71">
        <v>23670420.600000001</v>
      </c>
      <c r="M35" s="71">
        <v>6378147.8300000019</v>
      </c>
      <c r="N35" s="71">
        <v>22807319.370000001</v>
      </c>
      <c r="O35" s="71">
        <v>-16429171.539999999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1344193.3</v>
      </c>
      <c r="AN35" s="71">
        <v>424393.03</v>
      </c>
      <c r="AO35" s="71">
        <v>1133247.81</v>
      </c>
      <c r="AP35" s="71">
        <v>0</v>
      </c>
      <c r="AQ35" s="71">
        <v>0</v>
      </c>
      <c r="AR35" s="71">
        <v>-213447.53999999998</v>
      </c>
      <c r="AS35" s="71">
        <v>-19218330.709999997</v>
      </c>
      <c r="AT35" s="71">
        <v>-15738103.939999996</v>
      </c>
      <c r="AU35" s="71">
        <v>-26944604.779999994</v>
      </c>
      <c r="AV35" s="71">
        <v>11206500.839999998</v>
      </c>
      <c r="AW35" s="71">
        <v>-1875246.2000000011</v>
      </c>
      <c r="AX35" s="71">
        <v>-18376334.609999999</v>
      </c>
      <c r="AY35" s="71">
        <v>-37599402.829999998</v>
      </c>
      <c r="AZ35" s="71">
        <v>-34383024.829999998</v>
      </c>
      <c r="BA35" s="71">
        <v>-3216378</v>
      </c>
      <c r="BB35" s="71">
        <v>0</v>
      </c>
      <c r="BC35" s="71">
        <v>0</v>
      </c>
      <c r="BD35" s="71">
        <v>19223068.219999999</v>
      </c>
      <c r="BE35" s="71">
        <v>16501088.409999998</v>
      </c>
      <c r="BF35" s="71">
        <v>28830388.079999998</v>
      </c>
      <c r="BG35" s="71">
        <v>26707241.079999998</v>
      </c>
      <c r="BH35" s="71">
        <v>2123147</v>
      </c>
      <c r="BI35" s="71">
        <v>0</v>
      </c>
      <c r="BJ35" s="71">
        <v>0</v>
      </c>
      <c r="BK35" s="71">
        <v>-12329299.67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-1604980.5700000003</v>
      </c>
      <c r="BT35" s="71">
        <v>-24241628.73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22636648.16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8512374.3999999985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242891328.3272464</v>
      </c>
      <c r="E37" s="71">
        <v>205577456.31000003</v>
      </c>
      <c r="F37" s="71">
        <v>298755957.28000003</v>
      </c>
      <c r="G37" s="71">
        <v>-93178500.969999999</v>
      </c>
      <c r="H37" s="71">
        <v>0</v>
      </c>
      <c r="I37" s="71">
        <v>-7989481.9299999997</v>
      </c>
      <c r="J37" s="71">
        <v>-9213206.3399999999</v>
      </c>
      <c r="K37" s="71">
        <v>-40831053.049999997</v>
      </c>
      <c r="L37" s="71">
        <v>31617846.709999997</v>
      </c>
      <c r="M37" s="71">
        <v>1223724.4099999997</v>
      </c>
      <c r="N37" s="71">
        <v>4672308.6399999997</v>
      </c>
      <c r="O37" s="71">
        <v>-3448584.23</v>
      </c>
      <c r="P37" s="71">
        <v>0</v>
      </c>
      <c r="Q37" s="71">
        <v>0</v>
      </c>
      <c r="R37" s="71">
        <v>0</v>
      </c>
      <c r="S37" s="71">
        <v>-2447985.54</v>
      </c>
      <c r="T37" s="71">
        <v>-2764312.38</v>
      </c>
      <c r="U37" s="71">
        <v>-2764312.38</v>
      </c>
      <c r="V37" s="71">
        <v>0</v>
      </c>
      <c r="W37" s="71">
        <v>316326.84000000003</v>
      </c>
      <c r="X37" s="71">
        <v>316326.84000000003</v>
      </c>
      <c r="Y37" s="71">
        <v>0</v>
      </c>
      <c r="Z37" s="71">
        <v>47751339.487246364</v>
      </c>
      <c r="AA37" s="71">
        <v>47751339.487246364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53975043.829999998</v>
      </c>
      <c r="AO37" s="71">
        <v>-2876616.86</v>
      </c>
      <c r="AP37" s="71">
        <v>0</v>
      </c>
      <c r="AQ37" s="71">
        <v>0</v>
      </c>
      <c r="AR37" s="71">
        <v>-51098426.969999999</v>
      </c>
      <c r="AS37" s="71">
        <v>-136411299.99904037</v>
      </c>
      <c r="AT37" s="71">
        <v>-40437216.289999999</v>
      </c>
      <c r="AU37" s="71">
        <v>-92464168.879999995</v>
      </c>
      <c r="AV37" s="71">
        <v>52026952.589999996</v>
      </c>
      <c r="AW37" s="71">
        <v>-26823564.310000002</v>
      </c>
      <c r="AX37" s="71">
        <v>-38362855.890000001</v>
      </c>
      <c r="AY37" s="71">
        <v>-126972869.87</v>
      </c>
      <c r="AZ37" s="71">
        <v>-154681349.49000001</v>
      </c>
      <c r="BA37" s="71">
        <v>-23092855.59</v>
      </c>
      <c r="BB37" s="71">
        <v>0</v>
      </c>
      <c r="BC37" s="71">
        <v>50801335.210000001</v>
      </c>
      <c r="BD37" s="71">
        <v>88610013.980000004</v>
      </c>
      <c r="BE37" s="71">
        <v>11539291.579999998</v>
      </c>
      <c r="BF37" s="71">
        <v>54744662.859999999</v>
      </c>
      <c r="BG37" s="71">
        <v>74129096.359999999</v>
      </c>
      <c r="BH37" s="71">
        <v>2518686.2200000002</v>
      </c>
      <c r="BI37" s="71">
        <v>0</v>
      </c>
      <c r="BJ37" s="71">
        <v>-21903119.719999999</v>
      </c>
      <c r="BK37" s="71">
        <v>-43205371.280000001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-69150519.399040371</v>
      </c>
      <c r="BT37" s="71">
        <v>-61329657.640000001</v>
      </c>
      <c r="BU37" s="71">
        <v>-11288510.607623473</v>
      </c>
      <c r="BV37" s="71">
        <v>-630775.93249082123</v>
      </c>
      <c r="BW37" s="71">
        <v>0</v>
      </c>
      <c r="BX37" s="71">
        <v>-624771.83778332884</v>
      </c>
      <c r="BY37" s="71">
        <v>-4461519.385621327</v>
      </c>
      <c r="BZ37" s="71">
        <v>10080936.689999999</v>
      </c>
      <c r="CA37" s="71">
        <v>-896220.68552141846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106480028.32820603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974.30000000000018</v>
      </c>
      <c r="E38" s="71">
        <v>1000.04</v>
      </c>
      <c r="F38" s="71">
        <v>1000.04</v>
      </c>
      <c r="G38" s="71">
        <v>0</v>
      </c>
      <c r="H38" s="71">
        <v>0</v>
      </c>
      <c r="I38" s="71">
        <v>-520.86999999999989</v>
      </c>
      <c r="J38" s="71">
        <v>-520.86999999999989</v>
      </c>
      <c r="K38" s="71">
        <v>-995.93</v>
      </c>
      <c r="L38" s="71">
        <v>475.06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495.13000000000005</v>
      </c>
      <c r="AA38" s="71">
        <v>377.98</v>
      </c>
      <c r="AB38" s="71">
        <v>61.61</v>
      </c>
      <c r="AC38" s="71">
        <v>40.49</v>
      </c>
      <c r="AD38" s="71">
        <v>15.05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-49.510000000000005</v>
      </c>
      <c r="AT38" s="71">
        <v>0</v>
      </c>
      <c r="AU38" s="71">
        <v>0</v>
      </c>
      <c r="AV38" s="71">
        <v>0</v>
      </c>
      <c r="AW38" s="71">
        <v>19.189999999999998</v>
      </c>
      <c r="AX38" s="71">
        <v>19.189999999999998</v>
      </c>
      <c r="AY38" s="71">
        <v>29.209999999999997</v>
      </c>
      <c r="AZ38" s="71">
        <v>0</v>
      </c>
      <c r="BA38" s="71">
        <v>36.909999999999997</v>
      </c>
      <c r="BB38" s="71">
        <v>0</v>
      </c>
      <c r="BC38" s="71">
        <v>-7.7</v>
      </c>
      <c r="BD38" s="71">
        <v>-10.02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-68.7</v>
      </c>
      <c r="BT38" s="71">
        <v>0</v>
      </c>
      <c r="BU38" s="71">
        <v>-28.55</v>
      </c>
      <c r="BV38" s="71">
        <v>-6.96</v>
      </c>
      <c r="BW38" s="71">
        <v>0</v>
      </c>
      <c r="BX38" s="71">
        <v>-2.13</v>
      </c>
      <c r="BY38" s="71">
        <v>-2.99</v>
      </c>
      <c r="BZ38" s="71">
        <v>0</v>
      </c>
      <c r="CA38" s="71">
        <v>-28.07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924.79000000000019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39574149.020108007</v>
      </c>
      <c r="E39" s="71">
        <v>13894333.340000004</v>
      </c>
      <c r="F39" s="71">
        <v>35651162.060000002</v>
      </c>
      <c r="G39" s="71">
        <v>-21756828.719999999</v>
      </c>
      <c r="H39" s="71">
        <v>0</v>
      </c>
      <c r="I39" s="71">
        <v>482086.51999999955</v>
      </c>
      <c r="J39" s="71">
        <v>1538834.3200000003</v>
      </c>
      <c r="K39" s="71">
        <v>-16209919.300000001</v>
      </c>
      <c r="L39" s="71">
        <v>17748753.620000001</v>
      </c>
      <c r="M39" s="71">
        <v>-1056747.8000000007</v>
      </c>
      <c r="N39" s="71">
        <v>8748773.0800000001</v>
      </c>
      <c r="O39" s="71">
        <v>-9805520.8800000008</v>
      </c>
      <c r="P39" s="71">
        <v>0</v>
      </c>
      <c r="Q39" s="71">
        <v>0</v>
      </c>
      <c r="R39" s="71">
        <v>0</v>
      </c>
      <c r="S39" s="71">
        <v>-580267.21000000008</v>
      </c>
      <c r="T39" s="71">
        <v>-1260675.55</v>
      </c>
      <c r="U39" s="71">
        <v>-1260675.55</v>
      </c>
      <c r="V39" s="71">
        <v>0</v>
      </c>
      <c r="W39" s="71">
        <v>680408.34</v>
      </c>
      <c r="X39" s="71">
        <v>680408.34</v>
      </c>
      <c r="Y39" s="71">
        <v>0</v>
      </c>
      <c r="Z39" s="71">
        <v>23071012.020107999</v>
      </c>
      <c r="AA39" s="71">
        <v>15618113.832803998</v>
      </c>
      <c r="AB39" s="71">
        <v>946592.06493599992</v>
      </c>
      <c r="AC39" s="71">
        <v>6157380.135516</v>
      </c>
      <c r="AD39" s="71">
        <v>201865.80085199999</v>
      </c>
      <c r="AE39" s="71">
        <v>0</v>
      </c>
      <c r="AF39" s="71">
        <v>35712.185999999994</v>
      </c>
      <c r="AG39" s="71">
        <v>111347.99999999999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2706984.3499999996</v>
      </c>
      <c r="AN39" s="71">
        <v>4715655.66</v>
      </c>
      <c r="AO39" s="71">
        <v>-2338409.46</v>
      </c>
      <c r="AP39" s="71">
        <v>0</v>
      </c>
      <c r="AQ39" s="71">
        <v>0</v>
      </c>
      <c r="AR39" s="71">
        <v>329738.14999999944</v>
      </c>
      <c r="AS39" s="71">
        <v>-24740646.383750007</v>
      </c>
      <c r="AT39" s="71">
        <v>-7222310.1900000013</v>
      </c>
      <c r="AU39" s="71">
        <v>-23097340.969999999</v>
      </c>
      <c r="AV39" s="71">
        <v>15875030.779999997</v>
      </c>
      <c r="AW39" s="71">
        <v>-12529281.810000002</v>
      </c>
      <c r="AX39" s="71">
        <v>-106638594.41000003</v>
      </c>
      <c r="AY39" s="71">
        <v>-233461196.56000003</v>
      </c>
      <c r="AZ39" s="71">
        <v>-201948816.93000004</v>
      </c>
      <c r="BA39" s="71">
        <v>-22156500.32</v>
      </c>
      <c r="BB39" s="71">
        <v>0</v>
      </c>
      <c r="BC39" s="71">
        <v>-9355879.3100000005</v>
      </c>
      <c r="BD39" s="71">
        <v>126822602.15000001</v>
      </c>
      <c r="BE39" s="71">
        <v>94109312.600000024</v>
      </c>
      <c r="BF39" s="71">
        <v>219799669.97000003</v>
      </c>
      <c r="BG39" s="71">
        <v>195573548.40000004</v>
      </c>
      <c r="BH39" s="71">
        <v>17033498.469999999</v>
      </c>
      <c r="BI39" s="71">
        <v>0</v>
      </c>
      <c r="BJ39" s="71">
        <v>7192623.0999999996</v>
      </c>
      <c r="BK39" s="71">
        <v>-125690357.37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-4989054.383750001</v>
      </c>
      <c r="BT39" s="71">
        <v>-8169414.3177699996</v>
      </c>
      <c r="BU39" s="71">
        <v>-553834.00055999996</v>
      </c>
      <c r="BV39" s="71">
        <v>-1095138.07427</v>
      </c>
      <c r="BW39" s="71">
        <v>0</v>
      </c>
      <c r="BX39" s="71">
        <v>-115965.43108000001</v>
      </c>
      <c r="BY39" s="71">
        <v>-362021.31920000003</v>
      </c>
      <c r="BZ39" s="71">
        <v>5307504.3899999997</v>
      </c>
      <c r="CA39" s="71">
        <v>-185.63086999999999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14833502.636358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106860999.67999999</v>
      </c>
      <c r="E40" s="71">
        <v>46565326.599999994</v>
      </c>
      <c r="F40" s="71">
        <v>79163361.599999994</v>
      </c>
      <c r="G40" s="71">
        <v>-32598035</v>
      </c>
      <c r="H40" s="71">
        <v>0</v>
      </c>
      <c r="I40" s="71">
        <v>180491.89999999665</v>
      </c>
      <c r="J40" s="71">
        <v>-2731962.7600000016</v>
      </c>
      <c r="K40" s="71">
        <v>-24352400.960000001</v>
      </c>
      <c r="L40" s="71">
        <v>21620438.199999999</v>
      </c>
      <c r="M40" s="71">
        <v>2912454.6599999983</v>
      </c>
      <c r="N40" s="71">
        <v>15946090.939999999</v>
      </c>
      <c r="O40" s="71">
        <v>-13033636.280000001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57719021.539999999</v>
      </c>
      <c r="AA40" s="71">
        <v>42975967.789999999</v>
      </c>
      <c r="AB40" s="71">
        <v>724500.04</v>
      </c>
      <c r="AC40" s="71">
        <v>14018553.709999999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2396159.6399999997</v>
      </c>
      <c r="AN40" s="71">
        <v>5990399.1299999999</v>
      </c>
      <c r="AO40" s="71">
        <v>-3594239.49</v>
      </c>
      <c r="AP40" s="71">
        <v>0</v>
      </c>
      <c r="AQ40" s="71">
        <v>0</v>
      </c>
      <c r="AR40" s="71">
        <v>0</v>
      </c>
      <c r="AS40" s="71">
        <v>-23193223.09</v>
      </c>
      <c r="AT40" s="71">
        <v>-5412869.379999999</v>
      </c>
      <c r="AU40" s="71">
        <v>-13618847.52</v>
      </c>
      <c r="AV40" s="71">
        <v>8205978.1400000006</v>
      </c>
      <c r="AW40" s="71">
        <v>-1744284.310000001</v>
      </c>
      <c r="AX40" s="71">
        <v>-5024544.1800000006</v>
      </c>
      <c r="AY40" s="71">
        <v>-9689311.4300000016</v>
      </c>
      <c r="AZ40" s="71">
        <v>-10553134.180000002</v>
      </c>
      <c r="BA40" s="71">
        <v>-411554.39</v>
      </c>
      <c r="BB40" s="71">
        <v>0</v>
      </c>
      <c r="BC40" s="71">
        <v>1275377.1400000001</v>
      </c>
      <c r="BD40" s="71">
        <v>4664767.2500000009</v>
      </c>
      <c r="BE40" s="71">
        <v>3280259.8699999996</v>
      </c>
      <c r="BF40" s="71">
        <v>6164688.6499999994</v>
      </c>
      <c r="BG40" s="71">
        <v>6331744.0999999996</v>
      </c>
      <c r="BH40" s="71">
        <v>155088.04</v>
      </c>
      <c r="BI40" s="71">
        <v>0</v>
      </c>
      <c r="BJ40" s="71">
        <v>-322143.49</v>
      </c>
      <c r="BK40" s="71">
        <v>-2884428.78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-16037458.349999998</v>
      </c>
      <c r="BT40" s="71">
        <v>-13354671.41</v>
      </c>
      <c r="BU40" s="71">
        <v>-5646328.8099999996</v>
      </c>
      <c r="BV40" s="71">
        <v>-4455720.92</v>
      </c>
      <c r="BW40" s="71">
        <v>0</v>
      </c>
      <c r="BX40" s="71">
        <v>-3588970.58</v>
      </c>
      <c r="BY40" s="71">
        <v>-414592.21</v>
      </c>
      <c r="BZ40" s="71">
        <v>11422825.580000002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1388.95</v>
      </c>
      <c r="CJ40" s="71">
        <v>1388.95</v>
      </c>
      <c r="CK40" s="71">
        <v>0</v>
      </c>
      <c r="CL40" s="71">
        <v>83667776.589999989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11302729.991009662</v>
      </c>
      <c r="E41" s="71">
        <v>8653693.9500000104</v>
      </c>
      <c r="F41" s="71">
        <v>13325181.670000011</v>
      </c>
      <c r="G41" s="71">
        <v>-4671487.72</v>
      </c>
      <c r="H41" s="71">
        <v>0</v>
      </c>
      <c r="I41" s="71">
        <v>1371333.9699999997</v>
      </c>
      <c r="J41" s="71">
        <v>1565709.1699999997</v>
      </c>
      <c r="K41" s="71">
        <v>-1460521.84</v>
      </c>
      <c r="L41" s="71">
        <v>3026231.01</v>
      </c>
      <c r="M41" s="71">
        <v>-194375.2</v>
      </c>
      <c r="N41" s="71">
        <v>518079.45</v>
      </c>
      <c r="O41" s="71">
        <v>-712454.65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1277702.071009652</v>
      </c>
      <c r="AA41" s="71">
        <v>1277702.071009652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-11032462.979999997</v>
      </c>
      <c r="AT41" s="71">
        <v>-3406188.9000000004</v>
      </c>
      <c r="AU41" s="71">
        <v>-5676981.4900000002</v>
      </c>
      <c r="AV41" s="71">
        <v>2270792.59</v>
      </c>
      <c r="AW41" s="71">
        <v>-2257267.8599999957</v>
      </c>
      <c r="AX41" s="71">
        <v>-3488171.0099999961</v>
      </c>
      <c r="AY41" s="71">
        <v>-12682022.569999997</v>
      </c>
      <c r="AZ41" s="71">
        <v>-1756568.8599999982</v>
      </c>
      <c r="BA41" s="71">
        <v>-12613506.35</v>
      </c>
      <c r="BB41" s="71">
        <v>0</v>
      </c>
      <c r="BC41" s="71">
        <v>1688052.64</v>
      </c>
      <c r="BD41" s="71">
        <v>9193851.5600000005</v>
      </c>
      <c r="BE41" s="71">
        <v>1230903.1500000004</v>
      </c>
      <c r="BF41" s="71">
        <v>6036148.29</v>
      </c>
      <c r="BG41" s="71">
        <v>702627.54999999958</v>
      </c>
      <c r="BH41" s="71">
        <v>6136967.9800000004</v>
      </c>
      <c r="BI41" s="71">
        <v>0</v>
      </c>
      <c r="BJ41" s="71">
        <v>-803447.24</v>
      </c>
      <c r="BK41" s="71">
        <v>-4805245.1399999997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-5369006.2200000007</v>
      </c>
      <c r="BT41" s="71">
        <v>-3833150.95</v>
      </c>
      <c r="BU41" s="71">
        <v>-1535042.55</v>
      </c>
      <c r="BV41" s="71">
        <v>-514526.09</v>
      </c>
      <c r="BW41" s="71">
        <v>0</v>
      </c>
      <c r="BX41" s="71">
        <v>-530239.62</v>
      </c>
      <c r="BY41" s="71">
        <v>-309477.19</v>
      </c>
      <c r="BZ41" s="71">
        <v>1353430.1800000002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270267.01100966521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30554875.436096355</v>
      </c>
      <c r="E42" s="71">
        <v>22027787.840000004</v>
      </c>
      <c r="F42" s="71">
        <v>26678291.490000002</v>
      </c>
      <c r="G42" s="71">
        <v>-4650503.6499999994</v>
      </c>
      <c r="H42" s="71">
        <v>0</v>
      </c>
      <c r="I42" s="71">
        <v>-1938031.1499999994</v>
      </c>
      <c r="J42" s="71">
        <v>-1938031.1499999994</v>
      </c>
      <c r="K42" s="71">
        <v>-7021754.6099999994</v>
      </c>
      <c r="L42" s="71">
        <v>5083723.46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10465118.746096348</v>
      </c>
      <c r="AA42" s="71">
        <v>3360978.4350445266</v>
      </c>
      <c r="AB42" s="71">
        <v>7071204.5778344246</v>
      </c>
      <c r="AC42" s="71">
        <v>-10488.205982013227</v>
      </c>
      <c r="AD42" s="71">
        <v>43423.939199409884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-1.1641532182693481E-10</v>
      </c>
      <c r="AO42" s="71">
        <v>0</v>
      </c>
      <c r="AP42" s="71">
        <v>0</v>
      </c>
      <c r="AQ42" s="71">
        <v>0</v>
      </c>
      <c r="AR42" s="71">
        <v>1.1641532182693481E-10</v>
      </c>
      <c r="AS42" s="71">
        <v>-21209923.122339677</v>
      </c>
      <c r="AT42" s="71">
        <v>-2114456.3699999996</v>
      </c>
      <c r="AU42" s="71">
        <v>-2114456.3699999996</v>
      </c>
      <c r="AV42" s="71">
        <v>0</v>
      </c>
      <c r="AW42" s="71">
        <v>-1180273.08</v>
      </c>
      <c r="AX42" s="71">
        <v>-1180273.08</v>
      </c>
      <c r="AY42" s="71">
        <v>-2200300.7000000002</v>
      </c>
      <c r="AZ42" s="71">
        <v>-938870.40000000061</v>
      </c>
      <c r="BA42" s="71">
        <v>-1554302.79</v>
      </c>
      <c r="BB42" s="71">
        <v>0</v>
      </c>
      <c r="BC42" s="71">
        <v>292872.49</v>
      </c>
      <c r="BD42" s="71">
        <v>1020027.62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-17883165.892339677</v>
      </c>
      <c r="BT42" s="71">
        <v>-16413658.880000003</v>
      </c>
      <c r="BU42" s="71">
        <v>-713652.98663304467</v>
      </c>
      <c r="BV42" s="71">
        <v>-569709.0596188535</v>
      </c>
      <c r="BW42" s="71">
        <v>0</v>
      </c>
      <c r="BX42" s="71">
        <v>-134731.22005390713</v>
      </c>
      <c r="BY42" s="71">
        <v>-51413.746033868243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-32027.78</v>
      </c>
      <c r="CJ42" s="71">
        <v>-32027.78</v>
      </c>
      <c r="CK42" s="71">
        <v>0</v>
      </c>
      <c r="CL42" s="71">
        <v>9344952.3137566783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10959101.310000002</v>
      </c>
      <c r="E43" s="71">
        <v>6112182.7800000012</v>
      </c>
      <c r="F43" s="71">
        <v>33088452.120000001</v>
      </c>
      <c r="G43" s="71">
        <v>-26976269.34</v>
      </c>
      <c r="H43" s="71">
        <v>0</v>
      </c>
      <c r="I43" s="71">
        <v>4709709.5399999991</v>
      </c>
      <c r="J43" s="71">
        <v>8411415.1199999992</v>
      </c>
      <c r="K43" s="71">
        <v>0</v>
      </c>
      <c r="L43" s="71">
        <v>8411415.1199999992</v>
      </c>
      <c r="M43" s="71">
        <v>-3701705.58</v>
      </c>
      <c r="N43" s="71">
        <v>0</v>
      </c>
      <c r="O43" s="71">
        <v>-3701705.58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137208.99000000209</v>
      </c>
      <c r="AN43" s="71">
        <v>-11359087.18</v>
      </c>
      <c r="AO43" s="71">
        <v>11562677.710000001</v>
      </c>
      <c r="AP43" s="71">
        <v>0</v>
      </c>
      <c r="AQ43" s="71">
        <v>0</v>
      </c>
      <c r="AR43" s="71">
        <v>-66381.539999999106</v>
      </c>
      <c r="AS43" s="71">
        <v>-18992640.5283085</v>
      </c>
      <c r="AT43" s="71">
        <v>-7031143.4399999995</v>
      </c>
      <c r="AU43" s="71">
        <v>-15324480</v>
      </c>
      <c r="AV43" s="71">
        <v>8293336.5600000005</v>
      </c>
      <c r="AW43" s="71">
        <v>-5192542.1299999952</v>
      </c>
      <c r="AX43" s="71">
        <v>7206838.0199999958</v>
      </c>
      <c r="AY43" s="71">
        <v>-62540507.689999998</v>
      </c>
      <c r="AZ43" s="71">
        <v>-52524503.920000002</v>
      </c>
      <c r="BA43" s="71">
        <v>-14476010.470000001</v>
      </c>
      <c r="BB43" s="71">
        <v>0</v>
      </c>
      <c r="BC43" s="71">
        <v>4460006.7</v>
      </c>
      <c r="BD43" s="71">
        <v>69747345.709999993</v>
      </c>
      <c r="BE43" s="71">
        <v>-12399380.149999991</v>
      </c>
      <c r="BF43" s="71">
        <v>48917106.150000006</v>
      </c>
      <c r="BG43" s="71">
        <v>43743171.880000003</v>
      </c>
      <c r="BH43" s="71">
        <v>8662403.25</v>
      </c>
      <c r="BI43" s="71">
        <v>0</v>
      </c>
      <c r="BJ43" s="71">
        <v>-3488468.98</v>
      </c>
      <c r="BK43" s="71">
        <v>-61316486.299999997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-6768954.9583085049</v>
      </c>
      <c r="BT43" s="71">
        <v>-9488908.2899999991</v>
      </c>
      <c r="BU43" s="71">
        <v>-2970550.6586270118</v>
      </c>
      <c r="BV43" s="71">
        <v>-980061.14139670623</v>
      </c>
      <c r="BW43" s="71">
        <v>0</v>
      </c>
      <c r="BX43" s="71">
        <v>-87362.557943713298</v>
      </c>
      <c r="BY43" s="71">
        <v>-365871.06034107454</v>
      </c>
      <c r="BZ43" s="71">
        <v>7123798.75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-8033539.2183084972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62798706.689229831</v>
      </c>
      <c r="E44" s="71">
        <v>16285034.610000001</v>
      </c>
      <c r="F44" s="71">
        <v>16366225.300000001</v>
      </c>
      <c r="G44" s="71">
        <v>-81190.69</v>
      </c>
      <c r="H44" s="71">
        <v>0</v>
      </c>
      <c r="I44" s="71">
        <v>-4779419.7700000005</v>
      </c>
      <c r="J44" s="71">
        <v>-3888019.62</v>
      </c>
      <c r="K44" s="71">
        <v>-5712302.0700000003</v>
      </c>
      <c r="L44" s="71">
        <v>1824282.45</v>
      </c>
      <c r="M44" s="71">
        <v>-891400.15</v>
      </c>
      <c r="N44" s="71">
        <v>52748.61</v>
      </c>
      <c r="O44" s="71">
        <v>-944148.76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50409675.849229828</v>
      </c>
      <c r="AA44" s="71">
        <v>37060599.385100208</v>
      </c>
      <c r="AB44" s="71">
        <v>0</v>
      </c>
      <c r="AC44" s="71">
        <v>0</v>
      </c>
      <c r="AD44" s="71">
        <v>1062189.4498335237</v>
      </c>
      <c r="AE44" s="71">
        <v>0</v>
      </c>
      <c r="AF44" s="71">
        <v>0</v>
      </c>
      <c r="AG44" s="71">
        <v>0</v>
      </c>
      <c r="AH44" s="71">
        <v>0</v>
      </c>
      <c r="AI44" s="71">
        <v>12286887.01429609</v>
      </c>
      <c r="AJ44" s="71">
        <v>0</v>
      </c>
      <c r="AK44" s="71">
        <v>0</v>
      </c>
      <c r="AL44" s="71">
        <v>0</v>
      </c>
      <c r="AM44" s="71">
        <v>883416</v>
      </c>
      <c r="AN44" s="71">
        <v>883416</v>
      </c>
      <c r="AO44" s="71">
        <v>0</v>
      </c>
      <c r="AP44" s="71">
        <v>0</v>
      </c>
      <c r="AQ44" s="71">
        <v>0</v>
      </c>
      <c r="AR44" s="71">
        <v>0</v>
      </c>
      <c r="AS44" s="71">
        <v>-10118974.00064606</v>
      </c>
      <c r="AT44" s="71">
        <v>-1547995.8000000003</v>
      </c>
      <c r="AU44" s="71">
        <v>-3614379.97</v>
      </c>
      <c r="AV44" s="71">
        <v>2066384.17</v>
      </c>
      <c r="AW44" s="71">
        <v>-1183681.33</v>
      </c>
      <c r="AX44" s="71">
        <v>5020276.8</v>
      </c>
      <c r="AY44" s="71">
        <v>-1621040.3399999999</v>
      </c>
      <c r="AZ44" s="71">
        <v>-1316789.3399999999</v>
      </c>
      <c r="BA44" s="71">
        <v>-239289</v>
      </c>
      <c r="BB44" s="71">
        <v>0</v>
      </c>
      <c r="BC44" s="71">
        <v>-64962</v>
      </c>
      <c r="BD44" s="71">
        <v>6641317.1399999997</v>
      </c>
      <c r="BE44" s="71">
        <v>-6203958.1299999999</v>
      </c>
      <c r="BF44" s="71">
        <v>400031</v>
      </c>
      <c r="BG44" s="71">
        <v>384000</v>
      </c>
      <c r="BH44" s="71">
        <v>0</v>
      </c>
      <c r="BI44" s="71">
        <v>0</v>
      </c>
      <c r="BJ44" s="71">
        <v>16031</v>
      </c>
      <c r="BK44" s="71">
        <v>-6603989.1299999999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-7387296.8706460595</v>
      </c>
      <c r="BT44" s="71">
        <v>-4145852.6999999997</v>
      </c>
      <c r="BU44" s="71">
        <v>-1917142.8073367889</v>
      </c>
      <c r="BV44" s="71">
        <v>-1266680.5752280811</v>
      </c>
      <c r="BW44" s="71">
        <v>0</v>
      </c>
      <c r="BX44" s="71">
        <v>-35089.316277880462</v>
      </c>
      <c r="BY44" s="71">
        <v>-344482.57180330885</v>
      </c>
      <c r="BZ44" s="71">
        <v>321951.10000000003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52679732.688583769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34988996.050000004</v>
      </c>
      <c r="E47" s="71">
        <v>-23920358.379999999</v>
      </c>
      <c r="F47" s="71">
        <v>-8169389.0300000003</v>
      </c>
      <c r="G47" s="71">
        <v>-15750969.35</v>
      </c>
      <c r="H47" s="71">
        <v>0</v>
      </c>
      <c r="I47" s="71">
        <v>57189849.030000001</v>
      </c>
      <c r="J47" s="71">
        <v>62052417.719999999</v>
      </c>
      <c r="K47" s="71">
        <v>-663684.35</v>
      </c>
      <c r="L47" s="71">
        <v>62716102.07</v>
      </c>
      <c r="M47" s="71">
        <v>-4862568.6900000004</v>
      </c>
      <c r="N47" s="71">
        <v>0</v>
      </c>
      <c r="O47" s="71">
        <v>-4862568.6900000004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1648775.9</v>
      </c>
      <c r="AA47" s="71">
        <v>1648775.9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70729.5</v>
      </c>
      <c r="AN47" s="71">
        <v>12222484.33</v>
      </c>
      <c r="AO47" s="71">
        <v>-8007033.6100000003</v>
      </c>
      <c r="AP47" s="71">
        <v>0</v>
      </c>
      <c r="AQ47" s="71">
        <v>0</v>
      </c>
      <c r="AR47" s="71">
        <v>-4144721.2199999997</v>
      </c>
      <c r="AS47" s="71">
        <v>-52996928.599999994</v>
      </c>
      <c r="AT47" s="71">
        <v>-4231071.5200000033</v>
      </c>
      <c r="AU47" s="71">
        <v>-14661566.670000002</v>
      </c>
      <c r="AV47" s="71">
        <v>10430495.149999999</v>
      </c>
      <c r="AW47" s="71">
        <v>-33928853.949999988</v>
      </c>
      <c r="AX47" s="71">
        <v>-35540767.819999978</v>
      </c>
      <c r="AY47" s="71">
        <v>-155893176.01999998</v>
      </c>
      <c r="AZ47" s="71">
        <v>-129332358.11999999</v>
      </c>
      <c r="BA47" s="71">
        <v>-23364548.309999999</v>
      </c>
      <c r="BB47" s="71">
        <v>-3196269.59</v>
      </c>
      <c r="BC47" s="71">
        <v>0</v>
      </c>
      <c r="BD47" s="71">
        <v>120352408.2</v>
      </c>
      <c r="BE47" s="71">
        <v>1611913.8699999899</v>
      </c>
      <c r="BF47" s="71">
        <v>112818904.36999999</v>
      </c>
      <c r="BG47" s="71">
        <v>93085133.019999996</v>
      </c>
      <c r="BH47" s="71">
        <v>16796513.460000001</v>
      </c>
      <c r="BI47" s="71">
        <v>2937257.89</v>
      </c>
      <c r="BJ47" s="71">
        <v>0</v>
      </c>
      <c r="BK47" s="71">
        <v>-111206990.5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-13576866.539999999</v>
      </c>
      <c r="BT47" s="71">
        <v>-8662948.5199999996</v>
      </c>
      <c r="BU47" s="71">
        <v>-3340033.68</v>
      </c>
      <c r="BV47" s="71">
        <v>-1960666.93</v>
      </c>
      <c r="BW47" s="71">
        <v>0</v>
      </c>
      <c r="BX47" s="71">
        <v>-363435.16</v>
      </c>
      <c r="BY47" s="71">
        <v>-246532.82</v>
      </c>
      <c r="BZ47" s="71">
        <v>996750.57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-1260136.5900000001</v>
      </c>
      <c r="CJ47" s="71">
        <v>-1260136.5900000001</v>
      </c>
      <c r="CK47" s="71">
        <v>0</v>
      </c>
      <c r="CL47" s="71">
        <v>-18007932.54999999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-75.73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-75.73</v>
      </c>
      <c r="BT48" s="71">
        <v>0</v>
      </c>
      <c r="BU48" s="71">
        <v>-28.3</v>
      </c>
      <c r="BV48" s="71">
        <v>-38.700000000000003</v>
      </c>
      <c r="BW48" s="71">
        <v>0</v>
      </c>
      <c r="BX48" s="71">
        <v>-0.22</v>
      </c>
      <c r="BY48" s="71">
        <v>-8.51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-75.73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1989099.64</v>
      </c>
      <c r="E49" s="71">
        <v>1262323.7099999997</v>
      </c>
      <c r="F49" s="71">
        <v>2428596.5099999998</v>
      </c>
      <c r="G49" s="71">
        <v>-1166272.8</v>
      </c>
      <c r="H49" s="71">
        <v>0</v>
      </c>
      <c r="I49" s="71">
        <v>613156.34</v>
      </c>
      <c r="J49" s="71">
        <v>613156.34</v>
      </c>
      <c r="K49" s="71">
        <v>-364794.23</v>
      </c>
      <c r="L49" s="71">
        <v>977950.57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73247.47</v>
      </c>
      <c r="AA49" s="71">
        <v>63629.23</v>
      </c>
      <c r="AB49" s="71">
        <v>0</v>
      </c>
      <c r="AC49" s="71">
        <v>4193.79</v>
      </c>
      <c r="AD49" s="71">
        <v>5075.66</v>
      </c>
      <c r="AE49" s="71">
        <v>0</v>
      </c>
      <c r="AF49" s="71">
        <v>0</v>
      </c>
      <c r="AG49" s="71">
        <v>348.79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40372.120000000003</v>
      </c>
      <c r="AN49" s="71">
        <v>40372.120000000003</v>
      </c>
      <c r="AO49" s="71">
        <v>0</v>
      </c>
      <c r="AP49" s="71">
        <v>0</v>
      </c>
      <c r="AQ49" s="71">
        <v>0</v>
      </c>
      <c r="AR49" s="71">
        <v>0</v>
      </c>
      <c r="AS49" s="71">
        <v>-3218616.72</v>
      </c>
      <c r="AT49" s="71">
        <v>-1398338.8499999999</v>
      </c>
      <c r="AU49" s="71">
        <v>-1398338.8499999999</v>
      </c>
      <c r="AV49" s="71">
        <v>0</v>
      </c>
      <c r="AW49" s="71">
        <v>-261358.59000000008</v>
      </c>
      <c r="AX49" s="71">
        <v>-261358.59000000008</v>
      </c>
      <c r="AY49" s="71">
        <v>-1939682.29</v>
      </c>
      <c r="AZ49" s="71">
        <v>-1080187.75</v>
      </c>
      <c r="BA49" s="71">
        <v>-859494.54</v>
      </c>
      <c r="BB49" s="71">
        <v>0</v>
      </c>
      <c r="BC49" s="71">
        <v>0</v>
      </c>
      <c r="BD49" s="71">
        <v>1678323.7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-1541725.0999999999</v>
      </c>
      <c r="BT49" s="71">
        <v>-913006.5399999998</v>
      </c>
      <c r="BU49" s="71">
        <v>-440855.78</v>
      </c>
      <c r="BV49" s="71">
        <v>-4684.41</v>
      </c>
      <c r="BW49" s="71">
        <v>0</v>
      </c>
      <c r="BX49" s="71">
        <v>-53398.96</v>
      </c>
      <c r="BY49" s="71">
        <v>-114324.81</v>
      </c>
      <c r="BZ49" s="71">
        <v>0</v>
      </c>
      <c r="CA49" s="71">
        <v>-15454.6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-17194.18</v>
      </c>
      <c r="CJ49" s="71">
        <v>-17194.18</v>
      </c>
      <c r="CK49" s="71">
        <v>0</v>
      </c>
      <c r="CL49" s="71">
        <v>-1229517.0800000003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-10589.25</v>
      </c>
      <c r="E50" s="71">
        <v>-10859.739999999991</v>
      </c>
      <c r="F50" s="71">
        <v>2064197.3</v>
      </c>
      <c r="G50" s="71">
        <v>-2075057.04</v>
      </c>
      <c r="H50" s="71">
        <v>0</v>
      </c>
      <c r="I50" s="71">
        <v>270.48999999999069</v>
      </c>
      <c r="J50" s="71">
        <v>-691130.03999999992</v>
      </c>
      <c r="K50" s="71">
        <v>-799593.95</v>
      </c>
      <c r="L50" s="71">
        <v>108463.91</v>
      </c>
      <c r="M50" s="71">
        <v>691400.52999999991</v>
      </c>
      <c r="N50" s="71">
        <v>791298.82</v>
      </c>
      <c r="O50" s="71">
        <v>-99898.29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-521551.21999999991</v>
      </c>
      <c r="AT50" s="71">
        <v>0</v>
      </c>
      <c r="AU50" s="71">
        <v>0</v>
      </c>
      <c r="AV50" s="71">
        <v>0</v>
      </c>
      <c r="AW50" s="71">
        <v>-12543.809999999939</v>
      </c>
      <c r="AX50" s="71">
        <v>-952009.03999999992</v>
      </c>
      <c r="AY50" s="71">
        <v>-1086759.6199999999</v>
      </c>
      <c r="AZ50" s="71">
        <v>0</v>
      </c>
      <c r="BA50" s="71">
        <v>-1043208.09</v>
      </c>
      <c r="BB50" s="71">
        <v>0</v>
      </c>
      <c r="BC50" s="71">
        <v>-43551.53</v>
      </c>
      <c r="BD50" s="71">
        <v>134750.57999999999</v>
      </c>
      <c r="BE50" s="71">
        <v>939465.23</v>
      </c>
      <c r="BF50" s="71">
        <v>1068502.8</v>
      </c>
      <c r="BG50" s="71">
        <v>0</v>
      </c>
      <c r="BH50" s="71">
        <v>1025682.91</v>
      </c>
      <c r="BI50" s="71">
        <v>0</v>
      </c>
      <c r="BJ50" s="71">
        <v>42819.89</v>
      </c>
      <c r="BK50" s="71">
        <v>-129037.57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-509007.41</v>
      </c>
      <c r="BT50" s="71">
        <v>-100255.31999999999</v>
      </c>
      <c r="BU50" s="71">
        <v>-241398</v>
      </c>
      <c r="BV50" s="71">
        <v>-166132.03</v>
      </c>
      <c r="BW50" s="71">
        <v>0</v>
      </c>
      <c r="BX50" s="71">
        <v>-326067.92</v>
      </c>
      <c r="BY50" s="71">
        <v>-18578.82</v>
      </c>
      <c r="BZ50" s="71">
        <v>343424.68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-532140.47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659065923.35000002</v>
      </c>
      <c r="E74" s="71">
        <v>462164071.17000002</v>
      </c>
      <c r="F74" s="71">
        <v>478626375.40000004</v>
      </c>
      <c r="G74" s="71">
        <v>-16462304.23</v>
      </c>
      <c r="H74" s="71">
        <v>0</v>
      </c>
      <c r="I74" s="71">
        <v>-15175352.720000003</v>
      </c>
      <c r="J74" s="71">
        <v>-14918182.990000002</v>
      </c>
      <c r="K74" s="71">
        <v>-56681236.420000002</v>
      </c>
      <c r="L74" s="71">
        <v>41763053.43</v>
      </c>
      <c r="M74" s="71">
        <v>-257169.72999999998</v>
      </c>
      <c r="N74" s="71">
        <v>-21902.87</v>
      </c>
      <c r="O74" s="71">
        <v>-235266.86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201598134.91</v>
      </c>
      <c r="AA74" s="71">
        <v>115824684.79000001</v>
      </c>
      <c r="AB74" s="71">
        <v>32228149.93</v>
      </c>
      <c r="AC74" s="71">
        <v>11228936.67</v>
      </c>
      <c r="AD74" s="71">
        <v>41496200.710000001</v>
      </c>
      <c r="AE74" s="71">
        <v>0</v>
      </c>
      <c r="AF74" s="71">
        <v>0</v>
      </c>
      <c r="AG74" s="71">
        <v>0</v>
      </c>
      <c r="AH74" s="71">
        <v>820162.81</v>
      </c>
      <c r="AI74" s="71">
        <v>0</v>
      </c>
      <c r="AJ74" s="71">
        <v>10479069.99</v>
      </c>
      <c r="AK74" s="71">
        <v>10473748.01</v>
      </c>
      <c r="AL74" s="71">
        <v>5321.98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-618337488.09000003</v>
      </c>
      <c r="AT74" s="71">
        <v>-128795963.18000001</v>
      </c>
      <c r="AU74" s="71">
        <v>-150125369</v>
      </c>
      <c r="AV74" s="71">
        <v>21329405.82</v>
      </c>
      <c r="AW74" s="71">
        <v>-308984671.90000004</v>
      </c>
      <c r="AX74" s="71">
        <v>-308545334.36000001</v>
      </c>
      <c r="AY74" s="71">
        <v>-620476750.60000002</v>
      </c>
      <c r="AZ74" s="71">
        <v>-514982126.55000001</v>
      </c>
      <c r="BA74" s="71">
        <v>-105494624.05</v>
      </c>
      <c r="BB74" s="71">
        <v>0</v>
      </c>
      <c r="BC74" s="71">
        <v>0</v>
      </c>
      <c r="BD74" s="71">
        <v>311931416.24000001</v>
      </c>
      <c r="BE74" s="71">
        <v>-439337.54000000656</v>
      </c>
      <c r="BF74" s="71">
        <v>90792699.349999994</v>
      </c>
      <c r="BG74" s="71">
        <v>98301936</v>
      </c>
      <c r="BH74" s="71">
        <v>-7509236.6500000004</v>
      </c>
      <c r="BI74" s="71">
        <v>0</v>
      </c>
      <c r="BJ74" s="71">
        <v>0</v>
      </c>
      <c r="BK74" s="71">
        <v>-91232036.890000001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-180556853.00999996</v>
      </c>
      <c r="BT74" s="71">
        <v>-145584780.44999999</v>
      </c>
      <c r="BU74" s="71">
        <v>-23898968.57</v>
      </c>
      <c r="BV74" s="71">
        <v>-5774549.5800000001</v>
      </c>
      <c r="BW74" s="71">
        <v>0</v>
      </c>
      <c r="BX74" s="71">
        <v>0</v>
      </c>
      <c r="BY74" s="71">
        <v>-1312455.1000000001</v>
      </c>
      <c r="BZ74" s="71">
        <v>546885.82999999996</v>
      </c>
      <c r="CA74" s="71">
        <v>-4532985.1399999997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40728435.25999999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31507179.10053993</v>
      </c>
      <c r="E75" s="71">
        <v>24430653.069999859</v>
      </c>
      <c r="F75" s="71">
        <v>80084898.859999865</v>
      </c>
      <c r="G75" s="71">
        <v>-55654245.790000007</v>
      </c>
      <c r="H75" s="71">
        <v>0</v>
      </c>
      <c r="I75" s="71">
        <v>-2745941.209999999</v>
      </c>
      <c r="J75" s="71">
        <v>-3984554.7000000011</v>
      </c>
      <c r="K75" s="71">
        <v>-19483979.600000001</v>
      </c>
      <c r="L75" s="71">
        <v>15499424.9</v>
      </c>
      <c r="M75" s="71">
        <v>1238613.4900000021</v>
      </c>
      <c r="N75" s="71">
        <v>13082359.870000001</v>
      </c>
      <c r="O75" s="71">
        <v>-11843746.379999999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9822467.2405400723</v>
      </c>
      <c r="AA75" s="71">
        <v>1687443.3594235063</v>
      </c>
      <c r="AB75" s="71">
        <v>0</v>
      </c>
      <c r="AC75" s="71">
        <v>0</v>
      </c>
      <c r="AD75" s="71">
        <v>8135023.8811165653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-25040276.587497089</v>
      </c>
      <c r="AT75" s="71">
        <v>-5492390.4199999981</v>
      </c>
      <c r="AU75" s="71">
        <v>-18552488.329999998</v>
      </c>
      <c r="AV75" s="71">
        <v>13060097.91</v>
      </c>
      <c r="AW75" s="71">
        <v>-4653538.1900000088</v>
      </c>
      <c r="AX75" s="71">
        <v>-10055376.99000001</v>
      </c>
      <c r="AY75" s="71">
        <v>-38390420.99000001</v>
      </c>
      <c r="AZ75" s="71">
        <v>-36225831.570000008</v>
      </c>
      <c r="BA75" s="71">
        <v>-2164589.42</v>
      </c>
      <c r="BB75" s="71">
        <v>0</v>
      </c>
      <c r="BC75" s="71">
        <v>0</v>
      </c>
      <c r="BD75" s="71">
        <v>28335044</v>
      </c>
      <c r="BE75" s="71">
        <v>5401838.8000000007</v>
      </c>
      <c r="BF75" s="71">
        <v>29424406.800000001</v>
      </c>
      <c r="BG75" s="71">
        <v>27554817.710000001</v>
      </c>
      <c r="BH75" s="71">
        <v>1869589.09</v>
      </c>
      <c r="BI75" s="71">
        <v>0</v>
      </c>
      <c r="BJ75" s="71">
        <v>0</v>
      </c>
      <c r="BK75" s="71">
        <v>-24022568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-14894347.977497082</v>
      </c>
      <c r="BT75" s="71">
        <v>-18161105.710000005</v>
      </c>
      <c r="BU75" s="71">
        <v>-7216232.5331309596</v>
      </c>
      <c r="BV75" s="71">
        <v>-3740710.1926711733</v>
      </c>
      <c r="BW75" s="71">
        <v>0</v>
      </c>
      <c r="BX75" s="71">
        <v>0</v>
      </c>
      <c r="BY75" s="71">
        <v>-6892.2734133020303</v>
      </c>
      <c r="BZ75" s="71">
        <v>14303931.310000001</v>
      </c>
      <c r="CA75" s="71">
        <v>-73338.57828164722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6466902.5130428411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379316761.26999998</v>
      </c>
      <c r="E76" s="71">
        <v>281828729.16999996</v>
      </c>
      <c r="F76" s="71">
        <v>316880380.45999998</v>
      </c>
      <c r="G76" s="71">
        <v>-35051651.289999999</v>
      </c>
      <c r="H76" s="71">
        <v>0</v>
      </c>
      <c r="I76" s="71">
        <v>-454469</v>
      </c>
      <c r="J76" s="71">
        <v>-454469</v>
      </c>
      <c r="K76" s="71">
        <v>-454469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97671018.869999975</v>
      </c>
      <c r="AA76" s="71">
        <v>71244799.00999999</v>
      </c>
      <c r="AB76" s="71">
        <v>19925337.32</v>
      </c>
      <c r="AC76" s="71">
        <v>-2684619.560000001</v>
      </c>
      <c r="AD76" s="71">
        <v>9185502.0999999996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271482.23000000004</v>
      </c>
      <c r="AK76" s="71">
        <v>271482.23000000004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-351177587.32000005</v>
      </c>
      <c r="AT76" s="71">
        <v>-60794104.630000003</v>
      </c>
      <c r="AU76" s="71">
        <v>-84977204.200000003</v>
      </c>
      <c r="AV76" s="71">
        <v>24183099.57</v>
      </c>
      <c r="AW76" s="71">
        <v>-177422578.66000003</v>
      </c>
      <c r="AX76" s="71">
        <v>-176782249.24000001</v>
      </c>
      <c r="AY76" s="71">
        <v>-323956156.39000005</v>
      </c>
      <c r="AZ76" s="71">
        <v>-226501652.25</v>
      </c>
      <c r="BA76" s="71">
        <v>-84472069.590000004</v>
      </c>
      <c r="BB76" s="71">
        <v>0</v>
      </c>
      <c r="BC76" s="71">
        <v>-12982434.550000001</v>
      </c>
      <c r="BD76" s="71">
        <v>147173907.15000004</v>
      </c>
      <c r="BE76" s="71">
        <v>-640329.42000000179</v>
      </c>
      <c r="BF76" s="71">
        <v>30432268</v>
      </c>
      <c r="BG76" s="71">
        <v>21519931.68</v>
      </c>
      <c r="BH76" s="71">
        <v>7692773.3700000001</v>
      </c>
      <c r="BI76" s="71">
        <v>0</v>
      </c>
      <c r="BJ76" s="71">
        <v>1219562.95</v>
      </c>
      <c r="BK76" s="71">
        <v>-31072597.420000002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-112941515.29000001</v>
      </c>
      <c r="BT76" s="71">
        <v>-97976249.379999995</v>
      </c>
      <c r="BU76" s="71">
        <v>-9453017.8699999992</v>
      </c>
      <c r="BV76" s="71">
        <v>-2123931.89</v>
      </c>
      <c r="BW76" s="71">
        <v>0</v>
      </c>
      <c r="BX76" s="71">
        <v>0</v>
      </c>
      <c r="BY76" s="71">
        <v>-3388316.15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-19388.740000000002</v>
      </c>
      <c r="CJ76" s="71">
        <v>-19388.740000000002</v>
      </c>
      <c r="CK76" s="71">
        <v>0</v>
      </c>
      <c r="CL76" s="71">
        <v>28139173.949999928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16733872.890000001</v>
      </c>
      <c r="E77" s="71">
        <v>13504399.640000001</v>
      </c>
      <c r="F77" s="71">
        <v>17729735.580000002</v>
      </c>
      <c r="G77" s="71">
        <v>-4225335.9400000004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3229473.2499999995</v>
      </c>
      <c r="AA77" s="71">
        <v>2143831.67</v>
      </c>
      <c r="AB77" s="71">
        <v>409831.84</v>
      </c>
      <c r="AC77" s="71">
        <v>364738.47</v>
      </c>
      <c r="AD77" s="71">
        <v>311071.27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12448848.500000002</v>
      </c>
      <c r="AT77" s="71">
        <v>-4332675.9300000006</v>
      </c>
      <c r="AU77" s="71">
        <v>-4499319.57</v>
      </c>
      <c r="AV77" s="71">
        <v>166643.64000000001</v>
      </c>
      <c r="AW77" s="71">
        <v>25007897.530000001</v>
      </c>
      <c r="AX77" s="71">
        <v>26921780.32</v>
      </c>
      <c r="AY77" s="71">
        <v>-42715825.339999996</v>
      </c>
      <c r="AZ77" s="71">
        <v>-1524630.16</v>
      </c>
      <c r="BA77" s="71">
        <v>-39479372.780000001</v>
      </c>
      <c r="BB77" s="71">
        <v>0</v>
      </c>
      <c r="BC77" s="71">
        <v>-1711822.4</v>
      </c>
      <c r="BD77" s="71">
        <v>69637605.659999996</v>
      </c>
      <c r="BE77" s="71">
        <v>-1913882.790000001</v>
      </c>
      <c r="BF77" s="71">
        <v>6755677.8399999999</v>
      </c>
      <c r="BG77" s="71">
        <v>63781.919999999998</v>
      </c>
      <c r="BH77" s="71">
        <v>6421164.3899999997</v>
      </c>
      <c r="BI77" s="71">
        <v>0</v>
      </c>
      <c r="BJ77" s="71">
        <v>270731.53000000003</v>
      </c>
      <c r="BK77" s="71">
        <v>-8669560.6300000008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-8226373.0999999996</v>
      </c>
      <c r="BT77" s="71">
        <v>-7742124.3599999994</v>
      </c>
      <c r="BU77" s="71">
        <v>-281380.86</v>
      </c>
      <c r="BV77" s="71">
        <v>-41291.17</v>
      </c>
      <c r="BW77" s="71">
        <v>0</v>
      </c>
      <c r="BX77" s="71">
        <v>0</v>
      </c>
      <c r="BY77" s="71">
        <v>-161576.71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29182721.390000001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8191359525.2637053</v>
      </c>
      <c r="E78" s="74">
        <v>5798999715.9199991</v>
      </c>
      <c r="F78" s="74">
        <v>12450548471.970003</v>
      </c>
      <c r="G78" s="74">
        <v>-6651548756.0500011</v>
      </c>
      <c r="H78" s="74">
        <v>0</v>
      </c>
      <c r="I78" s="74">
        <v>-372593468.75000006</v>
      </c>
      <c r="J78" s="74">
        <v>-579071949.18999994</v>
      </c>
      <c r="K78" s="74">
        <v>-2879076133.8900003</v>
      </c>
      <c r="L78" s="74">
        <v>2300004184.6999998</v>
      </c>
      <c r="M78" s="74">
        <v>206478480.44</v>
      </c>
      <c r="N78" s="74">
        <v>1118541857.9299998</v>
      </c>
      <c r="O78" s="74">
        <v>-912063377.49000001</v>
      </c>
      <c r="P78" s="74">
        <v>0</v>
      </c>
      <c r="Q78" s="74">
        <v>0</v>
      </c>
      <c r="R78" s="74">
        <v>0</v>
      </c>
      <c r="S78" s="74">
        <v>-3697825.7</v>
      </c>
      <c r="T78" s="74">
        <v>-82646943.379999995</v>
      </c>
      <c r="U78" s="74">
        <v>-82646943.379999995</v>
      </c>
      <c r="V78" s="74">
        <v>0</v>
      </c>
      <c r="W78" s="74">
        <v>78949117.680000007</v>
      </c>
      <c r="X78" s="74">
        <v>78949117.680000007</v>
      </c>
      <c r="Y78" s="74">
        <v>0</v>
      </c>
      <c r="Z78" s="74">
        <v>2239305939.2637038</v>
      </c>
      <c r="AA78" s="74">
        <v>1405331709.3769779</v>
      </c>
      <c r="AB78" s="74">
        <v>115246915.36569388</v>
      </c>
      <c r="AC78" s="74">
        <v>403112653.86123562</v>
      </c>
      <c r="AD78" s="74">
        <v>275835099.86436445</v>
      </c>
      <c r="AE78" s="74">
        <v>9910603.9623626266</v>
      </c>
      <c r="AF78" s="74">
        <v>11611837.988307416</v>
      </c>
      <c r="AG78" s="74">
        <v>9720695.6626961567</v>
      </c>
      <c r="AH78" s="74">
        <v>591803.35621450515</v>
      </c>
      <c r="AI78" s="74">
        <v>7944619.8258518698</v>
      </c>
      <c r="AJ78" s="74">
        <v>38966376.220000029</v>
      </c>
      <c r="AK78" s="74">
        <v>67352398.820000023</v>
      </c>
      <c r="AL78" s="74">
        <v>-28386022.599999998</v>
      </c>
      <c r="AM78" s="74">
        <v>490378788.31000024</v>
      </c>
      <c r="AN78" s="74">
        <v>1014779886.3799999</v>
      </c>
      <c r="AO78" s="74">
        <v>-413893274.44999999</v>
      </c>
      <c r="AP78" s="74">
        <v>42879.91</v>
      </c>
      <c r="AQ78" s="74">
        <v>-425.85000000000036</v>
      </c>
      <c r="AR78" s="74">
        <v>-110550277.67999998</v>
      </c>
      <c r="AS78" s="74">
        <v>-4123175993.1870537</v>
      </c>
      <c r="AT78" s="74">
        <v>-1498633143.0528398</v>
      </c>
      <c r="AU78" s="74">
        <v>-4967377481.4100008</v>
      </c>
      <c r="AV78" s="74">
        <v>3468744338.357161</v>
      </c>
      <c r="AW78" s="74">
        <v>-469340915.11214018</v>
      </c>
      <c r="AX78" s="74">
        <v>-2607295840.7504363</v>
      </c>
      <c r="AY78" s="74">
        <v>-9400661448.2604408</v>
      </c>
      <c r="AZ78" s="74">
        <v>-7710100458.5247593</v>
      </c>
      <c r="BA78" s="74">
        <v>-3356440986.1756773</v>
      </c>
      <c r="BB78" s="74">
        <v>-3196269.59</v>
      </c>
      <c r="BC78" s="74">
        <v>1669076266.0300004</v>
      </c>
      <c r="BD78" s="74">
        <v>6793365607.5099983</v>
      </c>
      <c r="BE78" s="74">
        <v>2137954925.6382957</v>
      </c>
      <c r="BF78" s="74">
        <v>6896929822.2082958</v>
      </c>
      <c r="BG78" s="74">
        <v>5681452564.9610367</v>
      </c>
      <c r="BH78" s="74">
        <v>2672620215.1972585</v>
      </c>
      <c r="BI78" s="74">
        <v>2937257.89</v>
      </c>
      <c r="BJ78" s="74">
        <v>-1460080215.8399999</v>
      </c>
      <c r="BK78" s="74">
        <v>-4758974896.5699997</v>
      </c>
      <c r="BL78" s="74">
        <v>20500.949999999997</v>
      </c>
      <c r="BM78" s="74">
        <v>12330.949999999997</v>
      </c>
      <c r="BN78" s="74">
        <v>8170</v>
      </c>
      <c r="BO78" s="74">
        <v>-3418443.93</v>
      </c>
      <c r="BP78" s="74">
        <v>-3418443.93</v>
      </c>
      <c r="BQ78" s="74">
        <v>0</v>
      </c>
      <c r="BR78" s="74">
        <v>0</v>
      </c>
      <c r="BS78" s="74">
        <v>-2134213376.8720739</v>
      </c>
      <c r="BT78" s="74">
        <v>-2417282853.1977696</v>
      </c>
      <c r="BU78" s="74">
        <v>-546403233.66848218</v>
      </c>
      <c r="BV78" s="74">
        <v>-155619267.15218815</v>
      </c>
      <c r="BW78" s="74">
        <v>-68650.930000000008</v>
      </c>
      <c r="BX78" s="74">
        <v>-75555604.763723999</v>
      </c>
      <c r="BY78" s="74">
        <v>-95728001.60058105</v>
      </c>
      <c r="BZ78" s="74">
        <v>1183565230.23</v>
      </c>
      <c r="CA78" s="74">
        <v>-27120995.78932783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-17590615.169999998</v>
      </c>
      <c r="CJ78" s="74">
        <v>-17590615.169999998</v>
      </c>
      <c r="CK78" s="74">
        <v>0</v>
      </c>
      <c r="CL78" s="74">
        <v>4068183532.0766501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1086623736.6105399</v>
      </c>
      <c r="E80" s="74">
        <v>781927853.04999983</v>
      </c>
      <c r="F80" s="74">
        <v>893321390.29999983</v>
      </c>
      <c r="G80" s="74">
        <v>-111393537.25</v>
      </c>
      <c r="H80" s="74">
        <v>0</v>
      </c>
      <c r="I80" s="74">
        <v>-18375762.93</v>
      </c>
      <c r="J80" s="74">
        <v>-19357206.690000005</v>
      </c>
      <c r="K80" s="74">
        <v>-76619685.020000011</v>
      </c>
      <c r="L80" s="74">
        <v>57262478.329999998</v>
      </c>
      <c r="M80" s="74">
        <v>981443.7600000021</v>
      </c>
      <c r="N80" s="74">
        <v>13060457.000000002</v>
      </c>
      <c r="O80" s="74">
        <v>-12079013.239999998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312321094.27054</v>
      </c>
      <c r="AA80" s="74">
        <v>190900758.82942349</v>
      </c>
      <c r="AB80" s="74">
        <v>52563319.090000004</v>
      </c>
      <c r="AC80" s="74">
        <v>8909055.5800000001</v>
      </c>
      <c r="AD80" s="74">
        <v>59127797.961116567</v>
      </c>
      <c r="AE80" s="74">
        <v>0</v>
      </c>
      <c r="AF80" s="74">
        <v>0</v>
      </c>
      <c r="AG80" s="74">
        <v>0</v>
      </c>
      <c r="AH80" s="74">
        <v>820162.81</v>
      </c>
      <c r="AI80" s="74">
        <v>0</v>
      </c>
      <c r="AJ80" s="74">
        <v>10750552.220000001</v>
      </c>
      <c r="AK80" s="74">
        <v>10745230.24</v>
      </c>
      <c r="AL80" s="74">
        <v>5321.98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-982106503.4974972</v>
      </c>
      <c r="AT80" s="74">
        <v>-199415134.16</v>
      </c>
      <c r="AU80" s="74">
        <v>-258154381.09999996</v>
      </c>
      <c r="AV80" s="74">
        <v>58739246.940000005</v>
      </c>
      <c r="AW80" s="74">
        <v>-466052891.22000003</v>
      </c>
      <c r="AX80" s="74">
        <v>-468461180.27000004</v>
      </c>
      <c r="AY80" s="74">
        <v>-1025539153.3200001</v>
      </c>
      <c r="AZ80" s="74">
        <v>-779234240.52999997</v>
      </c>
      <c r="BA80" s="74">
        <v>-231610655.84</v>
      </c>
      <c r="BB80" s="74">
        <v>0</v>
      </c>
      <c r="BC80" s="74">
        <v>-14694256.950000001</v>
      </c>
      <c r="BD80" s="74">
        <v>557077973.05000007</v>
      </c>
      <c r="BE80" s="74">
        <v>2408289.0499999914</v>
      </c>
      <c r="BF80" s="74">
        <v>157405051.98999998</v>
      </c>
      <c r="BG80" s="74">
        <v>147440467.31</v>
      </c>
      <c r="BH80" s="74">
        <v>8474290.1999999993</v>
      </c>
      <c r="BI80" s="74">
        <v>0</v>
      </c>
      <c r="BJ80" s="74">
        <v>1490294.48</v>
      </c>
      <c r="BK80" s="74">
        <v>-154996762.94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-316619089.37749708</v>
      </c>
      <c r="BT80" s="74">
        <v>-269464259.89999998</v>
      </c>
      <c r="BU80" s="74">
        <v>-40849599.833130956</v>
      </c>
      <c r="BV80" s="74">
        <v>-11680482.832671175</v>
      </c>
      <c r="BW80" s="74">
        <v>0</v>
      </c>
      <c r="BX80" s="74">
        <v>0</v>
      </c>
      <c r="BY80" s="74">
        <v>-4869240.2334133023</v>
      </c>
      <c r="BZ80" s="74">
        <v>14850817.140000001</v>
      </c>
      <c r="CA80" s="74">
        <v>-4606323.7182816472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-19388.740000000002</v>
      </c>
      <c r="CJ80" s="74">
        <v>-19388.740000000002</v>
      </c>
      <c r="CK80" s="74">
        <v>0</v>
      </c>
      <c r="CL80" s="74">
        <v>104517233.11304276</v>
      </c>
    </row>
    <row r="81" spans="1:90">
      <c r="A81" s="56" t="s">
        <v>134</v>
      </c>
      <c r="B81" s="73">
        <v>9003</v>
      </c>
      <c r="C81" s="70" t="s">
        <v>383</v>
      </c>
      <c r="D81" s="74">
        <v>8191359525.2637053</v>
      </c>
      <c r="E81" s="74">
        <v>5798999715.9199991</v>
      </c>
      <c r="F81" s="74">
        <v>12450548471.970003</v>
      </c>
      <c r="G81" s="74">
        <v>-6651548756.0500011</v>
      </c>
      <c r="H81" s="74">
        <v>0</v>
      </c>
      <c r="I81" s="74">
        <v>-372593468.75000006</v>
      </c>
      <c r="J81" s="74">
        <v>-579071949.18999994</v>
      </c>
      <c r="K81" s="74">
        <v>-2879076133.8900003</v>
      </c>
      <c r="L81" s="74">
        <v>2300004184.6999998</v>
      </c>
      <c r="M81" s="74">
        <v>206478480.44</v>
      </c>
      <c r="N81" s="74">
        <v>1118541857.9299998</v>
      </c>
      <c r="O81" s="74">
        <v>-912063377.49000001</v>
      </c>
      <c r="P81" s="74">
        <v>0</v>
      </c>
      <c r="Q81" s="74">
        <v>0</v>
      </c>
      <c r="R81" s="74">
        <v>0</v>
      </c>
      <c r="S81" s="74">
        <v>-3697825.7</v>
      </c>
      <c r="T81" s="74">
        <v>-82646943.379999995</v>
      </c>
      <c r="U81" s="74">
        <v>-82646943.379999995</v>
      </c>
      <c r="V81" s="74">
        <v>0</v>
      </c>
      <c r="W81" s="74">
        <v>78949117.680000007</v>
      </c>
      <c r="X81" s="74">
        <v>78949117.680000007</v>
      </c>
      <c r="Y81" s="74">
        <v>0</v>
      </c>
      <c r="Z81" s="74">
        <v>2239305939.2637038</v>
      </c>
      <c r="AA81" s="74">
        <v>1405331709.3769779</v>
      </c>
      <c r="AB81" s="74">
        <v>115246915.36569388</v>
      </c>
      <c r="AC81" s="74">
        <v>403112653.86123562</v>
      </c>
      <c r="AD81" s="74">
        <v>275835099.86436445</v>
      </c>
      <c r="AE81" s="74">
        <v>9910603.9623626266</v>
      </c>
      <c r="AF81" s="74">
        <v>11611837.988307416</v>
      </c>
      <c r="AG81" s="74">
        <v>9720695.6626961567</v>
      </c>
      <c r="AH81" s="74">
        <v>591803.35621450515</v>
      </c>
      <c r="AI81" s="74">
        <v>7944619.8258518698</v>
      </c>
      <c r="AJ81" s="74">
        <v>38966376.220000029</v>
      </c>
      <c r="AK81" s="74">
        <v>67352398.820000023</v>
      </c>
      <c r="AL81" s="74">
        <v>-28386022.599999998</v>
      </c>
      <c r="AM81" s="74">
        <v>490378788.31000024</v>
      </c>
      <c r="AN81" s="74">
        <v>1014779886.3799999</v>
      </c>
      <c r="AO81" s="74">
        <v>-413893274.44999999</v>
      </c>
      <c r="AP81" s="74">
        <v>42879.91</v>
      </c>
      <c r="AQ81" s="74">
        <v>-425.85000000000036</v>
      </c>
      <c r="AR81" s="74">
        <v>-110550277.67999998</v>
      </c>
      <c r="AS81" s="74">
        <v>-4123175993.1870537</v>
      </c>
      <c r="AT81" s="74">
        <v>-1498633143.0528398</v>
      </c>
      <c r="AU81" s="74">
        <v>-4967377481.4100008</v>
      </c>
      <c r="AV81" s="74">
        <v>3468744338.357161</v>
      </c>
      <c r="AW81" s="74">
        <v>-469340915.11214018</v>
      </c>
      <c r="AX81" s="74">
        <v>-2607295840.7504363</v>
      </c>
      <c r="AY81" s="74">
        <v>-9400661448.2604408</v>
      </c>
      <c r="AZ81" s="74">
        <v>-7710100458.5247593</v>
      </c>
      <c r="BA81" s="74">
        <v>-3356440986.1756773</v>
      </c>
      <c r="BB81" s="74">
        <v>-3196269.59</v>
      </c>
      <c r="BC81" s="74">
        <v>1669076266.0300004</v>
      </c>
      <c r="BD81" s="74">
        <v>6793365607.5099983</v>
      </c>
      <c r="BE81" s="74">
        <v>2137954925.6382957</v>
      </c>
      <c r="BF81" s="74">
        <v>6896929822.2082958</v>
      </c>
      <c r="BG81" s="74">
        <v>5681452564.9610367</v>
      </c>
      <c r="BH81" s="74">
        <v>2672620215.1972585</v>
      </c>
      <c r="BI81" s="74">
        <v>2937257.89</v>
      </c>
      <c r="BJ81" s="74">
        <v>-1460080215.8399999</v>
      </c>
      <c r="BK81" s="74">
        <v>-4758974896.5699997</v>
      </c>
      <c r="BL81" s="74">
        <v>20500.949999999997</v>
      </c>
      <c r="BM81" s="74">
        <v>12330.949999999997</v>
      </c>
      <c r="BN81" s="74">
        <v>8170</v>
      </c>
      <c r="BO81" s="74">
        <v>-3418443.93</v>
      </c>
      <c r="BP81" s="74">
        <v>-3418443.93</v>
      </c>
      <c r="BQ81" s="74">
        <v>0</v>
      </c>
      <c r="BR81" s="74">
        <v>0</v>
      </c>
      <c r="BS81" s="74">
        <v>-2134213376.8720739</v>
      </c>
      <c r="BT81" s="74">
        <v>-2417282853.1977696</v>
      </c>
      <c r="BU81" s="74">
        <v>-546403233.66848218</v>
      </c>
      <c r="BV81" s="74">
        <v>-155619267.15218815</v>
      </c>
      <c r="BW81" s="74">
        <v>-68650.930000000008</v>
      </c>
      <c r="BX81" s="74">
        <v>-75555604.763723999</v>
      </c>
      <c r="BY81" s="74">
        <v>-95728001.60058105</v>
      </c>
      <c r="BZ81" s="74">
        <v>1183565230.23</v>
      </c>
      <c r="CA81" s="74">
        <v>-27120995.78932783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-17590615.169999998</v>
      </c>
      <c r="CJ81" s="74">
        <v>-17590615.169999998</v>
      </c>
      <c r="CK81" s="74">
        <v>0</v>
      </c>
      <c r="CL81" s="74">
        <v>4068183532.0766501</v>
      </c>
    </row>
    <row r="82" spans="1:90" ht="12.75" customHeight="1">
      <c r="A82" s="57" t="s">
        <v>136</v>
      </c>
      <c r="B82" s="75"/>
      <c r="C82" s="70" t="s">
        <v>384</v>
      </c>
      <c r="D82" s="74">
        <v>9277983261.8742447</v>
      </c>
      <c r="E82" s="74">
        <v>6580927568.9699993</v>
      </c>
      <c r="F82" s="74">
        <v>13343869862.270002</v>
      </c>
      <c r="G82" s="74">
        <v>-6762942293.3000011</v>
      </c>
      <c r="H82" s="74">
        <v>0</v>
      </c>
      <c r="I82" s="74">
        <v>-390969231.68000007</v>
      </c>
      <c r="J82" s="74">
        <v>-598429155.88</v>
      </c>
      <c r="K82" s="74">
        <v>-2955695818.9100003</v>
      </c>
      <c r="L82" s="74">
        <v>2357266663.0299997</v>
      </c>
      <c r="M82" s="74">
        <v>207459924.19999999</v>
      </c>
      <c r="N82" s="74">
        <v>1131602314.9299998</v>
      </c>
      <c r="O82" s="74">
        <v>-924142390.73000002</v>
      </c>
      <c r="P82" s="74">
        <v>0</v>
      </c>
      <c r="Q82" s="74">
        <v>0</v>
      </c>
      <c r="R82" s="74">
        <v>0</v>
      </c>
      <c r="S82" s="74">
        <v>-3697825.7</v>
      </c>
      <c r="T82" s="74">
        <v>-82646943.379999995</v>
      </c>
      <c r="U82" s="74">
        <v>-82646943.379999995</v>
      </c>
      <c r="V82" s="74">
        <v>0</v>
      </c>
      <c r="W82" s="74">
        <v>78949117.680000007</v>
      </c>
      <c r="X82" s="74">
        <v>78949117.680000007</v>
      </c>
      <c r="Y82" s="74">
        <v>0</v>
      </c>
      <c r="Z82" s="74">
        <v>2551627033.5342436</v>
      </c>
      <c r="AA82" s="74">
        <v>1596232468.2064013</v>
      </c>
      <c r="AB82" s="74">
        <v>167810234.4556939</v>
      </c>
      <c r="AC82" s="74">
        <v>412021709.4412356</v>
      </c>
      <c r="AD82" s="74">
        <v>334962897.825481</v>
      </c>
      <c r="AE82" s="74">
        <v>9910603.9623626266</v>
      </c>
      <c r="AF82" s="74">
        <v>11611837.988307416</v>
      </c>
      <c r="AG82" s="74">
        <v>9720695.6626961567</v>
      </c>
      <c r="AH82" s="74">
        <v>1411966.1662145052</v>
      </c>
      <c r="AI82" s="74">
        <v>7944619.8258518698</v>
      </c>
      <c r="AJ82" s="74">
        <v>49716928.440000027</v>
      </c>
      <c r="AK82" s="74">
        <v>78097629.060000017</v>
      </c>
      <c r="AL82" s="74">
        <v>-28380700.619999997</v>
      </c>
      <c r="AM82" s="74">
        <v>490378788.31000024</v>
      </c>
      <c r="AN82" s="74">
        <v>1014779886.3799999</v>
      </c>
      <c r="AO82" s="74">
        <v>-413893274.44999999</v>
      </c>
      <c r="AP82" s="74">
        <v>42879.91</v>
      </c>
      <c r="AQ82" s="74">
        <v>-425.85000000000036</v>
      </c>
      <c r="AR82" s="74">
        <v>-110550277.67999998</v>
      </c>
      <c r="AS82" s="74">
        <v>-5105282496.6845512</v>
      </c>
      <c r="AT82" s="74">
        <v>-1698048277.2128398</v>
      </c>
      <c r="AU82" s="74">
        <v>-5225531862.5100012</v>
      </c>
      <c r="AV82" s="74">
        <v>3527483585.2971611</v>
      </c>
      <c r="AW82" s="74">
        <v>-935393806.33214021</v>
      </c>
      <c r="AX82" s="74">
        <v>-3075757021.0204363</v>
      </c>
      <c r="AY82" s="74">
        <v>-10426200601.580441</v>
      </c>
      <c r="AZ82" s="74">
        <v>-8489334699.054759</v>
      </c>
      <c r="BA82" s="74">
        <v>-3588051642.0156775</v>
      </c>
      <c r="BB82" s="74">
        <v>-3196269.59</v>
      </c>
      <c r="BC82" s="74">
        <v>1654382009.0800004</v>
      </c>
      <c r="BD82" s="74">
        <v>7350443580.5599985</v>
      </c>
      <c r="BE82" s="74">
        <v>2140363214.6882956</v>
      </c>
      <c r="BF82" s="74">
        <v>7054334874.1982956</v>
      </c>
      <c r="BG82" s="74">
        <v>5828893032.2710371</v>
      </c>
      <c r="BH82" s="74">
        <v>2681094505.3972583</v>
      </c>
      <c r="BI82" s="74">
        <v>2937257.89</v>
      </c>
      <c r="BJ82" s="74">
        <v>-1458589921.3599999</v>
      </c>
      <c r="BK82" s="74">
        <v>-4913971659.5099993</v>
      </c>
      <c r="BL82" s="74">
        <v>20500.949999999997</v>
      </c>
      <c r="BM82" s="74">
        <v>12330.949999999997</v>
      </c>
      <c r="BN82" s="74">
        <v>8170</v>
      </c>
      <c r="BO82" s="74">
        <v>-3418443.93</v>
      </c>
      <c r="BP82" s="74">
        <v>-3418443.93</v>
      </c>
      <c r="BQ82" s="74">
        <v>0</v>
      </c>
      <c r="BR82" s="74">
        <v>0</v>
      </c>
      <c r="BS82" s="74">
        <v>-2450832466.2495708</v>
      </c>
      <c r="BT82" s="74">
        <v>-2686747113.0977697</v>
      </c>
      <c r="BU82" s="74">
        <v>-587252833.50161314</v>
      </c>
      <c r="BV82" s="74">
        <v>-167299749.98485932</v>
      </c>
      <c r="BW82" s="74">
        <v>-68650.930000000008</v>
      </c>
      <c r="BX82" s="74">
        <v>-75555604.763723999</v>
      </c>
      <c r="BY82" s="74">
        <v>-100597241.83399436</v>
      </c>
      <c r="BZ82" s="74">
        <v>1198416047.3700001</v>
      </c>
      <c r="CA82" s="74">
        <v>-31727319.507609479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-17610003.909999996</v>
      </c>
      <c r="CJ82" s="74">
        <v>-17610003.909999996</v>
      </c>
      <c r="CK82" s="74">
        <v>0</v>
      </c>
      <c r="CL82" s="74">
        <v>4172700765.189693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361A3-FA1C-468A-B46F-00EF1300F9B2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245</v>
      </c>
      <c r="B2" s="86">
        <v>701</v>
      </c>
      <c r="C2" s="86">
        <v>703</v>
      </c>
      <c r="D2" s="86">
        <v>740</v>
      </c>
      <c r="E2" s="86">
        <v>741</v>
      </c>
      <c r="F2" s="86">
        <v>742</v>
      </c>
      <c r="G2" s="86">
        <v>743</v>
      </c>
      <c r="H2" s="86">
        <v>744</v>
      </c>
      <c r="I2" s="86">
        <v>761</v>
      </c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65659278.348792918</v>
      </c>
      <c r="E7" s="71">
        <v>-13272710.00999999</v>
      </c>
      <c r="F7" s="71">
        <v>565307115.12</v>
      </c>
      <c r="G7" s="71">
        <v>-578579825.13</v>
      </c>
      <c r="H7" s="71">
        <v>0</v>
      </c>
      <c r="I7" s="71">
        <v>43461865.710000001</v>
      </c>
      <c r="J7" s="71">
        <v>24075129.129999995</v>
      </c>
      <c r="K7" s="71">
        <v>-208984484.5</v>
      </c>
      <c r="L7" s="71">
        <v>233059613.63</v>
      </c>
      <c r="M7" s="71">
        <v>19386736.580000006</v>
      </c>
      <c r="N7" s="71">
        <v>68276989.700000003</v>
      </c>
      <c r="O7" s="71">
        <v>-48890253.119999997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35470122.648792908</v>
      </c>
      <c r="AA7" s="71">
        <v>0</v>
      </c>
      <c r="AB7" s="71">
        <v>0</v>
      </c>
      <c r="AC7" s="71">
        <v>0</v>
      </c>
      <c r="AD7" s="71">
        <v>37541138.168373436</v>
      </c>
      <c r="AE7" s="71">
        <v>0</v>
      </c>
      <c r="AF7" s="71">
        <v>0</v>
      </c>
      <c r="AG7" s="71">
        <v>0</v>
      </c>
      <c r="AH7" s="71">
        <v>0</v>
      </c>
      <c r="AI7" s="71">
        <v>-2071015.5195805314</v>
      </c>
      <c r="AJ7" s="71">
        <v>0</v>
      </c>
      <c r="AK7" s="71">
        <v>0</v>
      </c>
      <c r="AL7" s="71">
        <v>0</v>
      </c>
      <c r="AM7" s="71">
        <v>0</v>
      </c>
      <c r="AN7" s="71">
        <v>4307190.17</v>
      </c>
      <c r="AO7" s="71">
        <v>-4189275.16</v>
      </c>
      <c r="AP7" s="71">
        <v>0</v>
      </c>
      <c r="AQ7" s="71">
        <v>0</v>
      </c>
      <c r="AR7" s="71">
        <v>-117915.00999999978</v>
      </c>
      <c r="AS7" s="71">
        <v>-10506419.024176627</v>
      </c>
      <c r="AT7" s="71">
        <v>15413193.680000037</v>
      </c>
      <c r="AU7" s="71">
        <v>-148971924.95999998</v>
      </c>
      <c r="AV7" s="71">
        <v>164385118.64000002</v>
      </c>
      <c r="AW7" s="71">
        <v>48937778.139999956</v>
      </c>
      <c r="AX7" s="71">
        <v>81420620.029999971</v>
      </c>
      <c r="AY7" s="71">
        <v>-189675273.43000001</v>
      </c>
      <c r="AZ7" s="71">
        <v>-111248156.45999999</v>
      </c>
      <c r="BA7" s="71">
        <v>-78427116.970000014</v>
      </c>
      <c r="BB7" s="71">
        <v>0</v>
      </c>
      <c r="BC7" s="71">
        <v>0</v>
      </c>
      <c r="BD7" s="71">
        <v>271095893.45999998</v>
      </c>
      <c r="BE7" s="71">
        <v>-32482841.890000015</v>
      </c>
      <c r="BF7" s="71">
        <v>139085902.53999999</v>
      </c>
      <c r="BG7" s="71">
        <v>87598365.629999995</v>
      </c>
      <c r="BH7" s="71">
        <v>51487536.909999996</v>
      </c>
      <c r="BI7" s="71">
        <v>0</v>
      </c>
      <c r="BJ7" s="71">
        <v>0</v>
      </c>
      <c r="BK7" s="71">
        <v>-171568744.43000001</v>
      </c>
      <c r="BL7" s="71">
        <v>0</v>
      </c>
      <c r="BM7" s="71">
        <v>0</v>
      </c>
      <c r="BN7" s="71">
        <v>0</v>
      </c>
      <c r="BO7" s="71">
        <v>-891116.91000000015</v>
      </c>
      <c r="BP7" s="71">
        <v>-891116.91000000015</v>
      </c>
      <c r="BQ7" s="71">
        <v>0</v>
      </c>
      <c r="BR7" s="71">
        <v>0</v>
      </c>
      <c r="BS7" s="71">
        <v>-73966273.934176624</v>
      </c>
      <c r="BT7" s="71">
        <v>-53083363.060000002</v>
      </c>
      <c r="BU7" s="71">
        <v>-30115579.888129033</v>
      </c>
      <c r="BV7" s="71">
        <v>-7919901.4166392284</v>
      </c>
      <c r="BW7" s="71">
        <v>0</v>
      </c>
      <c r="BX7" s="71">
        <v>-526986.30802894128</v>
      </c>
      <c r="BY7" s="71">
        <v>-20024893.361379433</v>
      </c>
      <c r="BZ7" s="71">
        <v>37704450.100000001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55152859.324616291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2943828648.3599992</v>
      </c>
      <c r="E8" s="71">
        <v>1943794751.4799995</v>
      </c>
      <c r="F8" s="71">
        <v>10669928361.5</v>
      </c>
      <c r="G8" s="71">
        <v>-8726133610.0200005</v>
      </c>
      <c r="H8" s="71">
        <v>0</v>
      </c>
      <c r="I8" s="71">
        <v>-349493413.46000004</v>
      </c>
      <c r="J8" s="71">
        <v>-847392685.75</v>
      </c>
      <c r="K8" s="71">
        <v>-5238783582.54</v>
      </c>
      <c r="L8" s="71">
        <v>4391390896.79</v>
      </c>
      <c r="M8" s="71">
        <v>497899272.28999996</v>
      </c>
      <c r="N8" s="71">
        <v>3778960190.0599999</v>
      </c>
      <c r="O8" s="71">
        <v>-3281060917.77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1349421396.0099998</v>
      </c>
      <c r="AA8" s="71">
        <v>489910844.01999998</v>
      </c>
      <c r="AB8" s="71">
        <v>29114263.280000001</v>
      </c>
      <c r="AC8" s="71">
        <v>674106503.33999991</v>
      </c>
      <c r="AD8" s="71">
        <v>156289785.37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105914.33000004292</v>
      </c>
      <c r="AN8" s="71">
        <v>272033016.5</v>
      </c>
      <c r="AO8" s="71">
        <v>-218541656.63</v>
      </c>
      <c r="AP8" s="71">
        <v>0</v>
      </c>
      <c r="AQ8" s="71">
        <v>0</v>
      </c>
      <c r="AR8" s="71">
        <v>-53385445.539999962</v>
      </c>
      <c r="AS8" s="71">
        <v>-1717071286.5299993</v>
      </c>
      <c r="AT8" s="71">
        <v>-425942764.5899992</v>
      </c>
      <c r="AU8" s="71">
        <v>-3064166701.7099996</v>
      </c>
      <c r="AV8" s="71">
        <v>2638223937.1200004</v>
      </c>
      <c r="AW8" s="71">
        <v>-42773337.780000687</v>
      </c>
      <c r="AX8" s="71">
        <v>751522132.74999952</v>
      </c>
      <c r="AY8" s="71">
        <v>-2644633252.1900005</v>
      </c>
      <c r="AZ8" s="71">
        <v>-2773750966.9200006</v>
      </c>
      <c r="BA8" s="71">
        <v>-1062092569.01</v>
      </c>
      <c r="BB8" s="71">
        <v>0</v>
      </c>
      <c r="BC8" s="71">
        <v>1191210283.74</v>
      </c>
      <c r="BD8" s="71">
        <v>3396155384.9400001</v>
      </c>
      <c r="BE8" s="71">
        <v>-794295470.53000021</v>
      </c>
      <c r="BF8" s="71">
        <v>2437397641.7299995</v>
      </c>
      <c r="BG8" s="71">
        <v>2601445392.8099999</v>
      </c>
      <c r="BH8" s="71">
        <v>927410197.00999999</v>
      </c>
      <c r="BI8" s="71">
        <v>0</v>
      </c>
      <c r="BJ8" s="71">
        <v>-1091457948.0899999</v>
      </c>
      <c r="BK8" s="71">
        <v>-3231693112.2599998</v>
      </c>
      <c r="BL8" s="71">
        <v>0</v>
      </c>
      <c r="BM8" s="71">
        <v>0</v>
      </c>
      <c r="BN8" s="71">
        <v>0</v>
      </c>
      <c r="BO8" s="71">
        <v>-124089471.95000005</v>
      </c>
      <c r="BP8" s="71">
        <v>-124089471.95000005</v>
      </c>
      <c r="BQ8" s="71">
        <v>0</v>
      </c>
      <c r="BR8" s="71">
        <v>0</v>
      </c>
      <c r="BS8" s="71">
        <v>-1119271038.8399994</v>
      </c>
      <c r="BT8" s="71">
        <v>-1359312618.1399996</v>
      </c>
      <c r="BU8" s="71">
        <v>-567143989.31999993</v>
      </c>
      <c r="BV8" s="71">
        <v>-211916462.56</v>
      </c>
      <c r="BW8" s="71">
        <v>0</v>
      </c>
      <c r="BX8" s="71">
        <v>0</v>
      </c>
      <c r="BY8" s="71">
        <v>0</v>
      </c>
      <c r="BZ8" s="71">
        <v>1175965822.4200001</v>
      </c>
      <c r="CA8" s="71">
        <v>-156863791.23999998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-4994673.37</v>
      </c>
      <c r="CJ8" s="71">
        <v>-4994673.37</v>
      </c>
      <c r="CK8" s="71">
        <v>0</v>
      </c>
      <c r="CL8" s="71">
        <v>1226757361.8299999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5146740662.2299986</v>
      </c>
      <c r="E9" s="71">
        <v>4739562626.8399982</v>
      </c>
      <c r="F9" s="71">
        <v>8956393812.4499989</v>
      </c>
      <c r="G9" s="71">
        <v>-4216831185.6100001</v>
      </c>
      <c r="H9" s="71">
        <v>0</v>
      </c>
      <c r="I9" s="71">
        <v>-1375496634.75</v>
      </c>
      <c r="J9" s="71">
        <v>-1709360839.98</v>
      </c>
      <c r="K9" s="71">
        <v>-4537176891.6999998</v>
      </c>
      <c r="L9" s="71">
        <v>2827816051.7199998</v>
      </c>
      <c r="M9" s="71">
        <v>333864205.23000002</v>
      </c>
      <c r="N9" s="71">
        <v>905563348.33000004</v>
      </c>
      <c r="O9" s="71">
        <v>-571699143.10000002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1712331455.0500002</v>
      </c>
      <c r="AA9" s="71">
        <v>1123045608.79</v>
      </c>
      <c r="AB9" s="71">
        <v>-135902.24</v>
      </c>
      <c r="AC9" s="71">
        <v>347425527.94</v>
      </c>
      <c r="AD9" s="71">
        <v>158697998.87</v>
      </c>
      <c r="AE9" s="71">
        <v>50909.63</v>
      </c>
      <c r="AF9" s="71">
        <v>69821500.569999993</v>
      </c>
      <c r="AG9" s="71">
        <v>13425811.49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70343215.090000004</v>
      </c>
      <c r="AN9" s="71">
        <v>128496221.12</v>
      </c>
      <c r="AO9" s="71">
        <v>-13915441.460000001</v>
      </c>
      <c r="AP9" s="71">
        <v>0</v>
      </c>
      <c r="AQ9" s="71">
        <v>0</v>
      </c>
      <c r="AR9" s="71">
        <v>-44237564.57</v>
      </c>
      <c r="AS9" s="71">
        <v>-3280819347.9400001</v>
      </c>
      <c r="AT9" s="71">
        <v>-1011043982.5800002</v>
      </c>
      <c r="AU9" s="71">
        <v>-1240612191.9000001</v>
      </c>
      <c r="AV9" s="71">
        <v>229568209.31999999</v>
      </c>
      <c r="AW9" s="71">
        <v>-112963558.48999983</v>
      </c>
      <c r="AX9" s="71">
        <v>-22838929.109999895</v>
      </c>
      <c r="AY9" s="71">
        <v>-1568269594.96</v>
      </c>
      <c r="AZ9" s="71">
        <v>-999793577.06000006</v>
      </c>
      <c r="BA9" s="71">
        <v>-568476017.89999998</v>
      </c>
      <c r="BB9" s="71">
        <v>0</v>
      </c>
      <c r="BC9" s="71">
        <v>0</v>
      </c>
      <c r="BD9" s="71">
        <v>1545430665.8500001</v>
      </c>
      <c r="BE9" s="71">
        <v>-90124629.379999936</v>
      </c>
      <c r="BF9" s="71">
        <v>426370840.35000002</v>
      </c>
      <c r="BG9" s="71">
        <v>268362627.75</v>
      </c>
      <c r="BH9" s="71">
        <v>158008212.59999999</v>
      </c>
      <c r="BI9" s="71">
        <v>0</v>
      </c>
      <c r="BJ9" s="71">
        <v>0</v>
      </c>
      <c r="BK9" s="71">
        <v>-516495469.72999996</v>
      </c>
      <c r="BL9" s="71">
        <v>0</v>
      </c>
      <c r="BM9" s="71">
        <v>0</v>
      </c>
      <c r="BN9" s="71">
        <v>0</v>
      </c>
      <c r="BO9" s="71">
        <v>-76527936.48999995</v>
      </c>
      <c r="BP9" s="71">
        <v>-76527936.48999995</v>
      </c>
      <c r="BQ9" s="71">
        <v>0</v>
      </c>
      <c r="BR9" s="71">
        <v>0</v>
      </c>
      <c r="BS9" s="71">
        <v>-2066922929.5600002</v>
      </c>
      <c r="BT9" s="71">
        <v>-1339949757.5500007</v>
      </c>
      <c r="BU9" s="71">
        <v>-561491169.38999999</v>
      </c>
      <c r="BV9" s="71">
        <v>-242778213.87</v>
      </c>
      <c r="BW9" s="71">
        <v>0</v>
      </c>
      <c r="BX9" s="71">
        <v>-107775852.15000001</v>
      </c>
      <c r="BY9" s="71">
        <v>-45807405.43</v>
      </c>
      <c r="BZ9" s="71">
        <v>246746097.15000004</v>
      </c>
      <c r="CA9" s="71">
        <v>-15866628.32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-13360940.820000023</v>
      </c>
      <c r="CJ9" s="71">
        <v>-13360940.820000023</v>
      </c>
      <c r="CK9" s="71">
        <v>0</v>
      </c>
      <c r="CL9" s="71">
        <v>1865921314.2899985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11676304024.49</v>
      </c>
      <c r="E10" s="71">
        <v>9688347456.7699986</v>
      </c>
      <c r="F10" s="71">
        <v>20237677235.779999</v>
      </c>
      <c r="G10" s="71">
        <v>-10549329779.01</v>
      </c>
      <c r="H10" s="71">
        <v>0</v>
      </c>
      <c r="I10" s="71">
        <v>-2528845813.3200002</v>
      </c>
      <c r="J10" s="71">
        <v>-3174777463.6700001</v>
      </c>
      <c r="K10" s="71">
        <v>-10436080318.1</v>
      </c>
      <c r="L10" s="71">
        <v>7261302854.4300003</v>
      </c>
      <c r="M10" s="71">
        <v>645931650.3499999</v>
      </c>
      <c r="N10" s="71">
        <v>3452654033.52</v>
      </c>
      <c r="O10" s="71">
        <v>-2806722383.1700001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4116932694.3499999</v>
      </c>
      <c r="AA10" s="71">
        <v>1695674003.01</v>
      </c>
      <c r="AB10" s="71">
        <v>455898290.42000002</v>
      </c>
      <c r="AC10" s="71">
        <v>1505203053.4000001</v>
      </c>
      <c r="AD10" s="71">
        <v>360351273.13999999</v>
      </c>
      <c r="AE10" s="71">
        <v>84754096.620000005</v>
      </c>
      <c r="AF10" s="71">
        <v>0</v>
      </c>
      <c r="AG10" s="71">
        <v>0</v>
      </c>
      <c r="AH10" s="71">
        <v>15051977.76</v>
      </c>
      <c r="AI10" s="71">
        <v>0</v>
      </c>
      <c r="AJ10" s="71">
        <v>24196493.25</v>
      </c>
      <c r="AK10" s="71">
        <v>24196493.25</v>
      </c>
      <c r="AL10" s="71">
        <v>0</v>
      </c>
      <c r="AM10" s="71">
        <v>375673193.44</v>
      </c>
      <c r="AN10" s="71">
        <v>749082669.88999999</v>
      </c>
      <c r="AO10" s="71">
        <v>-285531543.50999999</v>
      </c>
      <c r="AP10" s="71">
        <v>0</v>
      </c>
      <c r="AQ10" s="71">
        <v>0</v>
      </c>
      <c r="AR10" s="71">
        <v>-87877932.939999998</v>
      </c>
      <c r="AS10" s="71">
        <v>-8070770472.9299994</v>
      </c>
      <c r="AT10" s="71">
        <v>-3209325517.0899997</v>
      </c>
      <c r="AU10" s="71">
        <v>-5585627773.0799999</v>
      </c>
      <c r="AV10" s="71">
        <v>2376302255.9900002</v>
      </c>
      <c r="AW10" s="71">
        <v>-592225332.5899992</v>
      </c>
      <c r="AX10" s="71">
        <v>-548660384.63000011</v>
      </c>
      <c r="AY10" s="71">
        <v>-7155910571.79</v>
      </c>
      <c r="AZ10" s="71">
        <v>-7180373764.4499998</v>
      </c>
      <c r="BA10" s="71">
        <v>-1046258109.71</v>
      </c>
      <c r="BB10" s="71">
        <v>0</v>
      </c>
      <c r="BC10" s="71">
        <v>1070721302.37</v>
      </c>
      <c r="BD10" s="71">
        <v>6607250187.1599998</v>
      </c>
      <c r="BE10" s="71">
        <v>-43564947.959999084</v>
      </c>
      <c r="BF10" s="71">
        <v>4120438268.3300009</v>
      </c>
      <c r="BG10" s="71">
        <v>4440245939.6800003</v>
      </c>
      <c r="BH10" s="71">
        <v>296723374.51999998</v>
      </c>
      <c r="BI10" s="71">
        <v>0</v>
      </c>
      <c r="BJ10" s="71">
        <v>-616531045.87</v>
      </c>
      <c r="BK10" s="71">
        <v>-4164003216.29</v>
      </c>
      <c r="BL10" s="71">
        <v>0</v>
      </c>
      <c r="BM10" s="71">
        <v>0</v>
      </c>
      <c r="BN10" s="71">
        <v>0</v>
      </c>
      <c r="BO10" s="71">
        <v>-721462671.24000001</v>
      </c>
      <c r="BP10" s="71">
        <v>-721462671.24000001</v>
      </c>
      <c r="BQ10" s="71">
        <v>0</v>
      </c>
      <c r="BR10" s="71">
        <v>0</v>
      </c>
      <c r="BS10" s="71">
        <v>-3207372197.0799999</v>
      </c>
      <c r="BT10" s="71">
        <v>-2083588966.77</v>
      </c>
      <c r="BU10" s="71">
        <v>-816697792.51999998</v>
      </c>
      <c r="BV10" s="71">
        <v>-379453810.76999998</v>
      </c>
      <c r="BW10" s="71">
        <v>0</v>
      </c>
      <c r="BX10" s="71">
        <v>-87914692.780000001</v>
      </c>
      <c r="BY10" s="71">
        <v>-67345984.75</v>
      </c>
      <c r="BZ10" s="71">
        <v>227629050.50999999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-340384754.93000001</v>
      </c>
      <c r="CJ10" s="71">
        <v>-341145055</v>
      </c>
      <c r="CK10" s="71">
        <v>760300.07</v>
      </c>
      <c r="CL10" s="71">
        <v>3605533551.5600004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113598838.67</v>
      </c>
      <c r="E11" s="71">
        <v>93068027.50999999</v>
      </c>
      <c r="F11" s="71">
        <v>812052241.17000008</v>
      </c>
      <c r="G11" s="71">
        <v>-718984213.66000009</v>
      </c>
      <c r="H11" s="71">
        <v>0</v>
      </c>
      <c r="I11" s="71">
        <v>-40236693.810000002</v>
      </c>
      <c r="J11" s="71">
        <v>-98855641.50999999</v>
      </c>
      <c r="K11" s="71">
        <v>-444492342.15999997</v>
      </c>
      <c r="L11" s="71">
        <v>345636700.64999998</v>
      </c>
      <c r="M11" s="71">
        <v>58618947.699999988</v>
      </c>
      <c r="N11" s="71">
        <v>332526824.95999998</v>
      </c>
      <c r="O11" s="71">
        <v>-273907877.25999999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30204791.290000003</v>
      </c>
      <c r="AA11" s="71">
        <v>20000582.390000001</v>
      </c>
      <c r="AB11" s="71">
        <v>0</v>
      </c>
      <c r="AC11" s="71">
        <v>2606511.17</v>
      </c>
      <c r="AD11" s="71">
        <v>6599020.5099999998</v>
      </c>
      <c r="AE11" s="71">
        <v>19029.260000000002</v>
      </c>
      <c r="AF11" s="71">
        <v>0</v>
      </c>
      <c r="AG11" s="71">
        <v>18004.109999999997</v>
      </c>
      <c r="AH11" s="71">
        <v>961643.85000000009</v>
      </c>
      <c r="AI11" s="71">
        <v>0</v>
      </c>
      <c r="AJ11" s="71">
        <v>194608.43</v>
      </c>
      <c r="AK11" s="71">
        <v>194608.43</v>
      </c>
      <c r="AL11" s="71">
        <v>0</v>
      </c>
      <c r="AM11" s="71">
        <v>30368105.25</v>
      </c>
      <c r="AN11" s="71">
        <v>30062820.09</v>
      </c>
      <c r="AO11" s="71">
        <v>0</v>
      </c>
      <c r="AP11" s="71">
        <v>0</v>
      </c>
      <c r="AQ11" s="71">
        <v>0</v>
      </c>
      <c r="AR11" s="71">
        <v>305285.16000000003</v>
      </c>
      <c r="AS11" s="71">
        <v>-101687352.50000001</v>
      </c>
      <c r="AT11" s="71">
        <v>-6557878.4899999946</v>
      </c>
      <c r="AU11" s="71">
        <v>-88022667.019999996</v>
      </c>
      <c r="AV11" s="71">
        <v>81464788.530000001</v>
      </c>
      <c r="AW11" s="71">
        <v>-4629217.4200000316</v>
      </c>
      <c r="AX11" s="71">
        <v>40561026.049999982</v>
      </c>
      <c r="AY11" s="71">
        <v>-91509645.620000005</v>
      </c>
      <c r="AZ11" s="71">
        <v>-106481921.68000001</v>
      </c>
      <c r="BA11" s="71">
        <v>-39245962.059999995</v>
      </c>
      <c r="BB11" s="71">
        <v>0</v>
      </c>
      <c r="BC11" s="71">
        <v>54218238.120000005</v>
      </c>
      <c r="BD11" s="71">
        <v>132070671.66999999</v>
      </c>
      <c r="BE11" s="71">
        <v>-45190243.470000014</v>
      </c>
      <c r="BF11" s="71">
        <v>33438323.59</v>
      </c>
      <c r="BG11" s="71">
        <v>36946172.509999998</v>
      </c>
      <c r="BH11" s="71">
        <v>16303909.489999998</v>
      </c>
      <c r="BI11" s="71">
        <v>0</v>
      </c>
      <c r="BJ11" s="71">
        <v>-19811758.41</v>
      </c>
      <c r="BK11" s="71">
        <v>-78628567.060000017</v>
      </c>
      <c r="BL11" s="71">
        <v>0</v>
      </c>
      <c r="BM11" s="71">
        <v>0</v>
      </c>
      <c r="BN11" s="71">
        <v>0</v>
      </c>
      <c r="BO11" s="71">
        <v>-4427269.16</v>
      </c>
      <c r="BP11" s="71">
        <v>-4427269.16</v>
      </c>
      <c r="BQ11" s="71">
        <v>0</v>
      </c>
      <c r="BR11" s="71">
        <v>0</v>
      </c>
      <c r="BS11" s="71">
        <v>-84107252.439999998</v>
      </c>
      <c r="BT11" s="71">
        <v>-122895411.97999999</v>
      </c>
      <c r="BU11" s="71">
        <v>-31620090.840000004</v>
      </c>
      <c r="BV11" s="71">
        <v>-23229366.010000002</v>
      </c>
      <c r="BW11" s="71">
        <v>-95799.580000000016</v>
      </c>
      <c r="BX11" s="71">
        <v>-1347856.01</v>
      </c>
      <c r="BY11" s="71">
        <v>-3100572.88</v>
      </c>
      <c r="BZ11" s="71">
        <v>98181844.859999985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-1965734.99</v>
      </c>
      <c r="CJ11" s="71">
        <v>-1965734.99</v>
      </c>
      <c r="CK11" s="71">
        <v>0</v>
      </c>
      <c r="CL11" s="71">
        <v>11911486.169999987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1347030503.9831824</v>
      </c>
      <c r="E13" s="71">
        <v>964177052.36999989</v>
      </c>
      <c r="F13" s="71">
        <v>1744844001.6699998</v>
      </c>
      <c r="G13" s="71">
        <v>-780666949.29999995</v>
      </c>
      <c r="H13" s="71">
        <v>0</v>
      </c>
      <c r="I13" s="71">
        <v>-234125012.79999995</v>
      </c>
      <c r="J13" s="71">
        <v>-281272850.96999991</v>
      </c>
      <c r="K13" s="71">
        <v>-855436336.01999998</v>
      </c>
      <c r="L13" s="71">
        <v>574163485.05000007</v>
      </c>
      <c r="M13" s="71">
        <v>47147838.169999972</v>
      </c>
      <c r="N13" s="71">
        <v>177212718.47999999</v>
      </c>
      <c r="O13" s="71">
        <v>-130064880.31000002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612183600.54318261</v>
      </c>
      <c r="AA13" s="71">
        <v>465204102.00515223</v>
      </c>
      <c r="AB13" s="71">
        <v>64761942.046375066</v>
      </c>
      <c r="AC13" s="71">
        <v>52565445.936660223</v>
      </c>
      <c r="AD13" s="71">
        <v>2972599.5587122561</v>
      </c>
      <c r="AE13" s="71">
        <v>0</v>
      </c>
      <c r="AF13" s="71">
        <v>384569.12495925109</v>
      </c>
      <c r="AG13" s="71">
        <v>35818701.724087656</v>
      </c>
      <c r="AH13" s="71">
        <v>-9523759.8527638782</v>
      </c>
      <c r="AI13" s="71">
        <v>0</v>
      </c>
      <c r="AJ13" s="71">
        <v>0</v>
      </c>
      <c r="AK13" s="71">
        <v>0</v>
      </c>
      <c r="AL13" s="71">
        <v>0</v>
      </c>
      <c r="AM13" s="71">
        <v>4794863.87</v>
      </c>
      <c r="AN13" s="71">
        <v>4982889.49</v>
      </c>
      <c r="AO13" s="71">
        <v>-158162.47000000003</v>
      </c>
      <c r="AP13" s="71">
        <v>0</v>
      </c>
      <c r="AQ13" s="71">
        <v>0</v>
      </c>
      <c r="AR13" s="71">
        <v>-29863.150000000256</v>
      </c>
      <c r="AS13" s="71">
        <v>-611099634.98970652</v>
      </c>
      <c r="AT13" s="71">
        <v>-95324364.25</v>
      </c>
      <c r="AU13" s="71">
        <v>-100988903.51000001</v>
      </c>
      <c r="AV13" s="71">
        <v>5664539.2599999998</v>
      </c>
      <c r="AW13" s="71">
        <v>-17407857.679999977</v>
      </c>
      <c r="AX13" s="71">
        <v>-78596755.539999992</v>
      </c>
      <c r="AY13" s="71">
        <v>-236214332.97999999</v>
      </c>
      <c r="AZ13" s="71">
        <v>-231490979.97999999</v>
      </c>
      <c r="BA13" s="71">
        <v>-20898194</v>
      </c>
      <c r="BB13" s="71">
        <v>0</v>
      </c>
      <c r="BC13" s="71">
        <v>16174841</v>
      </c>
      <c r="BD13" s="71">
        <v>157617577.44</v>
      </c>
      <c r="BE13" s="71">
        <v>61188897.860000014</v>
      </c>
      <c r="BF13" s="71">
        <v>144008154.48000002</v>
      </c>
      <c r="BG13" s="71">
        <v>145691550.48000002</v>
      </c>
      <c r="BH13" s="71">
        <v>694861</v>
      </c>
      <c r="BI13" s="71">
        <v>0</v>
      </c>
      <c r="BJ13" s="71">
        <v>-2378257</v>
      </c>
      <c r="BK13" s="71">
        <v>-82819256.620000005</v>
      </c>
      <c r="BL13" s="71">
        <v>0</v>
      </c>
      <c r="BM13" s="71">
        <v>0</v>
      </c>
      <c r="BN13" s="71">
        <v>0</v>
      </c>
      <c r="BO13" s="71">
        <v>-69317654.290000007</v>
      </c>
      <c r="BP13" s="71">
        <v>-69317654.290000007</v>
      </c>
      <c r="BQ13" s="71">
        <v>0</v>
      </c>
      <c r="BR13" s="71">
        <v>0</v>
      </c>
      <c r="BS13" s="71">
        <v>-427125067.71970659</v>
      </c>
      <c r="BT13" s="71">
        <v>-294567895.43000001</v>
      </c>
      <c r="BU13" s="71">
        <v>-71701717.058865517</v>
      </c>
      <c r="BV13" s="71">
        <v>-33105833.704485308</v>
      </c>
      <c r="BW13" s="71">
        <v>0</v>
      </c>
      <c r="BX13" s="71">
        <v>-5477121.3788396744</v>
      </c>
      <c r="BY13" s="71">
        <v>-17022319.1550101</v>
      </c>
      <c r="BZ13" s="71">
        <v>45214904.00999999</v>
      </c>
      <c r="CA13" s="71">
        <v>-50465085.002506003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-1924691.05</v>
      </c>
      <c r="CJ13" s="71">
        <v>-1924691.05</v>
      </c>
      <c r="CK13" s="71">
        <v>0</v>
      </c>
      <c r="CL13" s="71">
        <v>735930868.99347591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16044426817.336428</v>
      </c>
      <c r="E14" s="71">
        <v>14617613130.690001</v>
      </c>
      <c r="F14" s="71">
        <v>21591805259.09</v>
      </c>
      <c r="G14" s="71">
        <v>-6974192128.3999996</v>
      </c>
      <c r="H14" s="71">
        <v>0</v>
      </c>
      <c r="I14" s="71">
        <v>-2829619290.5300007</v>
      </c>
      <c r="J14" s="71">
        <v>-3418954185.9500008</v>
      </c>
      <c r="K14" s="71">
        <v>-10972493034.620001</v>
      </c>
      <c r="L14" s="71">
        <v>7553538848.6700001</v>
      </c>
      <c r="M14" s="71">
        <v>589334895.42000008</v>
      </c>
      <c r="N14" s="71">
        <v>1678777568.47</v>
      </c>
      <c r="O14" s="71">
        <v>-1089442673.05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4076450515.8164268</v>
      </c>
      <c r="AA14" s="71">
        <v>2165029636.9567389</v>
      </c>
      <c r="AB14" s="71">
        <v>-2649253.4483800158</v>
      </c>
      <c r="AC14" s="71">
        <v>1059573465.3684248</v>
      </c>
      <c r="AD14" s="71">
        <v>830536709.95208907</v>
      </c>
      <c r="AE14" s="71">
        <v>123126.931067</v>
      </c>
      <c r="AF14" s="71">
        <v>896899.13249999995</v>
      </c>
      <c r="AG14" s="71">
        <v>22440659.323256999</v>
      </c>
      <c r="AH14" s="71">
        <v>0</v>
      </c>
      <c r="AI14" s="71">
        <v>499271.60072999995</v>
      </c>
      <c r="AJ14" s="71">
        <v>3954379.29</v>
      </c>
      <c r="AK14" s="71">
        <v>3954379.29</v>
      </c>
      <c r="AL14" s="71">
        <v>0</v>
      </c>
      <c r="AM14" s="71">
        <v>176028082.06999999</v>
      </c>
      <c r="AN14" s="71">
        <v>245192397.53999999</v>
      </c>
      <c r="AO14" s="71">
        <v>-41717432.520000003</v>
      </c>
      <c r="AP14" s="71">
        <v>0</v>
      </c>
      <c r="AQ14" s="71">
        <v>0</v>
      </c>
      <c r="AR14" s="71">
        <v>-27446882.950000003</v>
      </c>
      <c r="AS14" s="71">
        <v>-9391505433.0300007</v>
      </c>
      <c r="AT14" s="71">
        <v>-2431265222.0200005</v>
      </c>
      <c r="AU14" s="71">
        <v>-3703973960.2200003</v>
      </c>
      <c r="AV14" s="71">
        <v>1272708738.2</v>
      </c>
      <c r="AW14" s="71">
        <v>-1600894527.9400005</v>
      </c>
      <c r="AX14" s="71">
        <v>-758177123.22000027</v>
      </c>
      <c r="AY14" s="71">
        <v>-4576417528.3800001</v>
      </c>
      <c r="AZ14" s="71">
        <v>-4030151381.6400003</v>
      </c>
      <c r="BA14" s="71">
        <v>-546266146.74000001</v>
      </c>
      <c r="BB14" s="71">
        <v>0</v>
      </c>
      <c r="BC14" s="71">
        <v>0</v>
      </c>
      <c r="BD14" s="71">
        <v>3818240405.1599998</v>
      </c>
      <c r="BE14" s="71">
        <v>-842717404.72000015</v>
      </c>
      <c r="BF14" s="71">
        <v>953726163.93999994</v>
      </c>
      <c r="BG14" s="71">
        <v>828334598.44999993</v>
      </c>
      <c r="BH14" s="71">
        <v>125391565.48999999</v>
      </c>
      <c r="BI14" s="71">
        <v>0</v>
      </c>
      <c r="BJ14" s="71">
        <v>0</v>
      </c>
      <c r="BK14" s="71">
        <v>-1796443568.6600001</v>
      </c>
      <c r="BL14" s="71">
        <v>0</v>
      </c>
      <c r="BM14" s="71">
        <v>0</v>
      </c>
      <c r="BN14" s="71">
        <v>0</v>
      </c>
      <c r="BO14" s="71">
        <v>-1102616843.1400001</v>
      </c>
      <c r="BP14" s="71">
        <v>-1102616843.1400001</v>
      </c>
      <c r="BQ14" s="71">
        <v>0</v>
      </c>
      <c r="BR14" s="71">
        <v>0</v>
      </c>
      <c r="BS14" s="71">
        <v>-4181386020.4499998</v>
      </c>
      <c r="BT14" s="71">
        <v>-3761713887.8699999</v>
      </c>
      <c r="BU14" s="71">
        <v>-503860757.89999998</v>
      </c>
      <c r="BV14" s="71">
        <v>-170066362.97</v>
      </c>
      <c r="BW14" s="71">
        <v>0</v>
      </c>
      <c r="BX14" s="71">
        <v>-69432516.260000005</v>
      </c>
      <c r="BY14" s="71">
        <v>-152485.99</v>
      </c>
      <c r="BZ14" s="71">
        <v>349627720.79999995</v>
      </c>
      <c r="CA14" s="71">
        <v>-25787730.260000002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-75342819.480000004</v>
      </c>
      <c r="CJ14" s="71">
        <v>-75342819.480000004</v>
      </c>
      <c r="CK14" s="71">
        <v>0</v>
      </c>
      <c r="CL14" s="71">
        <v>6652921384.306427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1805232899.9247394</v>
      </c>
      <c r="E17" s="71">
        <v>987866918.91000021</v>
      </c>
      <c r="F17" s="71">
        <v>1584521698.9200003</v>
      </c>
      <c r="G17" s="71">
        <v>-596654780.01000011</v>
      </c>
      <c r="H17" s="71">
        <v>0</v>
      </c>
      <c r="I17" s="71">
        <v>-132039923.29999989</v>
      </c>
      <c r="J17" s="71">
        <v>13835110.0200001</v>
      </c>
      <c r="K17" s="71">
        <v>-1030234724.09</v>
      </c>
      <c r="L17" s="71">
        <v>1044069834.1100001</v>
      </c>
      <c r="M17" s="71">
        <v>-145875033.31999999</v>
      </c>
      <c r="N17" s="71">
        <v>112644379.83999999</v>
      </c>
      <c r="O17" s="71">
        <v>-258519413.16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948883524.64473915</v>
      </c>
      <c r="AA17" s="71">
        <v>637897289.72813714</v>
      </c>
      <c r="AB17" s="71">
        <v>62902.493309999998</v>
      </c>
      <c r="AC17" s="71">
        <v>310923332.42329204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14480.82</v>
      </c>
      <c r="AK17" s="71">
        <v>14480.82</v>
      </c>
      <c r="AL17" s="71">
        <v>0</v>
      </c>
      <c r="AM17" s="71">
        <v>507898.84999999992</v>
      </c>
      <c r="AN17" s="71">
        <v>515410.68999999994</v>
      </c>
      <c r="AO17" s="71">
        <v>-61412.94</v>
      </c>
      <c r="AP17" s="71">
        <v>0</v>
      </c>
      <c r="AQ17" s="71">
        <v>0</v>
      </c>
      <c r="AR17" s="71">
        <v>53901.099999999991</v>
      </c>
      <c r="AS17" s="71">
        <v>-399727937.01469386</v>
      </c>
      <c r="AT17" s="71">
        <v>-135879807.84</v>
      </c>
      <c r="AU17" s="71">
        <v>-177876566.53</v>
      </c>
      <c r="AV17" s="71">
        <v>41996758.690000005</v>
      </c>
      <c r="AW17" s="71">
        <v>48074467.830000162</v>
      </c>
      <c r="AX17" s="71">
        <v>-200568489.4399997</v>
      </c>
      <c r="AY17" s="71">
        <v>-1100283920.7699997</v>
      </c>
      <c r="AZ17" s="71">
        <v>-1201497310.1199999</v>
      </c>
      <c r="BA17" s="71">
        <v>-63419388.100000001</v>
      </c>
      <c r="BB17" s="71">
        <v>0</v>
      </c>
      <c r="BC17" s="71">
        <v>164632777.44999999</v>
      </c>
      <c r="BD17" s="71">
        <v>899715431.33000004</v>
      </c>
      <c r="BE17" s="71">
        <v>248642957.26999986</v>
      </c>
      <c r="BF17" s="71">
        <v>999994299.04999995</v>
      </c>
      <c r="BG17" s="71">
        <v>986885382.27999997</v>
      </c>
      <c r="BH17" s="71">
        <v>-8213927.8799999999</v>
      </c>
      <c r="BI17" s="71">
        <v>0</v>
      </c>
      <c r="BJ17" s="71">
        <v>21322844.649999999</v>
      </c>
      <c r="BK17" s="71">
        <v>-751351341.78000009</v>
      </c>
      <c r="BL17" s="71">
        <v>0</v>
      </c>
      <c r="BM17" s="71">
        <v>0</v>
      </c>
      <c r="BN17" s="71">
        <v>0</v>
      </c>
      <c r="BO17" s="71">
        <v>-74493221.849999994</v>
      </c>
      <c r="BP17" s="71">
        <v>-74493221.849999994</v>
      </c>
      <c r="BQ17" s="71">
        <v>0</v>
      </c>
      <c r="BR17" s="71">
        <v>0</v>
      </c>
      <c r="BS17" s="71">
        <v>-237429375.15469399</v>
      </c>
      <c r="BT17" s="71">
        <v>-269926402.32999998</v>
      </c>
      <c r="BU17" s="71">
        <v>-22758377.461916998</v>
      </c>
      <c r="BV17" s="71">
        <v>-22006281.398400001</v>
      </c>
      <c r="BW17" s="71">
        <v>0</v>
      </c>
      <c r="BX17" s="71">
        <v>-484833.30609000003</v>
      </c>
      <c r="BY17" s="71">
        <v>-10750478.428287001</v>
      </c>
      <c r="BZ17" s="71">
        <v>102303654.67999999</v>
      </c>
      <c r="CA17" s="71">
        <v>-13806656.91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1405504962.9100456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312963924.03999984</v>
      </c>
      <c r="E18" s="71">
        <v>282398440.49999976</v>
      </c>
      <c r="F18" s="71">
        <v>1150590317.2399998</v>
      </c>
      <c r="G18" s="71">
        <v>-868191876.74000001</v>
      </c>
      <c r="H18" s="71">
        <v>0</v>
      </c>
      <c r="I18" s="71">
        <v>-185648813.01999992</v>
      </c>
      <c r="J18" s="71">
        <v>-129823967.82999998</v>
      </c>
      <c r="K18" s="71">
        <v>-611121460.43999994</v>
      </c>
      <c r="L18" s="71">
        <v>481297492.60999995</v>
      </c>
      <c r="M18" s="71">
        <v>-55824845.189999938</v>
      </c>
      <c r="N18" s="71">
        <v>301223028.99000001</v>
      </c>
      <c r="O18" s="71">
        <v>-357047874.17999995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179075721.60000002</v>
      </c>
      <c r="AA18" s="71">
        <v>54119575.880000003</v>
      </c>
      <c r="AB18" s="71">
        <v>0</v>
      </c>
      <c r="AC18" s="71">
        <v>7407201.709999999</v>
      </c>
      <c r="AD18" s="71">
        <v>117548944.01000001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37106895.82</v>
      </c>
      <c r="AK18" s="71">
        <v>77287667.109999999</v>
      </c>
      <c r="AL18" s="71">
        <v>-40180771.289999999</v>
      </c>
      <c r="AM18" s="71">
        <v>31679.140000001527</v>
      </c>
      <c r="AN18" s="71">
        <v>-8465089.709999999</v>
      </c>
      <c r="AO18" s="71">
        <v>4130569.39</v>
      </c>
      <c r="AP18" s="71">
        <v>0</v>
      </c>
      <c r="AQ18" s="71">
        <v>0</v>
      </c>
      <c r="AR18" s="71">
        <v>4366199.46</v>
      </c>
      <c r="AS18" s="71">
        <v>-334034221.01999986</v>
      </c>
      <c r="AT18" s="71">
        <v>-136581240.92999989</v>
      </c>
      <c r="AU18" s="71">
        <v>-504654852.41999996</v>
      </c>
      <c r="AV18" s="71">
        <v>368073611.49000007</v>
      </c>
      <c r="AW18" s="71">
        <v>-8320236.8500000238</v>
      </c>
      <c r="AX18" s="71">
        <v>30094727.140000045</v>
      </c>
      <c r="AY18" s="71">
        <v>-386057406.27000004</v>
      </c>
      <c r="AZ18" s="71">
        <v>-350372437.25</v>
      </c>
      <c r="BA18" s="71">
        <v>-115087426.22</v>
      </c>
      <c r="BB18" s="71">
        <v>0</v>
      </c>
      <c r="BC18" s="71">
        <v>79402457.200000003</v>
      </c>
      <c r="BD18" s="71">
        <v>416152133.41000009</v>
      </c>
      <c r="BE18" s="71">
        <v>-38414963.990000069</v>
      </c>
      <c r="BF18" s="71">
        <v>302435952.03999996</v>
      </c>
      <c r="BG18" s="71">
        <v>292033710.11000001</v>
      </c>
      <c r="BH18" s="71">
        <v>72605834.539999992</v>
      </c>
      <c r="BI18" s="71">
        <v>0</v>
      </c>
      <c r="BJ18" s="71">
        <v>-62203592.609999999</v>
      </c>
      <c r="BK18" s="71">
        <v>-340850916.03000003</v>
      </c>
      <c r="BL18" s="71">
        <v>0</v>
      </c>
      <c r="BM18" s="71">
        <v>0</v>
      </c>
      <c r="BN18" s="71">
        <v>0</v>
      </c>
      <c r="BO18" s="71">
        <v>-15791278.140000001</v>
      </c>
      <c r="BP18" s="71">
        <v>-15791278.140000001</v>
      </c>
      <c r="BQ18" s="71">
        <v>0</v>
      </c>
      <c r="BR18" s="71">
        <v>0</v>
      </c>
      <c r="BS18" s="71">
        <v>-173341465.09999996</v>
      </c>
      <c r="BT18" s="71">
        <v>-171683651.80999997</v>
      </c>
      <c r="BU18" s="71">
        <v>-75486002.320000008</v>
      </c>
      <c r="BV18" s="71">
        <v>-13824341</v>
      </c>
      <c r="BW18" s="71">
        <v>0</v>
      </c>
      <c r="BX18" s="71">
        <v>-3614706.8999999994</v>
      </c>
      <c r="BY18" s="71">
        <v>-19959026.620000001</v>
      </c>
      <c r="BZ18" s="71">
        <v>116341999.11000001</v>
      </c>
      <c r="CA18" s="71">
        <v>-5115735.5599999996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-21070296.980000019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3259372040.7100019</v>
      </c>
      <c r="E20" s="71">
        <v>2683809352.670002</v>
      </c>
      <c r="F20" s="71">
        <v>11270153346.160002</v>
      </c>
      <c r="G20" s="71">
        <v>-8586343993.4899998</v>
      </c>
      <c r="H20" s="71">
        <v>0</v>
      </c>
      <c r="I20" s="71">
        <v>-538424782.11000013</v>
      </c>
      <c r="J20" s="71">
        <v>-2027063471.9299998</v>
      </c>
      <c r="K20" s="71">
        <v>-5887639360.54</v>
      </c>
      <c r="L20" s="71">
        <v>3860575888.6100001</v>
      </c>
      <c r="M20" s="71">
        <v>1488638689.8199997</v>
      </c>
      <c r="N20" s="71">
        <v>4182051656.7399998</v>
      </c>
      <c r="O20" s="71">
        <v>-2693412966.9200001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1076708162.71</v>
      </c>
      <c r="AA20" s="71">
        <v>1029083920.0600001</v>
      </c>
      <c r="AB20" s="71">
        <v>0</v>
      </c>
      <c r="AC20" s="71">
        <v>14565530.199999999</v>
      </c>
      <c r="AD20" s="71">
        <v>33058712.449999999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1492128.44</v>
      </c>
      <c r="AK20" s="71">
        <v>1492128.44</v>
      </c>
      <c r="AL20" s="71">
        <v>0</v>
      </c>
      <c r="AM20" s="71">
        <v>35787179</v>
      </c>
      <c r="AN20" s="71">
        <v>-30218050</v>
      </c>
      <c r="AO20" s="71">
        <v>64084926</v>
      </c>
      <c r="AP20" s="71">
        <v>0</v>
      </c>
      <c r="AQ20" s="71">
        <v>0</v>
      </c>
      <c r="AR20" s="71">
        <v>1920303</v>
      </c>
      <c r="AS20" s="71">
        <v>-1931822360.6900001</v>
      </c>
      <c r="AT20" s="71">
        <v>-367477168.35000038</v>
      </c>
      <c r="AU20" s="71">
        <v>-3266242326.4000001</v>
      </c>
      <c r="AV20" s="71">
        <v>2898765158.0499997</v>
      </c>
      <c r="AW20" s="71">
        <v>-46572557.710000038</v>
      </c>
      <c r="AX20" s="71">
        <v>951466230.98000002</v>
      </c>
      <c r="AY20" s="71">
        <v>-3330676105.9899998</v>
      </c>
      <c r="AZ20" s="71">
        <v>-2726264633.6699996</v>
      </c>
      <c r="BA20" s="71">
        <v>-604411472.32000005</v>
      </c>
      <c r="BB20" s="71">
        <v>0</v>
      </c>
      <c r="BC20" s="71">
        <v>0</v>
      </c>
      <c r="BD20" s="71">
        <v>4282142336.9699998</v>
      </c>
      <c r="BE20" s="71">
        <v>-998038788.69000006</v>
      </c>
      <c r="BF20" s="71">
        <v>3115556455.8099999</v>
      </c>
      <c r="BG20" s="71">
        <v>2567657975.23</v>
      </c>
      <c r="BH20" s="71">
        <v>547898480.58000004</v>
      </c>
      <c r="BI20" s="71">
        <v>0</v>
      </c>
      <c r="BJ20" s="71">
        <v>0</v>
      </c>
      <c r="BK20" s="71">
        <v>-4113595244.5</v>
      </c>
      <c r="BL20" s="71">
        <v>0</v>
      </c>
      <c r="BM20" s="71">
        <v>0</v>
      </c>
      <c r="BN20" s="71">
        <v>0</v>
      </c>
      <c r="BO20" s="71">
        <v>-12430759.569999993</v>
      </c>
      <c r="BP20" s="71">
        <v>-12430759.569999993</v>
      </c>
      <c r="BQ20" s="71">
        <v>0</v>
      </c>
      <c r="BR20" s="71">
        <v>0</v>
      </c>
      <c r="BS20" s="71">
        <v>-1374489749.1299996</v>
      </c>
      <c r="BT20" s="71">
        <v>-1231033858.6199999</v>
      </c>
      <c r="BU20" s="71">
        <v>-624000947.05999994</v>
      </c>
      <c r="BV20" s="71">
        <v>-120112516.38</v>
      </c>
      <c r="BW20" s="71">
        <v>-996809.81</v>
      </c>
      <c r="BX20" s="71">
        <v>-53187342.020000003</v>
      </c>
      <c r="BY20" s="71">
        <v>-150393363.97</v>
      </c>
      <c r="BZ20" s="71">
        <v>805378117.72000003</v>
      </c>
      <c r="CA20" s="71">
        <v>-143028.99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-130852125.93000001</v>
      </c>
      <c r="CJ20" s="71">
        <v>-130852125.93000001</v>
      </c>
      <c r="CK20" s="71">
        <v>0</v>
      </c>
      <c r="CL20" s="71">
        <v>1327549680.0200019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19257046.929999977</v>
      </c>
      <c r="E21" s="71">
        <v>-19426301.470000029</v>
      </c>
      <c r="F21" s="71">
        <v>389390377.73000002</v>
      </c>
      <c r="G21" s="71">
        <v>-408816679.20000005</v>
      </c>
      <c r="H21" s="71">
        <v>0</v>
      </c>
      <c r="I21" s="71">
        <v>-120389226.37</v>
      </c>
      <c r="J21" s="71">
        <v>-18190529.150000006</v>
      </c>
      <c r="K21" s="71">
        <v>-206154011.15000001</v>
      </c>
      <c r="L21" s="71">
        <v>187963482</v>
      </c>
      <c r="M21" s="71">
        <v>-102198697.22</v>
      </c>
      <c r="N21" s="71">
        <v>46158711.780000001</v>
      </c>
      <c r="O21" s="71">
        <v>-148357409</v>
      </c>
      <c r="P21" s="71">
        <v>0</v>
      </c>
      <c r="Q21" s="71">
        <v>0</v>
      </c>
      <c r="R21" s="71">
        <v>0</v>
      </c>
      <c r="S21" s="71">
        <v>-7832343.7799999993</v>
      </c>
      <c r="T21" s="71">
        <v>-10091978.289999999</v>
      </c>
      <c r="U21" s="71">
        <v>-10091978.289999999</v>
      </c>
      <c r="V21" s="71">
        <v>0</v>
      </c>
      <c r="W21" s="71">
        <v>2259634.5099999998</v>
      </c>
      <c r="X21" s="71">
        <v>2259634.5099999998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165943251.47</v>
      </c>
      <c r="AK21" s="71">
        <v>165943251.47</v>
      </c>
      <c r="AL21" s="71">
        <v>0</v>
      </c>
      <c r="AM21" s="71">
        <v>961667.08000001311</v>
      </c>
      <c r="AN21" s="71">
        <v>168746031.90000001</v>
      </c>
      <c r="AO21" s="71">
        <v>-167784364.81999999</v>
      </c>
      <c r="AP21" s="71">
        <v>0</v>
      </c>
      <c r="AQ21" s="71">
        <v>0</v>
      </c>
      <c r="AR21" s="71">
        <v>0</v>
      </c>
      <c r="AS21" s="71">
        <v>-172563063.73000002</v>
      </c>
      <c r="AT21" s="71">
        <v>-62356401.410000026</v>
      </c>
      <c r="AU21" s="71">
        <v>-362614561.45000005</v>
      </c>
      <c r="AV21" s="71">
        <v>300258160.04000002</v>
      </c>
      <c r="AW21" s="71">
        <v>-21934801.410000004</v>
      </c>
      <c r="AX21" s="71">
        <v>39684034.869999997</v>
      </c>
      <c r="AY21" s="71">
        <v>-37532010.619999997</v>
      </c>
      <c r="AZ21" s="71">
        <v>-32899508.149999999</v>
      </c>
      <c r="BA21" s="71">
        <v>-10248324.93</v>
      </c>
      <c r="BB21" s="71">
        <v>0</v>
      </c>
      <c r="BC21" s="71">
        <v>5615822.46</v>
      </c>
      <c r="BD21" s="71">
        <v>77216045.489999995</v>
      </c>
      <c r="BE21" s="71">
        <v>-61618836.280000001</v>
      </c>
      <c r="BF21" s="71">
        <v>3770299.68</v>
      </c>
      <c r="BG21" s="71">
        <v>2181180.9500000002</v>
      </c>
      <c r="BH21" s="71">
        <v>3515552.38</v>
      </c>
      <c r="BI21" s="71">
        <v>0</v>
      </c>
      <c r="BJ21" s="71">
        <v>-1926433.65</v>
      </c>
      <c r="BK21" s="71">
        <v>-65389135.960000001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-83187389.400000006</v>
      </c>
      <c r="BT21" s="71">
        <v>-75676403.859999999</v>
      </c>
      <c r="BU21" s="71">
        <v>-28259425.039999999</v>
      </c>
      <c r="BV21" s="71">
        <v>-9237903.5700000003</v>
      </c>
      <c r="BW21" s="71">
        <v>0</v>
      </c>
      <c r="BX21" s="71">
        <v>-1603267.1400000001</v>
      </c>
      <c r="BY21" s="71">
        <v>-1967871.68</v>
      </c>
      <c r="BZ21" s="71">
        <v>34326343.490000002</v>
      </c>
      <c r="CA21" s="71">
        <v>-768861.6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-5084471.51</v>
      </c>
      <c r="CJ21" s="71">
        <v>-5085870.92</v>
      </c>
      <c r="CK21" s="71">
        <v>1399.41</v>
      </c>
      <c r="CL21" s="71">
        <v>-153306016.80000004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14232744663.599844</v>
      </c>
      <c r="E22" s="71">
        <v>10496639272.960003</v>
      </c>
      <c r="F22" s="71">
        <v>34114394621.050003</v>
      </c>
      <c r="G22" s="71">
        <v>-23617755348.09</v>
      </c>
      <c r="H22" s="71">
        <v>0</v>
      </c>
      <c r="I22" s="71">
        <v>-1741865537.9999971</v>
      </c>
      <c r="J22" s="71">
        <v>-4163247488.9099998</v>
      </c>
      <c r="K22" s="71">
        <v>-16573770226.909998</v>
      </c>
      <c r="L22" s="71">
        <v>12410522737.999998</v>
      </c>
      <c r="M22" s="71">
        <v>2421381950.9100027</v>
      </c>
      <c r="N22" s="71">
        <v>9764692944.9000015</v>
      </c>
      <c r="O22" s="71">
        <v>-7343310993.9899988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5247829663.879837</v>
      </c>
      <c r="AA22" s="71">
        <v>3776193809.1351228</v>
      </c>
      <c r="AB22" s="71">
        <v>0</v>
      </c>
      <c r="AC22" s="71">
        <v>1283284366.233983</v>
      </c>
      <c r="AD22" s="71">
        <v>142112054.56435859</v>
      </c>
      <c r="AE22" s="71">
        <v>30839732.184565734</v>
      </c>
      <c r="AF22" s="71">
        <v>0</v>
      </c>
      <c r="AG22" s="71">
        <v>15351247.58632791</v>
      </c>
      <c r="AH22" s="71">
        <v>0</v>
      </c>
      <c r="AI22" s="71">
        <v>48454.175478617006</v>
      </c>
      <c r="AJ22" s="71">
        <v>0</v>
      </c>
      <c r="AK22" s="71">
        <v>0</v>
      </c>
      <c r="AL22" s="71">
        <v>0</v>
      </c>
      <c r="AM22" s="71">
        <v>230141264.76000002</v>
      </c>
      <c r="AN22" s="71">
        <v>17494585</v>
      </c>
      <c r="AO22" s="71">
        <v>-13713350.92</v>
      </c>
      <c r="AP22" s="71">
        <v>0</v>
      </c>
      <c r="AQ22" s="71">
        <v>0</v>
      </c>
      <c r="AR22" s="71">
        <v>226360030.68000001</v>
      </c>
      <c r="AS22" s="71">
        <v>-4339626419.3506842</v>
      </c>
      <c r="AT22" s="71">
        <v>-859059874.13000107</v>
      </c>
      <c r="AU22" s="71">
        <v>-4344594559.9100008</v>
      </c>
      <c r="AV22" s="71">
        <v>3485534685.7799997</v>
      </c>
      <c r="AW22" s="71">
        <v>-97385721.299997807</v>
      </c>
      <c r="AX22" s="71">
        <v>-381593520.08999872</v>
      </c>
      <c r="AY22" s="71">
        <v>-4144069137.8299999</v>
      </c>
      <c r="AZ22" s="71">
        <v>-3278132299.9599996</v>
      </c>
      <c r="BA22" s="71">
        <v>-2114518666.74</v>
      </c>
      <c r="BB22" s="71">
        <v>0</v>
      </c>
      <c r="BC22" s="71">
        <v>1248581828.8699996</v>
      </c>
      <c r="BD22" s="71">
        <v>3762475617.7400012</v>
      </c>
      <c r="BE22" s="71">
        <v>284207798.79000092</v>
      </c>
      <c r="BF22" s="71">
        <v>3754931269.5100002</v>
      </c>
      <c r="BG22" s="71">
        <v>2941694207.0000005</v>
      </c>
      <c r="BH22" s="71">
        <v>1944574112.1100001</v>
      </c>
      <c r="BI22" s="71">
        <v>0</v>
      </c>
      <c r="BJ22" s="71">
        <v>-1131337049.6000001</v>
      </c>
      <c r="BK22" s="71">
        <v>-3470723470.7199993</v>
      </c>
      <c r="BL22" s="71">
        <v>0</v>
      </c>
      <c r="BM22" s="71">
        <v>0</v>
      </c>
      <c r="BN22" s="71">
        <v>0</v>
      </c>
      <c r="BO22" s="71">
        <v>-264043807.71999988</v>
      </c>
      <c r="BP22" s="71">
        <v>-264043807.71999988</v>
      </c>
      <c r="BQ22" s="71">
        <v>0</v>
      </c>
      <c r="BR22" s="71">
        <v>0</v>
      </c>
      <c r="BS22" s="71">
        <v>-3119137016.2006855</v>
      </c>
      <c r="BT22" s="71">
        <v>-4985378536.789999</v>
      </c>
      <c r="BU22" s="71">
        <v>-1051061536.497871</v>
      </c>
      <c r="BV22" s="71">
        <v>-76288319.292826071</v>
      </c>
      <c r="BW22" s="71">
        <v>0</v>
      </c>
      <c r="BX22" s="71">
        <v>-90350643.932661891</v>
      </c>
      <c r="BY22" s="71">
        <v>-60324061.897327036</v>
      </c>
      <c r="BZ22" s="71">
        <v>3244424519.1300001</v>
      </c>
      <c r="CA22" s="71">
        <v>-100158436.92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9893118244.2491608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3744354503.4599996</v>
      </c>
      <c r="E23" s="71">
        <v>3079532773.79</v>
      </c>
      <c r="F23" s="71">
        <v>6990375887.2800007</v>
      </c>
      <c r="G23" s="71">
        <v>-3910843113.4900007</v>
      </c>
      <c r="H23" s="71">
        <v>0</v>
      </c>
      <c r="I23" s="71">
        <v>-539131042.30000079</v>
      </c>
      <c r="J23" s="71">
        <v>-828358159.62000084</v>
      </c>
      <c r="K23" s="71">
        <v>-3358625819.3800006</v>
      </c>
      <c r="L23" s="71">
        <v>2530267659.7599998</v>
      </c>
      <c r="M23" s="71">
        <v>289227117.32000005</v>
      </c>
      <c r="N23" s="71">
        <v>993254479.5</v>
      </c>
      <c r="O23" s="71">
        <v>-704027362.17999995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1034162911.46</v>
      </c>
      <c r="AA23" s="71">
        <v>707429466.06999993</v>
      </c>
      <c r="AB23" s="71">
        <v>118276135.83</v>
      </c>
      <c r="AC23" s="71">
        <v>27333643.449999999</v>
      </c>
      <c r="AD23" s="71">
        <v>161282018.61000001</v>
      </c>
      <c r="AE23" s="71">
        <v>0</v>
      </c>
      <c r="AF23" s="71">
        <v>14558354.460000001</v>
      </c>
      <c r="AG23" s="71">
        <v>5283293.04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169789860.51000002</v>
      </c>
      <c r="AN23" s="71">
        <v>389745143.25</v>
      </c>
      <c r="AO23" s="71">
        <v>-219655130.53999999</v>
      </c>
      <c r="AP23" s="71">
        <v>0</v>
      </c>
      <c r="AQ23" s="71">
        <v>0</v>
      </c>
      <c r="AR23" s="71">
        <v>-300152.20000000007</v>
      </c>
      <c r="AS23" s="71">
        <v>-2910862985.2200003</v>
      </c>
      <c r="AT23" s="71">
        <v>-1027971539.9699998</v>
      </c>
      <c r="AU23" s="71">
        <v>-2863550018.6299996</v>
      </c>
      <c r="AV23" s="71">
        <v>1835578478.6599998</v>
      </c>
      <c r="AW23" s="71">
        <v>-175443806.03000003</v>
      </c>
      <c r="AX23" s="71">
        <v>-61592587.230000019</v>
      </c>
      <c r="AY23" s="71">
        <v>-912428405.03999996</v>
      </c>
      <c r="AZ23" s="71">
        <v>-821586962.48000002</v>
      </c>
      <c r="BA23" s="71">
        <v>-90841442.560000002</v>
      </c>
      <c r="BB23" s="71">
        <v>0</v>
      </c>
      <c r="BC23" s="71">
        <v>0</v>
      </c>
      <c r="BD23" s="71">
        <v>850835817.80999994</v>
      </c>
      <c r="BE23" s="71">
        <v>-113851218.80000001</v>
      </c>
      <c r="BF23" s="71">
        <v>474780256.66000003</v>
      </c>
      <c r="BG23" s="71">
        <v>444405085.98000002</v>
      </c>
      <c r="BH23" s="71">
        <v>30375170.68</v>
      </c>
      <c r="BI23" s="71">
        <v>0</v>
      </c>
      <c r="BJ23" s="71">
        <v>0</v>
      </c>
      <c r="BK23" s="71">
        <v>-588631475.46000004</v>
      </c>
      <c r="BL23" s="71">
        <v>0</v>
      </c>
      <c r="BM23" s="71">
        <v>0</v>
      </c>
      <c r="BN23" s="71">
        <v>0</v>
      </c>
      <c r="BO23" s="71">
        <v>-283974555.13</v>
      </c>
      <c r="BP23" s="71">
        <v>-283974555.13</v>
      </c>
      <c r="BQ23" s="71">
        <v>0</v>
      </c>
      <c r="BR23" s="71">
        <v>0</v>
      </c>
      <c r="BS23" s="71">
        <v>-1404857193.5400007</v>
      </c>
      <c r="BT23" s="71">
        <v>-1236627218.2100005</v>
      </c>
      <c r="BU23" s="71">
        <v>-275269161.06999999</v>
      </c>
      <c r="BV23" s="71">
        <v>-6375462.9800000004</v>
      </c>
      <c r="BW23" s="71">
        <v>0</v>
      </c>
      <c r="BX23" s="71">
        <v>-55169948.68</v>
      </c>
      <c r="BY23" s="71">
        <v>-108037499.46000001</v>
      </c>
      <c r="BZ23" s="71">
        <v>282631874.25</v>
      </c>
      <c r="CA23" s="71">
        <v>-6009777.3899999997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-18615890.549999997</v>
      </c>
      <c r="CJ23" s="71">
        <v>-18615890.549999997</v>
      </c>
      <c r="CK23" s="71">
        <v>0</v>
      </c>
      <c r="CL23" s="71">
        <v>833491518.23999929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897407153.69999945</v>
      </c>
      <c r="E24" s="71">
        <v>749076608.92999959</v>
      </c>
      <c r="F24" s="71">
        <v>2357796221.4299998</v>
      </c>
      <c r="G24" s="71">
        <v>-1608719612.5000002</v>
      </c>
      <c r="H24" s="71">
        <v>0</v>
      </c>
      <c r="I24" s="71">
        <v>-142519467.6500001</v>
      </c>
      <c r="J24" s="71">
        <v>-284507552.06000006</v>
      </c>
      <c r="K24" s="71">
        <v>-1153219909.1500001</v>
      </c>
      <c r="L24" s="71">
        <v>868712357.09000003</v>
      </c>
      <c r="M24" s="71">
        <v>141988084.40999997</v>
      </c>
      <c r="N24" s="71">
        <v>721743060.2299999</v>
      </c>
      <c r="O24" s="71">
        <v>-579754975.81999993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290875165.42999995</v>
      </c>
      <c r="AA24" s="71">
        <v>285653842.33999997</v>
      </c>
      <c r="AB24" s="71">
        <v>0</v>
      </c>
      <c r="AC24" s="71">
        <v>5221323.09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-25153.009999996051</v>
      </c>
      <c r="AN24" s="71">
        <v>62775139.850000001</v>
      </c>
      <c r="AO24" s="71">
        <v>-50047738.859999999</v>
      </c>
      <c r="AP24" s="71">
        <v>0</v>
      </c>
      <c r="AQ24" s="71">
        <v>0</v>
      </c>
      <c r="AR24" s="71">
        <v>-12752553.999999998</v>
      </c>
      <c r="AS24" s="71">
        <v>-449378123.83000004</v>
      </c>
      <c r="AT24" s="71">
        <v>-119658106.73000002</v>
      </c>
      <c r="AU24" s="71">
        <v>-320439918.47000003</v>
      </c>
      <c r="AV24" s="71">
        <v>200781811.74000001</v>
      </c>
      <c r="AW24" s="71">
        <v>-7546195.2000000179</v>
      </c>
      <c r="AX24" s="71">
        <v>22873178.810000002</v>
      </c>
      <c r="AY24" s="71">
        <v>-80941514.109999985</v>
      </c>
      <c r="AZ24" s="71">
        <v>-88921676.329999983</v>
      </c>
      <c r="BA24" s="71">
        <v>-28352008.699999999</v>
      </c>
      <c r="BB24" s="71">
        <v>0</v>
      </c>
      <c r="BC24" s="71">
        <v>36332170.919999994</v>
      </c>
      <c r="BD24" s="71">
        <v>103814692.91999999</v>
      </c>
      <c r="BE24" s="71">
        <v>-30419374.01000002</v>
      </c>
      <c r="BF24" s="71">
        <v>58978527.729999989</v>
      </c>
      <c r="BG24" s="71">
        <v>69549597.309999987</v>
      </c>
      <c r="BH24" s="71">
        <v>13544666.969999999</v>
      </c>
      <c r="BI24" s="71">
        <v>0</v>
      </c>
      <c r="BJ24" s="71">
        <v>-24115736.550000001</v>
      </c>
      <c r="BK24" s="71">
        <v>-89397901.74000001</v>
      </c>
      <c r="BL24" s="71">
        <v>0</v>
      </c>
      <c r="BM24" s="71">
        <v>0</v>
      </c>
      <c r="BN24" s="71">
        <v>0</v>
      </c>
      <c r="BO24" s="71">
        <v>-55066602.640000001</v>
      </c>
      <c r="BP24" s="71">
        <v>-55066602.640000001</v>
      </c>
      <c r="BQ24" s="71">
        <v>0</v>
      </c>
      <c r="BR24" s="71">
        <v>0</v>
      </c>
      <c r="BS24" s="71">
        <v>-267107219.25999999</v>
      </c>
      <c r="BT24" s="71">
        <v>-378166105.06</v>
      </c>
      <c r="BU24" s="71">
        <v>-41835085.299999997</v>
      </c>
      <c r="BV24" s="71">
        <v>-9015589.7000000011</v>
      </c>
      <c r="BW24" s="71">
        <v>0</v>
      </c>
      <c r="BX24" s="71">
        <v>-6006055.3499999996</v>
      </c>
      <c r="BY24" s="71">
        <v>-11301753.82</v>
      </c>
      <c r="BZ24" s="71">
        <v>200324374.48000002</v>
      </c>
      <c r="CA24" s="71">
        <v>-21107004.509999998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448029029.86999941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177511967.85735145</v>
      </c>
      <c r="E25" s="71">
        <v>155256448.61999983</v>
      </c>
      <c r="F25" s="71">
        <v>664041979.1099999</v>
      </c>
      <c r="G25" s="71">
        <v>-508785530.49000007</v>
      </c>
      <c r="H25" s="71">
        <v>0</v>
      </c>
      <c r="I25" s="71">
        <v>-27699288.02000007</v>
      </c>
      <c r="J25" s="71">
        <v>-95473952.250000149</v>
      </c>
      <c r="K25" s="71">
        <v>-330930040.26000017</v>
      </c>
      <c r="L25" s="71">
        <v>235456088.01000002</v>
      </c>
      <c r="M25" s="71">
        <v>67774664.230000079</v>
      </c>
      <c r="N25" s="71">
        <v>220706182.37000006</v>
      </c>
      <c r="O25" s="71">
        <v>-152931518.13999999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38134612.747351669</v>
      </c>
      <c r="AA25" s="71">
        <v>32441717.453335602</v>
      </c>
      <c r="AB25" s="71">
        <v>0</v>
      </c>
      <c r="AC25" s="71">
        <v>2222485.1156437453</v>
      </c>
      <c r="AD25" s="71">
        <v>3366343.3268388701</v>
      </c>
      <c r="AE25" s="71">
        <v>0</v>
      </c>
      <c r="AF25" s="71">
        <v>104066.85153344827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11820194.510000007</v>
      </c>
      <c r="AN25" s="71">
        <v>21163888.380000003</v>
      </c>
      <c r="AO25" s="71">
        <v>-7678694.4999999981</v>
      </c>
      <c r="AP25" s="71">
        <v>0</v>
      </c>
      <c r="AQ25" s="71">
        <v>0</v>
      </c>
      <c r="AR25" s="71">
        <v>-1664999.369999998</v>
      </c>
      <c r="AS25" s="71">
        <v>-323440372.02068335</v>
      </c>
      <c r="AT25" s="71">
        <v>-76189100.805299789</v>
      </c>
      <c r="AU25" s="71">
        <v>-191484066.8199985</v>
      </c>
      <c r="AV25" s="71">
        <v>115294966.01469871</v>
      </c>
      <c r="AW25" s="71">
        <v>-21581212.158080004</v>
      </c>
      <c r="AX25" s="71">
        <v>-58031317.790641099</v>
      </c>
      <c r="AY25" s="71">
        <v>-84720241.770641103</v>
      </c>
      <c r="AZ25" s="71">
        <v>-50219679.230641112</v>
      </c>
      <c r="BA25" s="71">
        <v>-47328245.189999998</v>
      </c>
      <c r="BB25" s="71">
        <v>0</v>
      </c>
      <c r="BC25" s="71">
        <v>12827682.650000002</v>
      </c>
      <c r="BD25" s="71">
        <v>26688923.98</v>
      </c>
      <c r="BE25" s="71">
        <v>36450105.632561095</v>
      </c>
      <c r="BF25" s="71">
        <v>53196503.622561097</v>
      </c>
      <c r="BG25" s="71">
        <v>32580128.442561101</v>
      </c>
      <c r="BH25" s="71">
        <v>28670977.630000003</v>
      </c>
      <c r="BI25" s="71">
        <v>0</v>
      </c>
      <c r="BJ25" s="71">
        <v>-8054602.4499999993</v>
      </c>
      <c r="BK25" s="71">
        <v>-16746397.99</v>
      </c>
      <c r="BL25" s="71">
        <v>0</v>
      </c>
      <c r="BM25" s="71">
        <v>0</v>
      </c>
      <c r="BN25" s="71">
        <v>0</v>
      </c>
      <c r="BO25" s="71">
        <v>-18698826.640000001</v>
      </c>
      <c r="BP25" s="71">
        <v>-18698826.640000001</v>
      </c>
      <c r="BQ25" s="71">
        <v>0</v>
      </c>
      <c r="BR25" s="71">
        <v>0</v>
      </c>
      <c r="BS25" s="71">
        <v>-198484362.58730355</v>
      </c>
      <c r="BT25" s="71">
        <v>-115905209.55000003</v>
      </c>
      <c r="BU25" s="71">
        <v>-57953883.911669515</v>
      </c>
      <c r="BV25" s="71">
        <v>-21278148.949028082</v>
      </c>
      <c r="BW25" s="71">
        <v>0</v>
      </c>
      <c r="BX25" s="71">
        <v>-66455146.463091277</v>
      </c>
      <c r="BY25" s="71">
        <v>-3744659.1135146571</v>
      </c>
      <c r="BZ25" s="71">
        <v>67664543.11999999</v>
      </c>
      <c r="CA25" s="71">
        <v>-811857.72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-8486869.8300000001</v>
      </c>
      <c r="CJ25" s="71">
        <v>-8486869.8300000001</v>
      </c>
      <c r="CK25" s="71">
        <v>0</v>
      </c>
      <c r="CL25" s="71">
        <v>-145928404.1633319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910007667.18000054</v>
      </c>
      <c r="E26" s="71">
        <v>733714015.82000017</v>
      </c>
      <c r="F26" s="71">
        <v>4994570838.4700003</v>
      </c>
      <c r="G26" s="71">
        <v>-4260856822.6500001</v>
      </c>
      <c r="H26" s="71">
        <v>0</v>
      </c>
      <c r="I26" s="71">
        <v>-100370458.57999969</v>
      </c>
      <c r="J26" s="71">
        <v>-537026205.10999966</v>
      </c>
      <c r="K26" s="71">
        <v>-2361417287.2599998</v>
      </c>
      <c r="L26" s="71">
        <v>1824391082.1500001</v>
      </c>
      <c r="M26" s="71">
        <v>436655746.52999997</v>
      </c>
      <c r="N26" s="71">
        <v>1770847757.55</v>
      </c>
      <c r="O26" s="71">
        <v>-1334192011.02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234164414.22999996</v>
      </c>
      <c r="AA26" s="71">
        <v>225463249.52999997</v>
      </c>
      <c r="AB26" s="71">
        <v>0</v>
      </c>
      <c r="AC26" s="71">
        <v>7497008.7300000004</v>
      </c>
      <c r="AD26" s="71">
        <v>0</v>
      </c>
      <c r="AE26" s="71">
        <v>0</v>
      </c>
      <c r="AF26" s="71">
        <v>0</v>
      </c>
      <c r="AG26" s="71">
        <v>1204155.97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42499695.709999993</v>
      </c>
      <c r="AN26" s="71">
        <v>185641935.34999999</v>
      </c>
      <c r="AO26" s="71">
        <v>-137451110.5</v>
      </c>
      <c r="AP26" s="71">
        <v>0</v>
      </c>
      <c r="AQ26" s="71">
        <v>0</v>
      </c>
      <c r="AR26" s="71">
        <v>-5691129.1399999997</v>
      </c>
      <c r="AS26" s="71">
        <v>-627417746.25000036</v>
      </c>
      <c r="AT26" s="71">
        <v>-206228158.72000015</v>
      </c>
      <c r="AU26" s="71">
        <v>-1179696183.5200002</v>
      </c>
      <c r="AV26" s="71">
        <v>973468024.80000007</v>
      </c>
      <c r="AW26" s="71">
        <v>-2070732.2999998927</v>
      </c>
      <c r="AX26" s="71">
        <v>184672759.44000006</v>
      </c>
      <c r="AY26" s="71">
        <v>-582327837.54999995</v>
      </c>
      <c r="AZ26" s="71">
        <v>-533306755.96999991</v>
      </c>
      <c r="BA26" s="71">
        <v>-49021081.579999998</v>
      </c>
      <c r="BB26" s="71">
        <v>0</v>
      </c>
      <c r="BC26" s="71">
        <v>0</v>
      </c>
      <c r="BD26" s="71">
        <v>767000596.99000001</v>
      </c>
      <c r="BE26" s="71">
        <v>-186743491.73999995</v>
      </c>
      <c r="BF26" s="71">
        <v>460809344.30000001</v>
      </c>
      <c r="BG26" s="71">
        <v>432512489.97000003</v>
      </c>
      <c r="BH26" s="71">
        <v>28296854.329999998</v>
      </c>
      <c r="BI26" s="71">
        <v>0</v>
      </c>
      <c r="BJ26" s="71">
        <v>0</v>
      </c>
      <c r="BK26" s="71">
        <v>-647552836.03999996</v>
      </c>
      <c r="BL26" s="71">
        <v>0</v>
      </c>
      <c r="BM26" s="71">
        <v>0</v>
      </c>
      <c r="BN26" s="71">
        <v>0</v>
      </c>
      <c r="BO26" s="71">
        <v>-96154503.569999993</v>
      </c>
      <c r="BP26" s="71">
        <v>-96154503.569999993</v>
      </c>
      <c r="BQ26" s="71">
        <v>0</v>
      </c>
      <c r="BR26" s="71">
        <v>0</v>
      </c>
      <c r="BS26" s="71">
        <v>-318009295.92000031</v>
      </c>
      <c r="BT26" s="71">
        <v>-558461948.97000003</v>
      </c>
      <c r="BU26" s="71">
        <v>-188750991.72000024</v>
      </c>
      <c r="BV26" s="71">
        <v>-33561997.449999988</v>
      </c>
      <c r="BW26" s="71">
        <v>0</v>
      </c>
      <c r="BX26" s="71">
        <v>-14658050.449999999</v>
      </c>
      <c r="BY26" s="71">
        <v>-38298889.410000004</v>
      </c>
      <c r="BZ26" s="71">
        <v>522904745.28000003</v>
      </c>
      <c r="CA26" s="71">
        <v>-7182163.1999999927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-4955055.74</v>
      </c>
      <c r="CJ26" s="71">
        <v>-4955055.74</v>
      </c>
      <c r="CK26" s="71">
        <v>0</v>
      </c>
      <c r="CL26" s="71">
        <v>282589920.93000019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2447855948.29</v>
      </c>
      <c r="E27" s="71">
        <v>2378724810.8699999</v>
      </c>
      <c r="F27" s="71">
        <v>4044916532.7000003</v>
      </c>
      <c r="G27" s="71">
        <v>-1666191721.8300002</v>
      </c>
      <c r="H27" s="71">
        <v>0</v>
      </c>
      <c r="I27" s="71">
        <v>-1057112474.5400001</v>
      </c>
      <c r="J27" s="71">
        <v>-809701047.21999979</v>
      </c>
      <c r="K27" s="71">
        <v>-2187672869.2799997</v>
      </c>
      <c r="L27" s="71">
        <v>1377971822.0599999</v>
      </c>
      <c r="M27" s="71">
        <v>-247411427.32000029</v>
      </c>
      <c r="N27" s="71">
        <v>555160441.65999985</v>
      </c>
      <c r="O27" s="71">
        <v>-802571868.98000014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1066368846</v>
      </c>
      <c r="AA27" s="71">
        <v>381433255.07999998</v>
      </c>
      <c r="AB27" s="71">
        <v>99525007.930000007</v>
      </c>
      <c r="AC27" s="71">
        <v>585410582.99000001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395893.85</v>
      </c>
      <c r="AK27" s="71">
        <v>395893.85</v>
      </c>
      <c r="AL27" s="71">
        <v>0</v>
      </c>
      <c r="AM27" s="71">
        <v>59478872.109999999</v>
      </c>
      <c r="AN27" s="71">
        <v>142350995.97999999</v>
      </c>
      <c r="AO27" s="71">
        <v>-82633697.459999993</v>
      </c>
      <c r="AP27" s="71">
        <v>0</v>
      </c>
      <c r="AQ27" s="71">
        <v>0</v>
      </c>
      <c r="AR27" s="71">
        <v>-238426.40999999992</v>
      </c>
      <c r="AS27" s="71">
        <v>-1450166724.8100002</v>
      </c>
      <c r="AT27" s="71">
        <v>-300705520.25</v>
      </c>
      <c r="AU27" s="71">
        <v>-504269452.86000001</v>
      </c>
      <c r="AV27" s="71">
        <v>203563932.60999998</v>
      </c>
      <c r="AW27" s="71">
        <v>-178119135.28000009</v>
      </c>
      <c r="AX27" s="71">
        <v>-210901418.79000002</v>
      </c>
      <c r="AY27" s="71">
        <v>-730182259.41999996</v>
      </c>
      <c r="AZ27" s="71">
        <v>-491389793.13</v>
      </c>
      <c r="BA27" s="71">
        <v>-238792466.28999999</v>
      </c>
      <c r="BB27" s="71">
        <v>0</v>
      </c>
      <c r="BC27" s="71">
        <v>0</v>
      </c>
      <c r="BD27" s="71">
        <v>519280840.62999994</v>
      </c>
      <c r="BE27" s="71">
        <v>32782283.509999931</v>
      </c>
      <c r="BF27" s="71">
        <v>399270454.89999998</v>
      </c>
      <c r="BG27" s="71">
        <v>337284116.77999997</v>
      </c>
      <c r="BH27" s="71">
        <v>61986338.120000005</v>
      </c>
      <c r="BI27" s="71">
        <v>0</v>
      </c>
      <c r="BJ27" s="71">
        <v>0</v>
      </c>
      <c r="BK27" s="71">
        <v>-366488171.39000005</v>
      </c>
      <c r="BL27" s="71">
        <v>463377</v>
      </c>
      <c r="BM27" s="71">
        <v>463377</v>
      </c>
      <c r="BN27" s="71">
        <v>0</v>
      </c>
      <c r="BO27" s="71">
        <v>-166412083.53</v>
      </c>
      <c r="BP27" s="71">
        <v>-166412083.53</v>
      </c>
      <c r="BQ27" s="71">
        <v>0</v>
      </c>
      <c r="BR27" s="71">
        <v>0</v>
      </c>
      <c r="BS27" s="71">
        <v>-765816288.79000008</v>
      </c>
      <c r="BT27" s="71">
        <v>-645090200.80000007</v>
      </c>
      <c r="BU27" s="71">
        <v>-207326622.5</v>
      </c>
      <c r="BV27" s="71">
        <v>-46402737.510000005</v>
      </c>
      <c r="BW27" s="71">
        <v>0</v>
      </c>
      <c r="BX27" s="71">
        <v>-37273501.75</v>
      </c>
      <c r="BY27" s="71">
        <v>-26540727.34</v>
      </c>
      <c r="BZ27" s="71">
        <v>196817501.10999998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-39577073.960000008</v>
      </c>
      <c r="CJ27" s="71">
        <v>-39577073.960000008</v>
      </c>
      <c r="CK27" s="71">
        <v>0</v>
      </c>
      <c r="CL27" s="71">
        <v>997689223.47999978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124836743.31000005</v>
      </c>
      <c r="E28" s="71">
        <v>95374801.410000026</v>
      </c>
      <c r="F28" s="71">
        <v>477052727.79000002</v>
      </c>
      <c r="G28" s="71">
        <v>-381677926.38</v>
      </c>
      <c r="H28" s="71">
        <v>0</v>
      </c>
      <c r="I28" s="71">
        <v>-14435734.639999971</v>
      </c>
      <c r="J28" s="71">
        <v>-30593516.659999982</v>
      </c>
      <c r="K28" s="71">
        <v>-142716490.73999998</v>
      </c>
      <c r="L28" s="71">
        <v>112122974.08</v>
      </c>
      <c r="M28" s="71">
        <v>16157782.020000011</v>
      </c>
      <c r="N28" s="71">
        <v>105424658.44000001</v>
      </c>
      <c r="O28" s="71">
        <v>-89266876.420000002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44208896.210000001</v>
      </c>
      <c r="AA28" s="71">
        <v>20733100.850000001</v>
      </c>
      <c r="AB28" s="71">
        <v>0</v>
      </c>
      <c r="AC28" s="71">
        <v>0</v>
      </c>
      <c r="AD28" s="71">
        <v>23475795.359999999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-311219.66999999946</v>
      </c>
      <c r="AN28" s="71">
        <v>-854617.77999999933</v>
      </c>
      <c r="AO28" s="71">
        <v>626292.41000000015</v>
      </c>
      <c r="AP28" s="71">
        <v>0</v>
      </c>
      <c r="AQ28" s="71">
        <v>0</v>
      </c>
      <c r="AR28" s="71">
        <v>-82894.300000000279</v>
      </c>
      <c r="AS28" s="71">
        <v>-94434477.149999991</v>
      </c>
      <c r="AT28" s="71">
        <v>-36758388.219999984</v>
      </c>
      <c r="AU28" s="71">
        <v>-142129111.44999999</v>
      </c>
      <c r="AV28" s="71">
        <v>105370723.23</v>
      </c>
      <c r="AW28" s="71">
        <v>-8393613.950000003</v>
      </c>
      <c r="AX28" s="71">
        <v>18419154.310000002</v>
      </c>
      <c r="AY28" s="71">
        <v>-83855129.349999994</v>
      </c>
      <c r="AZ28" s="71">
        <v>-59634580.339999996</v>
      </c>
      <c r="BA28" s="71">
        <v>-47481605.200000003</v>
      </c>
      <c r="BB28" s="71">
        <v>0</v>
      </c>
      <c r="BC28" s="71">
        <v>23261056.190000001</v>
      </c>
      <c r="BD28" s="71">
        <v>102274283.66</v>
      </c>
      <c r="BE28" s="71">
        <v>-26812768.260000005</v>
      </c>
      <c r="BF28" s="71">
        <v>58452821.519999996</v>
      </c>
      <c r="BG28" s="71">
        <v>44276528.859999999</v>
      </c>
      <c r="BH28" s="71">
        <v>30390856.710000001</v>
      </c>
      <c r="BI28" s="71">
        <v>0</v>
      </c>
      <c r="BJ28" s="71">
        <v>-16214564.050000001</v>
      </c>
      <c r="BK28" s="71">
        <v>-85265589.780000001</v>
      </c>
      <c r="BL28" s="71">
        <v>0</v>
      </c>
      <c r="BM28" s="71">
        <v>0</v>
      </c>
      <c r="BN28" s="71">
        <v>0</v>
      </c>
      <c r="BO28" s="71">
        <v>-5486430.4899999984</v>
      </c>
      <c r="BP28" s="71">
        <v>-5486430.4899999984</v>
      </c>
      <c r="BQ28" s="71">
        <v>0</v>
      </c>
      <c r="BR28" s="71">
        <v>0</v>
      </c>
      <c r="BS28" s="71">
        <v>-42757276.900000006</v>
      </c>
      <c r="BT28" s="71">
        <v>-77658528.75</v>
      </c>
      <c r="BU28" s="71">
        <v>-19212842.02</v>
      </c>
      <c r="BV28" s="71">
        <v>-6779784.6200000001</v>
      </c>
      <c r="BW28" s="71">
        <v>0</v>
      </c>
      <c r="BX28" s="71">
        <v>-90854.399999999994</v>
      </c>
      <c r="BY28" s="71">
        <v>-2286229.19</v>
      </c>
      <c r="BZ28" s="71">
        <v>63270962.079999998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-1038767.59</v>
      </c>
      <c r="CJ28" s="71">
        <v>-1038767.59</v>
      </c>
      <c r="CK28" s="71">
        <v>0</v>
      </c>
      <c r="CL28" s="71">
        <v>30402266.160000056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3836850660.2797027</v>
      </c>
      <c r="E29" s="71">
        <v>3507301464.5999966</v>
      </c>
      <c r="F29" s="71">
        <v>9747954033.3399925</v>
      </c>
      <c r="G29" s="71">
        <v>-6240652568.739996</v>
      </c>
      <c r="H29" s="71">
        <v>0</v>
      </c>
      <c r="I29" s="71">
        <v>-925971091.42000103</v>
      </c>
      <c r="J29" s="71">
        <v>-1152676398.400002</v>
      </c>
      <c r="K29" s="71">
        <v>-5014839587.5200014</v>
      </c>
      <c r="L29" s="71">
        <v>3862163189.1199994</v>
      </c>
      <c r="M29" s="71">
        <v>226705306.98000097</v>
      </c>
      <c r="N29" s="71">
        <v>2813184715.2300005</v>
      </c>
      <c r="O29" s="71">
        <v>-2586479408.2499995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1156308326.5297067</v>
      </c>
      <c r="AA29" s="71">
        <v>1156308326.5297067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15720427.299999999</v>
      </c>
      <c r="AK29" s="71">
        <v>15720427.299999999</v>
      </c>
      <c r="AL29" s="71">
        <v>0</v>
      </c>
      <c r="AM29" s="71">
        <v>83491533.27000007</v>
      </c>
      <c r="AN29" s="71">
        <v>335349860.61000007</v>
      </c>
      <c r="AO29" s="71">
        <v>-251682021.06</v>
      </c>
      <c r="AP29" s="71">
        <v>4588.6000000000058</v>
      </c>
      <c r="AQ29" s="71">
        <v>-1893.7999999999993</v>
      </c>
      <c r="AR29" s="71">
        <v>-179001.07999999975</v>
      </c>
      <c r="AS29" s="71">
        <v>-2039573279.5561388</v>
      </c>
      <c r="AT29" s="71">
        <v>-611104685.72999573</v>
      </c>
      <c r="AU29" s="71">
        <v>-4132623451.2399969</v>
      </c>
      <c r="AV29" s="71">
        <v>3521518765.5100012</v>
      </c>
      <c r="AW29" s="71">
        <v>-30831354.900000691</v>
      </c>
      <c r="AX29" s="71">
        <v>-62410861.429999948</v>
      </c>
      <c r="AY29" s="71">
        <v>-1130143508.2699997</v>
      </c>
      <c r="AZ29" s="71">
        <v>-1400791224.6399999</v>
      </c>
      <c r="BA29" s="71">
        <v>-104860724.61</v>
      </c>
      <c r="BB29" s="71">
        <v>0</v>
      </c>
      <c r="BC29" s="71">
        <v>375508440.98000002</v>
      </c>
      <c r="BD29" s="71">
        <v>1067732646.8399998</v>
      </c>
      <c r="BE29" s="71">
        <v>31579506.529999256</v>
      </c>
      <c r="BF29" s="71">
        <v>1012448627.7599993</v>
      </c>
      <c r="BG29" s="71">
        <v>1286191247.4799993</v>
      </c>
      <c r="BH29" s="71">
        <v>62642295.079999998</v>
      </c>
      <c r="BI29" s="71">
        <v>0</v>
      </c>
      <c r="BJ29" s="71">
        <v>-336384914.79999995</v>
      </c>
      <c r="BK29" s="71">
        <v>-980869121.23000002</v>
      </c>
      <c r="BL29" s="71">
        <v>0</v>
      </c>
      <c r="BM29" s="71">
        <v>0</v>
      </c>
      <c r="BN29" s="71">
        <v>0</v>
      </c>
      <c r="BO29" s="71">
        <v>-296799929.05000001</v>
      </c>
      <c r="BP29" s="71">
        <v>-296799929.05000001</v>
      </c>
      <c r="BQ29" s="71">
        <v>0</v>
      </c>
      <c r="BR29" s="71">
        <v>0</v>
      </c>
      <c r="BS29" s="71">
        <v>-1076696819.3761423</v>
      </c>
      <c r="BT29" s="71">
        <v>-1147186194.3</v>
      </c>
      <c r="BU29" s="71">
        <v>-217922853.53161085</v>
      </c>
      <c r="BV29" s="71">
        <v>-34462021.86512731</v>
      </c>
      <c r="BW29" s="71">
        <v>0</v>
      </c>
      <c r="BX29" s="71">
        <v>-111053647.26064195</v>
      </c>
      <c r="BY29" s="71">
        <v>-75250857.232249781</v>
      </c>
      <c r="BZ29" s="71">
        <v>508418685.90000004</v>
      </c>
      <c r="CA29" s="71">
        <v>760068.91348745371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-24140490.499999996</v>
      </c>
      <c r="CJ29" s="71">
        <v>-24140490.499999996</v>
      </c>
      <c r="CK29" s="71">
        <v>0</v>
      </c>
      <c r="CL29" s="71">
        <v>1797277380.7235639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160603370.06366041</v>
      </c>
      <c r="E30" s="71">
        <v>17658288.689999968</v>
      </c>
      <c r="F30" s="71">
        <v>266992223.72</v>
      </c>
      <c r="G30" s="71">
        <v>-249333935.03000003</v>
      </c>
      <c r="H30" s="71">
        <v>0</v>
      </c>
      <c r="I30" s="71">
        <v>-12935661.529999971</v>
      </c>
      <c r="J30" s="71">
        <v>-45245913.929999977</v>
      </c>
      <c r="K30" s="71">
        <v>-142074466.13999999</v>
      </c>
      <c r="L30" s="71">
        <v>96828552.210000008</v>
      </c>
      <c r="M30" s="71">
        <v>32310252.400000006</v>
      </c>
      <c r="N30" s="71">
        <v>108189671.04000001</v>
      </c>
      <c r="O30" s="71">
        <v>-75879418.640000001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158195480.91366041</v>
      </c>
      <c r="AA30" s="71">
        <v>77014923.890682369</v>
      </c>
      <c r="AB30" s="71">
        <v>81180557.022978038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1708634.46</v>
      </c>
      <c r="AK30" s="71">
        <v>1708634.46</v>
      </c>
      <c r="AL30" s="71">
        <v>0</v>
      </c>
      <c r="AM30" s="71">
        <v>-4023372.47</v>
      </c>
      <c r="AN30" s="71">
        <v>-4023372.47</v>
      </c>
      <c r="AO30" s="71">
        <v>0</v>
      </c>
      <c r="AP30" s="71">
        <v>0</v>
      </c>
      <c r="AQ30" s="71">
        <v>0</v>
      </c>
      <c r="AR30" s="71">
        <v>0</v>
      </c>
      <c r="AS30" s="71">
        <v>-61510540.096773714</v>
      </c>
      <c r="AT30" s="71">
        <v>-10811051.020000011</v>
      </c>
      <c r="AU30" s="71">
        <v>-155423433.02000001</v>
      </c>
      <c r="AV30" s="71">
        <v>144612382</v>
      </c>
      <c r="AW30" s="71">
        <v>-1568689.6400000006</v>
      </c>
      <c r="AX30" s="71">
        <v>18186117.959999993</v>
      </c>
      <c r="AY30" s="71">
        <v>-61087472.980000004</v>
      </c>
      <c r="AZ30" s="71">
        <v>-64448707.320000008</v>
      </c>
      <c r="BA30" s="71">
        <v>-7412944.1100000003</v>
      </c>
      <c r="BB30" s="71">
        <v>0</v>
      </c>
      <c r="BC30" s="71">
        <v>10774178.449999999</v>
      </c>
      <c r="BD30" s="71">
        <v>79273590.939999998</v>
      </c>
      <c r="BE30" s="71">
        <v>-19754807.599999994</v>
      </c>
      <c r="BF30" s="71">
        <v>53701409.920000002</v>
      </c>
      <c r="BG30" s="71">
        <v>56456607.230000004</v>
      </c>
      <c r="BH30" s="71">
        <v>6716279.3300000001</v>
      </c>
      <c r="BI30" s="71">
        <v>0</v>
      </c>
      <c r="BJ30" s="71">
        <v>-9471476.6400000006</v>
      </c>
      <c r="BK30" s="71">
        <v>-73456217.519999996</v>
      </c>
      <c r="BL30" s="71">
        <v>0</v>
      </c>
      <c r="BM30" s="71">
        <v>0</v>
      </c>
      <c r="BN30" s="71">
        <v>0</v>
      </c>
      <c r="BO30" s="71">
        <v>-3454023.48</v>
      </c>
      <c r="BP30" s="71">
        <v>-3454023.48</v>
      </c>
      <c r="BQ30" s="71">
        <v>0</v>
      </c>
      <c r="BR30" s="71">
        <v>0</v>
      </c>
      <c r="BS30" s="71">
        <v>-45676775.956773706</v>
      </c>
      <c r="BT30" s="71">
        <v>-27549414.359999999</v>
      </c>
      <c r="BU30" s="71">
        <v>-21442453.617875408</v>
      </c>
      <c r="BV30" s="71">
        <v>-8872831.9320020117</v>
      </c>
      <c r="BW30" s="71">
        <v>0</v>
      </c>
      <c r="BX30" s="71">
        <v>-336381.70341763605</v>
      </c>
      <c r="BY30" s="71">
        <v>-1659479.0634786466</v>
      </c>
      <c r="BZ30" s="71">
        <v>28146743.609999999</v>
      </c>
      <c r="CA30" s="71">
        <v>-13962958.890000001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99092829.966886699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1628574304.8711691</v>
      </c>
      <c r="E31" s="71">
        <v>1521221296.7900009</v>
      </c>
      <c r="F31" s="71">
        <v>6078917112.9300013</v>
      </c>
      <c r="G31" s="71">
        <v>-4557695816.1400003</v>
      </c>
      <c r="H31" s="71">
        <v>0</v>
      </c>
      <c r="I31" s="71">
        <v>-632836835.57000041</v>
      </c>
      <c r="J31" s="71">
        <v>-1021032908.6600003</v>
      </c>
      <c r="K31" s="71">
        <v>-3253620337.52</v>
      </c>
      <c r="L31" s="71">
        <v>2232587428.8599997</v>
      </c>
      <c r="M31" s="71">
        <v>388196073.08999991</v>
      </c>
      <c r="N31" s="71">
        <v>2038107184.6200001</v>
      </c>
      <c r="O31" s="71">
        <v>-1649911111.5300002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693964972.40116858</v>
      </c>
      <c r="AA31" s="71">
        <v>693964972.40116858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46224871.250000007</v>
      </c>
      <c r="AN31" s="71">
        <v>70222620.920000002</v>
      </c>
      <c r="AO31" s="71">
        <v>-22159435.049999997</v>
      </c>
      <c r="AP31" s="71">
        <v>6297.06</v>
      </c>
      <c r="AQ31" s="71">
        <v>-5867.72</v>
      </c>
      <c r="AR31" s="71">
        <v>-1838743.96</v>
      </c>
      <c r="AS31" s="71">
        <v>-930905198.76403201</v>
      </c>
      <c r="AT31" s="71">
        <v>-303407366.61999995</v>
      </c>
      <c r="AU31" s="71">
        <v>-751966631.54999995</v>
      </c>
      <c r="AV31" s="71">
        <v>448559264.93000001</v>
      </c>
      <c r="AW31" s="71">
        <v>-40725162.110000253</v>
      </c>
      <c r="AX31" s="71">
        <v>-404150668.75000024</v>
      </c>
      <c r="AY31" s="71">
        <v>-1461040718.0700004</v>
      </c>
      <c r="AZ31" s="71">
        <v>-1323302960.1500003</v>
      </c>
      <c r="BA31" s="71">
        <v>-137737757.92000002</v>
      </c>
      <c r="BB31" s="71">
        <v>0</v>
      </c>
      <c r="BC31" s="71">
        <v>0</v>
      </c>
      <c r="BD31" s="71">
        <v>1056890049.3200002</v>
      </c>
      <c r="BE31" s="71">
        <v>363425506.63999999</v>
      </c>
      <c r="BF31" s="71">
        <v>1295618084.49</v>
      </c>
      <c r="BG31" s="71">
        <v>1198790903.6800001</v>
      </c>
      <c r="BH31" s="71">
        <v>96827180.810000002</v>
      </c>
      <c r="BI31" s="71">
        <v>0</v>
      </c>
      <c r="BJ31" s="71">
        <v>0</v>
      </c>
      <c r="BK31" s="71">
        <v>-932192577.85000002</v>
      </c>
      <c r="BL31" s="71">
        <v>0</v>
      </c>
      <c r="BM31" s="71">
        <v>0</v>
      </c>
      <c r="BN31" s="71">
        <v>0</v>
      </c>
      <c r="BO31" s="71">
        <v>-152254034.94999999</v>
      </c>
      <c r="BP31" s="71">
        <v>-152254034.94999999</v>
      </c>
      <c r="BQ31" s="71">
        <v>0</v>
      </c>
      <c r="BR31" s="71">
        <v>0</v>
      </c>
      <c r="BS31" s="71">
        <v>-395454704.08403182</v>
      </c>
      <c r="BT31" s="71">
        <v>-878491841.60999978</v>
      </c>
      <c r="BU31" s="71">
        <v>-173528300.57844526</v>
      </c>
      <c r="BV31" s="71">
        <v>-59709852.969255753</v>
      </c>
      <c r="BW31" s="71">
        <v>0</v>
      </c>
      <c r="BX31" s="71">
        <v>-13370821.306331022</v>
      </c>
      <c r="BY31" s="71">
        <v>0</v>
      </c>
      <c r="BZ31" s="71">
        <v>729646112.37999988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-39063931</v>
      </c>
      <c r="CJ31" s="71">
        <v>-39063931</v>
      </c>
      <c r="CK31" s="71">
        <v>0</v>
      </c>
      <c r="CL31" s="71">
        <v>697669106.10713708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2666208076.7357211</v>
      </c>
      <c r="E32" s="71">
        <v>2341955867.2799993</v>
      </c>
      <c r="F32" s="71">
        <v>5512319860.039999</v>
      </c>
      <c r="G32" s="71">
        <v>-3170363992.7599998</v>
      </c>
      <c r="H32" s="71">
        <v>0</v>
      </c>
      <c r="I32" s="71">
        <v>-767217316.24000013</v>
      </c>
      <c r="J32" s="71">
        <v>-1339768656.75</v>
      </c>
      <c r="K32" s="71">
        <v>-3060108849.3800001</v>
      </c>
      <c r="L32" s="71">
        <v>1720340192.6300001</v>
      </c>
      <c r="M32" s="71">
        <v>572551340.50999987</v>
      </c>
      <c r="N32" s="71">
        <v>1524192305.3499999</v>
      </c>
      <c r="O32" s="71">
        <v>-951640964.84000003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1080780771.5157223</v>
      </c>
      <c r="AA32" s="71">
        <v>877216327.70311093</v>
      </c>
      <c r="AB32" s="71">
        <v>0</v>
      </c>
      <c r="AC32" s="71">
        <v>4920628.58614715</v>
      </c>
      <c r="AD32" s="71">
        <v>141936016.24541092</v>
      </c>
      <c r="AE32" s="71">
        <v>791333.68690847687</v>
      </c>
      <c r="AF32" s="71">
        <v>0</v>
      </c>
      <c r="AG32" s="71">
        <v>55916465.294144824</v>
      </c>
      <c r="AH32" s="71">
        <v>0</v>
      </c>
      <c r="AI32" s="71">
        <v>0</v>
      </c>
      <c r="AJ32" s="71">
        <v>14892.97</v>
      </c>
      <c r="AK32" s="71">
        <v>14892.97</v>
      </c>
      <c r="AL32" s="71">
        <v>0</v>
      </c>
      <c r="AM32" s="71">
        <v>10673861.209999999</v>
      </c>
      <c r="AN32" s="71">
        <v>23327116.18</v>
      </c>
      <c r="AO32" s="71">
        <v>-12771687.280000001</v>
      </c>
      <c r="AP32" s="71">
        <v>0</v>
      </c>
      <c r="AQ32" s="71">
        <v>0</v>
      </c>
      <c r="AR32" s="71">
        <v>118432.31</v>
      </c>
      <c r="AS32" s="71">
        <v>-1186576880.8369162</v>
      </c>
      <c r="AT32" s="71">
        <v>-172137306.52999997</v>
      </c>
      <c r="AU32" s="71">
        <v>-413165339.29999995</v>
      </c>
      <c r="AV32" s="71">
        <v>241028032.76999998</v>
      </c>
      <c r="AW32" s="71">
        <v>11132387.099999517</v>
      </c>
      <c r="AX32" s="71">
        <v>-11723567.159999907</v>
      </c>
      <c r="AY32" s="71">
        <v>-296238912.62999994</v>
      </c>
      <c r="AZ32" s="71">
        <v>-303260922.80999994</v>
      </c>
      <c r="BA32" s="71">
        <v>-39093073.080000006</v>
      </c>
      <c r="BB32" s="71">
        <v>0</v>
      </c>
      <c r="BC32" s="71">
        <v>46115083.259999998</v>
      </c>
      <c r="BD32" s="71">
        <v>284515345.47000003</v>
      </c>
      <c r="BE32" s="71">
        <v>22855954.259999424</v>
      </c>
      <c r="BF32" s="71">
        <v>216672269.48999941</v>
      </c>
      <c r="BG32" s="71">
        <v>226029865.57999939</v>
      </c>
      <c r="BH32" s="71">
        <v>24371463.590000004</v>
      </c>
      <c r="BI32" s="71">
        <v>0</v>
      </c>
      <c r="BJ32" s="71">
        <v>-33729059.679999992</v>
      </c>
      <c r="BK32" s="71">
        <v>-193816315.22999999</v>
      </c>
      <c r="BL32" s="71">
        <v>0</v>
      </c>
      <c r="BM32" s="71">
        <v>0</v>
      </c>
      <c r="BN32" s="71">
        <v>0</v>
      </c>
      <c r="BO32" s="71">
        <v>-121019116.63999999</v>
      </c>
      <c r="BP32" s="71">
        <v>-121019116.63999999</v>
      </c>
      <c r="BQ32" s="71">
        <v>0</v>
      </c>
      <c r="BR32" s="71">
        <v>0</v>
      </c>
      <c r="BS32" s="71">
        <v>-893950933.05167246</v>
      </c>
      <c r="BT32" s="71">
        <v>-805172085.58000004</v>
      </c>
      <c r="BU32" s="71">
        <v>-149330289.23833901</v>
      </c>
      <c r="BV32" s="71">
        <v>-232398630.6039421</v>
      </c>
      <c r="BW32" s="71">
        <v>0</v>
      </c>
      <c r="BX32" s="71">
        <v>-36804630.788247235</v>
      </c>
      <c r="BY32" s="71">
        <v>-24136282.851143807</v>
      </c>
      <c r="BZ32" s="71">
        <v>360577252.38999999</v>
      </c>
      <c r="CA32" s="71">
        <v>-6686266.3799999999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-10601911.715243241</v>
      </c>
      <c r="CJ32" s="71">
        <v>-10601911.715243241</v>
      </c>
      <c r="CK32" s="71">
        <v>0</v>
      </c>
      <c r="CL32" s="71">
        <v>1479631195.8988049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242215528.47492152</v>
      </c>
      <c r="E33" s="71">
        <v>131447040.50999993</v>
      </c>
      <c r="F33" s="71">
        <v>542190466.82999992</v>
      </c>
      <c r="G33" s="71">
        <v>-410743426.31999999</v>
      </c>
      <c r="H33" s="71">
        <v>0</v>
      </c>
      <c r="I33" s="71">
        <v>-4677097.3000000119</v>
      </c>
      <c r="J33" s="71">
        <v>-7745844.0499999821</v>
      </c>
      <c r="K33" s="71">
        <v>-247590028.90000001</v>
      </c>
      <c r="L33" s="71">
        <v>239844184.85000002</v>
      </c>
      <c r="M33" s="71">
        <v>3068746.7499999702</v>
      </c>
      <c r="N33" s="71">
        <v>219712710.26999998</v>
      </c>
      <c r="O33" s="71">
        <v>-216643963.52000001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115257933.46492159</v>
      </c>
      <c r="AA33" s="71">
        <v>115257933.46492159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187651.79999999981</v>
      </c>
      <c r="AN33" s="71">
        <v>484553.75999999978</v>
      </c>
      <c r="AO33" s="71">
        <v>-296901.95999999996</v>
      </c>
      <c r="AP33" s="71">
        <v>0</v>
      </c>
      <c r="AQ33" s="71">
        <v>0</v>
      </c>
      <c r="AR33" s="71">
        <v>0</v>
      </c>
      <c r="AS33" s="71">
        <v>-194477393.15345797</v>
      </c>
      <c r="AT33" s="71">
        <v>-4006089.6500000022</v>
      </c>
      <c r="AU33" s="71">
        <v>-32725293.75</v>
      </c>
      <c r="AV33" s="71">
        <v>28719204.099999998</v>
      </c>
      <c r="AW33" s="71">
        <v>672405.29999999702</v>
      </c>
      <c r="AX33" s="71">
        <v>33152569.710000001</v>
      </c>
      <c r="AY33" s="71">
        <v>-14585930.18</v>
      </c>
      <c r="AZ33" s="71">
        <v>-12960818.499999998</v>
      </c>
      <c r="BA33" s="71">
        <v>-3807568.5500000003</v>
      </c>
      <c r="BB33" s="71">
        <v>0</v>
      </c>
      <c r="BC33" s="71">
        <v>2182456.8699999996</v>
      </c>
      <c r="BD33" s="71">
        <v>47738499.890000001</v>
      </c>
      <c r="BE33" s="71">
        <v>-32480164.410000004</v>
      </c>
      <c r="BF33" s="71">
        <v>14117713.67</v>
      </c>
      <c r="BG33" s="71">
        <v>13325851.209999999</v>
      </c>
      <c r="BH33" s="71">
        <v>1855300.55</v>
      </c>
      <c r="BI33" s="71">
        <v>0</v>
      </c>
      <c r="BJ33" s="71">
        <v>-1063438.0899999999</v>
      </c>
      <c r="BK33" s="71">
        <v>-46597878.080000006</v>
      </c>
      <c r="BL33" s="71">
        <v>0</v>
      </c>
      <c r="BM33" s="71">
        <v>0</v>
      </c>
      <c r="BN33" s="71">
        <v>0</v>
      </c>
      <c r="BO33" s="71">
        <v>-163813.12999999989</v>
      </c>
      <c r="BP33" s="71">
        <v>-163813.12999999989</v>
      </c>
      <c r="BQ33" s="71">
        <v>0</v>
      </c>
      <c r="BR33" s="71">
        <v>0</v>
      </c>
      <c r="BS33" s="71">
        <v>-185975741.27345794</v>
      </c>
      <c r="BT33" s="71">
        <v>-82474738.180000007</v>
      </c>
      <c r="BU33" s="71">
        <v>-82279683.854957163</v>
      </c>
      <c r="BV33" s="71">
        <v>-83681331.547655866</v>
      </c>
      <c r="BW33" s="71">
        <v>0</v>
      </c>
      <c r="BX33" s="71">
        <v>-1472090.893254993</v>
      </c>
      <c r="BY33" s="71">
        <v>-7151552.9075898947</v>
      </c>
      <c r="BZ33" s="71">
        <v>71083656.109999999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-5004154.3999999994</v>
      </c>
      <c r="CJ33" s="71">
        <v>-5004154.3999999994</v>
      </c>
      <c r="CK33" s="71">
        <v>0</v>
      </c>
      <c r="CL33" s="71">
        <v>47738135.321463555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641375132.02418923</v>
      </c>
      <c r="E34" s="71">
        <v>727067838.16999996</v>
      </c>
      <c r="F34" s="71">
        <v>1672566474.1499999</v>
      </c>
      <c r="G34" s="71">
        <v>-945498635.9799999</v>
      </c>
      <c r="H34" s="71">
        <v>0</v>
      </c>
      <c r="I34" s="71">
        <v>-186402257.36999997</v>
      </c>
      <c r="J34" s="71">
        <v>-235733614.56999993</v>
      </c>
      <c r="K34" s="71">
        <v>-655763553.67999995</v>
      </c>
      <c r="L34" s="71">
        <v>420029939.11000001</v>
      </c>
      <c r="M34" s="71">
        <v>49331357.199999958</v>
      </c>
      <c r="N34" s="71">
        <v>215384495.86999997</v>
      </c>
      <c r="O34" s="71">
        <v>-166053138.67000002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90642155.274189264</v>
      </c>
      <c r="AA34" s="71">
        <v>95044063.782071114</v>
      </c>
      <c r="AB34" s="71">
        <v>0</v>
      </c>
      <c r="AC34" s="71">
        <v>-4401908.50788185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10067395.949999988</v>
      </c>
      <c r="AN34" s="71">
        <v>-5403353.530000031</v>
      </c>
      <c r="AO34" s="71">
        <v>15470749.480000019</v>
      </c>
      <c r="AP34" s="71">
        <v>0</v>
      </c>
      <c r="AQ34" s="71">
        <v>0</v>
      </c>
      <c r="AR34" s="71">
        <v>0</v>
      </c>
      <c r="AS34" s="71">
        <v>-442924033.72720289</v>
      </c>
      <c r="AT34" s="71">
        <v>-92669804.070000052</v>
      </c>
      <c r="AU34" s="71">
        <v>-287899044.71000004</v>
      </c>
      <c r="AV34" s="71">
        <v>195229240.63999999</v>
      </c>
      <c r="AW34" s="71">
        <v>-3648808.0900003612</v>
      </c>
      <c r="AX34" s="71">
        <v>90896489.289999574</v>
      </c>
      <c r="AY34" s="71">
        <v>-230209567.54000035</v>
      </c>
      <c r="AZ34" s="71">
        <v>-216555932.88723576</v>
      </c>
      <c r="BA34" s="71">
        <v>-13653634.652764577</v>
      </c>
      <c r="BB34" s="71">
        <v>0</v>
      </c>
      <c r="BC34" s="71">
        <v>0</v>
      </c>
      <c r="BD34" s="71">
        <v>321106056.82999992</v>
      </c>
      <c r="BE34" s="71">
        <v>-94545297.379999936</v>
      </c>
      <c r="BF34" s="71">
        <v>157175009.76000005</v>
      </c>
      <c r="BG34" s="71">
        <v>151943372.29486057</v>
      </c>
      <c r="BH34" s="71">
        <v>5231637.4651394924</v>
      </c>
      <c r="BI34" s="71">
        <v>0</v>
      </c>
      <c r="BJ34" s="71">
        <v>0</v>
      </c>
      <c r="BK34" s="71">
        <v>-251720307.13999999</v>
      </c>
      <c r="BL34" s="71">
        <v>0</v>
      </c>
      <c r="BM34" s="71">
        <v>0</v>
      </c>
      <c r="BN34" s="71">
        <v>0</v>
      </c>
      <c r="BO34" s="71">
        <v>-66411195.23999998</v>
      </c>
      <c r="BP34" s="71">
        <v>-66411195.23999998</v>
      </c>
      <c r="BQ34" s="71">
        <v>0</v>
      </c>
      <c r="BR34" s="71">
        <v>0</v>
      </c>
      <c r="BS34" s="71">
        <v>-276710619.43720251</v>
      </c>
      <c r="BT34" s="71">
        <v>-161131000.22999993</v>
      </c>
      <c r="BU34" s="71">
        <v>-128157414.81171982</v>
      </c>
      <c r="BV34" s="71">
        <v>-16107783.814191869</v>
      </c>
      <c r="BW34" s="71">
        <v>0</v>
      </c>
      <c r="BX34" s="71">
        <v>-3106395.0018270644</v>
      </c>
      <c r="BY34" s="71">
        <v>-8001039.6933541391</v>
      </c>
      <c r="BZ34" s="71">
        <v>40073182.349999987</v>
      </c>
      <c r="CA34" s="71">
        <v>-280168.23610968352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-3483606.89</v>
      </c>
      <c r="CJ34" s="71">
        <v>-3483606.89</v>
      </c>
      <c r="CK34" s="71">
        <v>0</v>
      </c>
      <c r="CL34" s="71">
        <v>198451098.29698634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2587337.2700000829</v>
      </c>
      <c r="E35" s="71">
        <v>-4913057.9599999189</v>
      </c>
      <c r="F35" s="71">
        <v>294370573.96000004</v>
      </c>
      <c r="G35" s="71">
        <v>-299283631.91999996</v>
      </c>
      <c r="H35" s="71">
        <v>0</v>
      </c>
      <c r="I35" s="71">
        <v>7432521.4200000018</v>
      </c>
      <c r="J35" s="71">
        <v>1421457.1400000155</v>
      </c>
      <c r="K35" s="71">
        <v>-144843028.94999999</v>
      </c>
      <c r="L35" s="71">
        <v>146264486.09</v>
      </c>
      <c r="M35" s="71">
        <v>6011064.2799999863</v>
      </c>
      <c r="N35" s="71">
        <v>105347459.77999999</v>
      </c>
      <c r="O35" s="71">
        <v>-99336395.5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67873.81</v>
      </c>
      <c r="AN35" s="71">
        <v>243855.99</v>
      </c>
      <c r="AO35" s="71">
        <v>-124997.8</v>
      </c>
      <c r="AP35" s="71">
        <v>0</v>
      </c>
      <c r="AQ35" s="71">
        <v>0</v>
      </c>
      <c r="AR35" s="71">
        <v>-50984.38</v>
      </c>
      <c r="AS35" s="71">
        <v>-94110393.415100008</v>
      </c>
      <c r="AT35" s="71">
        <v>-20098157.790000007</v>
      </c>
      <c r="AU35" s="71">
        <v>-88553531.030000001</v>
      </c>
      <c r="AV35" s="71">
        <v>68455373.239999995</v>
      </c>
      <c r="AW35" s="71">
        <v>2084758.8200000077</v>
      </c>
      <c r="AX35" s="71">
        <v>56787839.469999999</v>
      </c>
      <c r="AY35" s="71">
        <v>-32624727.840000004</v>
      </c>
      <c r="AZ35" s="71">
        <v>-32288623.840000004</v>
      </c>
      <c r="BA35" s="71">
        <v>-8284350</v>
      </c>
      <c r="BB35" s="71">
        <v>0</v>
      </c>
      <c r="BC35" s="71">
        <v>7948246</v>
      </c>
      <c r="BD35" s="71">
        <v>89412567.310000002</v>
      </c>
      <c r="BE35" s="71">
        <v>-54703080.649999991</v>
      </c>
      <c r="BF35" s="71">
        <v>24020195.219999999</v>
      </c>
      <c r="BG35" s="71">
        <v>24651437.219999999</v>
      </c>
      <c r="BH35" s="71">
        <v>5220712</v>
      </c>
      <c r="BI35" s="71">
        <v>0</v>
      </c>
      <c r="BJ35" s="71">
        <v>-5851954</v>
      </c>
      <c r="BK35" s="71">
        <v>-78723275.86999999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-72473180.135100007</v>
      </c>
      <c r="BT35" s="71">
        <v>-63939683.710000008</v>
      </c>
      <c r="BU35" s="71">
        <v>-20807824.898700003</v>
      </c>
      <c r="BV35" s="71">
        <v>-13577196.359999999</v>
      </c>
      <c r="BW35" s="71">
        <v>0</v>
      </c>
      <c r="BX35" s="71">
        <v>-1956483.3764</v>
      </c>
      <c r="BY35" s="71">
        <v>0</v>
      </c>
      <c r="BZ35" s="71">
        <v>27808008.210000001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-3623814.31</v>
      </c>
      <c r="CJ35" s="71">
        <v>-3623814.31</v>
      </c>
      <c r="CK35" s="71">
        <v>0</v>
      </c>
      <c r="CL35" s="71">
        <v>-91523056.145099923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1736272767.9169688</v>
      </c>
      <c r="E37" s="71">
        <v>1635520559.52</v>
      </c>
      <c r="F37" s="71">
        <v>3627285790.3099999</v>
      </c>
      <c r="G37" s="71">
        <v>-1991765230.79</v>
      </c>
      <c r="H37" s="71">
        <v>0</v>
      </c>
      <c r="I37" s="71">
        <v>-296705610.28999966</v>
      </c>
      <c r="J37" s="71">
        <v>-406518515.3099997</v>
      </c>
      <c r="K37" s="71">
        <v>-1454782736.2399998</v>
      </c>
      <c r="L37" s="71">
        <v>1048264220.9300001</v>
      </c>
      <c r="M37" s="71">
        <v>109812905.02000004</v>
      </c>
      <c r="N37" s="71">
        <v>385094380.10000002</v>
      </c>
      <c r="O37" s="71">
        <v>-275281475.07999998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396173075.15696853</v>
      </c>
      <c r="AA37" s="71">
        <v>396173075.15696853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1064101.7</v>
      </c>
      <c r="AK37" s="71">
        <v>1064101.7</v>
      </c>
      <c r="AL37" s="71">
        <v>0</v>
      </c>
      <c r="AM37" s="71">
        <v>220641.82999999996</v>
      </c>
      <c r="AN37" s="71">
        <v>-94360.57</v>
      </c>
      <c r="AO37" s="71">
        <v>10227.18</v>
      </c>
      <c r="AP37" s="71">
        <v>0</v>
      </c>
      <c r="AQ37" s="71">
        <v>0</v>
      </c>
      <c r="AR37" s="71">
        <v>304775.21999999997</v>
      </c>
      <c r="AS37" s="71">
        <v>-1054345076.8933831</v>
      </c>
      <c r="AT37" s="71">
        <v>-265420423.62000024</v>
      </c>
      <c r="AU37" s="71">
        <v>-830194554.81000006</v>
      </c>
      <c r="AV37" s="71">
        <v>564774131.18999982</v>
      </c>
      <c r="AW37" s="71">
        <v>-66834523.449999928</v>
      </c>
      <c r="AX37" s="71">
        <v>315711693.31000006</v>
      </c>
      <c r="AY37" s="71">
        <v>-407541544.81999993</v>
      </c>
      <c r="AZ37" s="71">
        <v>-492718896.81999993</v>
      </c>
      <c r="BA37" s="71">
        <v>-46052808.399999999</v>
      </c>
      <c r="BB37" s="71">
        <v>0</v>
      </c>
      <c r="BC37" s="71">
        <v>131230160.40000001</v>
      </c>
      <c r="BD37" s="71">
        <v>723253238.13</v>
      </c>
      <c r="BE37" s="71">
        <v>-382546216.75999999</v>
      </c>
      <c r="BF37" s="71">
        <v>114526589.53000003</v>
      </c>
      <c r="BG37" s="71">
        <v>141796769.05000001</v>
      </c>
      <c r="BH37" s="71">
        <v>9607883.3599999994</v>
      </c>
      <c r="BI37" s="71">
        <v>0</v>
      </c>
      <c r="BJ37" s="71">
        <v>-36878062.880000003</v>
      </c>
      <c r="BK37" s="71">
        <v>-497072806.29000002</v>
      </c>
      <c r="BL37" s="71">
        <v>0</v>
      </c>
      <c r="BM37" s="71">
        <v>0</v>
      </c>
      <c r="BN37" s="71">
        <v>0</v>
      </c>
      <c r="BO37" s="71">
        <v>-113601801.41</v>
      </c>
      <c r="BP37" s="71">
        <v>-113601801.41</v>
      </c>
      <c r="BQ37" s="71">
        <v>0</v>
      </c>
      <c r="BR37" s="71">
        <v>0</v>
      </c>
      <c r="BS37" s="71">
        <v>-608488328.41338301</v>
      </c>
      <c r="BT37" s="71">
        <v>-454297458.86000001</v>
      </c>
      <c r="BU37" s="71">
        <v>-135503746.47935894</v>
      </c>
      <c r="BV37" s="71">
        <v>-7571636.7741015619</v>
      </c>
      <c r="BW37" s="71">
        <v>0</v>
      </c>
      <c r="BX37" s="71">
        <v>-7499565.5013392679</v>
      </c>
      <c r="BY37" s="71">
        <v>-53554681.636539802</v>
      </c>
      <c r="BZ37" s="71">
        <v>63225982.469999999</v>
      </c>
      <c r="CA37" s="71">
        <v>-13287221.63204335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681927691.02358568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454950273.52999997</v>
      </c>
      <c r="E38" s="71">
        <v>332367167.11999989</v>
      </c>
      <c r="F38" s="71">
        <v>1118638175.8199999</v>
      </c>
      <c r="G38" s="71">
        <v>-786271008.70000005</v>
      </c>
      <c r="H38" s="71">
        <v>0</v>
      </c>
      <c r="I38" s="71">
        <v>-14634624.199999958</v>
      </c>
      <c r="J38" s="71">
        <v>-115598618.05999994</v>
      </c>
      <c r="K38" s="71">
        <v>-565156174.14999998</v>
      </c>
      <c r="L38" s="71">
        <v>449557556.09000003</v>
      </c>
      <c r="M38" s="71">
        <v>100963993.85999998</v>
      </c>
      <c r="N38" s="71">
        <v>347566602.63999999</v>
      </c>
      <c r="O38" s="71">
        <v>-246602608.78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125714108.37</v>
      </c>
      <c r="AA38" s="71">
        <v>95970309.390000001</v>
      </c>
      <c r="AB38" s="71">
        <v>15643856</v>
      </c>
      <c r="AC38" s="71">
        <v>10278888.829999998</v>
      </c>
      <c r="AD38" s="71">
        <v>3821054.15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11503622.24</v>
      </c>
      <c r="AN38" s="71">
        <v>11091768.279999999</v>
      </c>
      <c r="AO38" s="71">
        <v>290109.18</v>
      </c>
      <c r="AP38" s="71">
        <v>0</v>
      </c>
      <c r="AQ38" s="71">
        <v>0</v>
      </c>
      <c r="AR38" s="71">
        <v>121744.78000000119</v>
      </c>
      <c r="AS38" s="71">
        <v>-266210902.35999998</v>
      </c>
      <c r="AT38" s="71">
        <v>-78449132.189999983</v>
      </c>
      <c r="AU38" s="71">
        <v>-80160574.48999998</v>
      </c>
      <c r="AV38" s="71">
        <v>1711442.3000000003</v>
      </c>
      <c r="AW38" s="71">
        <v>-5029654.3700000057</v>
      </c>
      <c r="AX38" s="71">
        <v>-22647.980000004172</v>
      </c>
      <c r="AY38" s="71">
        <v>-24871048.550000004</v>
      </c>
      <c r="AZ38" s="71">
        <v>-11815528.959999999</v>
      </c>
      <c r="BA38" s="71">
        <v>-18458556.240000002</v>
      </c>
      <c r="BB38" s="71">
        <v>0</v>
      </c>
      <c r="BC38" s="71">
        <v>5403036.6500000004</v>
      </c>
      <c r="BD38" s="71">
        <v>24848400.57</v>
      </c>
      <c r="BE38" s="71">
        <v>-5007006.3900000015</v>
      </c>
      <c r="BF38" s="71">
        <v>7999294.7299999995</v>
      </c>
      <c r="BG38" s="71">
        <v>3729984.59</v>
      </c>
      <c r="BH38" s="71">
        <v>6007093.0299999993</v>
      </c>
      <c r="BI38" s="71">
        <v>0</v>
      </c>
      <c r="BJ38" s="71">
        <v>-1737782.89</v>
      </c>
      <c r="BK38" s="71">
        <v>-13006301.120000001</v>
      </c>
      <c r="BL38" s="71">
        <v>0</v>
      </c>
      <c r="BM38" s="71">
        <v>0</v>
      </c>
      <c r="BN38" s="71">
        <v>0</v>
      </c>
      <c r="BO38" s="71">
        <v>-30684823.700000003</v>
      </c>
      <c r="BP38" s="71">
        <v>-30684823.700000003</v>
      </c>
      <c r="BQ38" s="71">
        <v>0</v>
      </c>
      <c r="BR38" s="71">
        <v>0</v>
      </c>
      <c r="BS38" s="71">
        <v>-144801089.38999999</v>
      </c>
      <c r="BT38" s="71">
        <v>-187520111.63</v>
      </c>
      <c r="BU38" s="71">
        <v>-24336535.350000001</v>
      </c>
      <c r="BV38" s="71">
        <v>-5937380.5499999998</v>
      </c>
      <c r="BW38" s="71">
        <v>0</v>
      </c>
      <c r="BX38" s="71">
        <v>-1811785.23</v>
      </c>
      <c r="BY38" s="71">
        <v>-2546639.19</v>
      </c>
      <c r="BZ38" s="71">
        <v>101280387.60000001</v>
      </c>
      <c r="CA38" s="71">
        <v>-23929025.039999999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-7246202.71</v>
      </c>
      <c r="CJ38" s="71">
        <v>-7246202.71</v>
      </c>
      <c r="CK38" s="71">
        <v>0</v>
      </c>
      <c r="CL38" s="71">
        <v>188739371.16999999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248676880.28084585</v>
      </c>
      <c r="E39" s="71">
        <v>79644167.329999924</v>
      </c>
      <c r="F39" s="71">
        <v>883856761.06999993</v>
      </c>
      <c r="G39" s="71">
        <v>-804212593.74000001</v>
      </c>
      <c r="H39" s="71">
        <v>0</v>
      </c>
      <c r="I39" s="71">
        <v>-11676464.540000051</v>
      </c>
      <c r="J39" s="71">
        <v>-274123072.33000004</v>
      </c>
      <c r="K39" s="71">
        <v>-566440491.45000005</v>
      </c>
      <c r="L39" s="71">
        <v>292317419.12</v>
      </c>
      <c r="M39" s="71">
        <v>262446607.78999999</v>
      </c>
      <c r="N39" s="71">
        <v>520875485.27999997</v>
      </c>
      <c r="O39" s="71">
        <v>-258428877.48999998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180722927.49084598</v>
      </c>
      <c r="AA39" s="71">
        <v>122341891.69029799</v>
      </c>
      <c r="AB39" s="71">
        <v>7414971.1753319986</v>
      </c>
      <c r="AC39" s="71">
        <v>48232811.061542004</v>
      </c>
      <c r="AD39" s="71">
        <v>1581282.1066739999</v>
      </c>
      <c r="AE39" s="71">
        <v>0</v>
      </c>
      <c r="AF39" s="71">
        <v>279745.45699999999</v>
      </c>
      <c r="AG39" s="71">
        <v>872226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-13750.000000000175</v>
      </c>
      <c r="AN39" s="71">
        <v>-6111128.9900000002</v>
      </c>
      <c r="AO39" s="71">
        <v>5886431.580000001</v>
      </c>
      <c r="AP39" s="71">
        <v>0</v>
      </c>
      <c r="AQ39" s="71">
        <v>0</v>
      </c>
      <c r="AR39" s="71">
        <v>210947.40999999904</v>
      </c>
      <c r="AS39" s="71">
        <v>-48073894.379874997</v>
      </c>
      <c r="AT39" s="71">
        <v>-12657679.74000001</v>
      </c>
      <c r="AU39" s="71">
        <v>-120724879.41000001</v>
      </c>
      <c r="AV39" s="71">
        <v>108067199.67</v>
      </c>
      <c r="AW39" s="71">
        <v>6098569.3599999994</v>
      </c>
      <c r="AX39" s="71">
        <v>104623957.28999998</v>
      </c>
      <c r="AY39" s="71">
        <v>-79347936.200000003</v>
      </c>
      <c r="AZ39" s="71">
        <v>-59527653.229999997</v>
      </c>
      <c r="BA39" s="71">
        <v>-31692919.539999999</v>
      </c>
      <c r="BB39" s="71">
        <v>0</v>
      </c>
      <c r="BC39" s="71">
        <v>11872636.569999998</v>
      </c>
      <c r="BD39" s="71">
        <v>183971893.48999998</v>
      </c>
      <c r="BE39" s="71">
        <v>-98525387.929999977</v>
      </c>
      <c r="BF39" s="71">
        <v>70949764.310000002</v>
      </c>
      <c r="BG39" s="71">
        <v>53558304.43</v>
      </c>
      <c r="BH39" s="71">
        <v>27809196.250000004</v>
      </c>
      <c r="BI39" s="71">
        <v>0</v>
      </c>
      <c r="BJ39" s="71">
        <v>-10417736.369999997</v>
      </c>
      <c r="BK39" s="71">
        <v>-169475152.23999998</v>
      </c>
      <c r="BL39" s="71">
        <v>0</v>
      </c>
      <c r="BM39" s="71">
        <v>0</v>
      </c>
      <c r="BN39" s="71">
        <v>0</v>
      </c>
      <c r="BO39" s="71">
        <v>-5427862.0199999996</v>
      </c>
      <c r="BP39" s="71">
        <v>-5427862.0199999996</v>
      </c>
      <c r="BQ39" s="71">
        <v>0</v>
      </c>
      <c r="BR39" s="71">
        <v>0</v>
      </c>
      <c r="BS39" s="71">
        <v>-36084129.799874984</v>
      </c>
      <c r="BT39" s="71">
        <v>-95539256.61055699</v>
      </c>
      <c r="BU39" s="71">
        <v>-7809059.407895999</v>
      </c>
      <c r="BV39" s="71">
        <v>-15441446.847206999</v>
      </c>
      <c r="BW39" s="71">
        <v>0</v>
      </c>
      <c r="BX39" s="71">
        <v>-1635112.5782280001</v>
      </c>
      <c r="BY39" s="71">
        <v>-5104500.6007200005</v>
      </c>
      <c r="BZ39" s="71">
        <v>89447863.640000001</v>
      </c>
      <c r="CA39" s="71">
        <v>-2617.3952669999999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-2792.18</v>
      </c>
      <c r="CJ39" s="71">
        <v>-2792.18</v>
      </c>
      <c r="CK39" s="71">
        <v>0</v>
      </c>
      <c r="CL39" s="71">
        <v>200602985.90097085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83647229.560000002</v>
      </c>
      <c r="E40" s="71">
        <v>39364355.859999985</v>
      </c>
      <c r="F40" s="71">
        <v>247032958.30000001</v>
      </c>
      <c r="G40" s="71">
        <v>-207668602.44000003</v>
      </c>
      <c r="H40" s="71">
        <v>0</v>
      </c>
      <c r="I40" s="71">
        <v>-6005207.7199999765</v>
      </c>
      <c r="J40" s="71">
        <v>-31515641.999999985</v>
      </c>
      <c r="K40" s="71">
        <v>-123354406.03</v>
      </c>
      <c r="L40" s="71">
        <v>91838764.030000016</v>
      </c>
      <c r="M40" s="71">
        <v>25510434.280000009</v>
      </c>
      <c r="N40" s="71">
        <v>83058965.840000004</v>
      </c>
      <c r="O40" s="71">
        <v>-57548531.559999995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50242466.279999994</v>
      </c>
      <c r="AA40" s="71">
        <v>37409134.019999996</v>
      </c>
      <c r="AB40" s="71">
        <v>630652.90999999992</v>
      </c>
      <c r="AC40" s="71">
        <v>12202679.35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45615.139999999985</v>
      </c>
      <c r="AN40" s="71">
        <v>114037.91999999998</v>
      </c>
      <c r="AO40" s="71">
        <v>-68422.78</v>
      </c>
      <c r="AP40" s="71">
        <v>0</v>
      </c>
      <c r="AQ40" s="71">
        <v>0</v>
      </c>
      <c r="AR40" s="71">
        <v>0</v>
      </c>
      <c r="AS40" s="71">
        <v>-47648850.359999977</v>
      </c>
      <c r="AT40" s="71">
        <v>-10275249.250000004</v>
      </c>
      <c r="AU40" s="71">
        <v>-26361997.720000003</v>
      </c>
      <c r="AV40" s="71">
        <v>16086748.469999999</v>
      </c>
      <c r="AW40" s="71">
        <v>-2636208.1399999941</v>
      </c>
      <c r="AX40" s="71">
        <v>-8047470.6999999974</v>
      </c>
      <c r="AY40" s="71">
        <v>-15556438.449999997</v>
      </c>
      <c r="AZ40" s="71">
        <v>-17764058.319999997</v>
      </c>
      <c r="BA40" s="71">
        <v>87000.79</v>
      </c>
      <c r="BB40" s="71">
        <v>0</v>
      </c>
      <c r="BC40" s="71">
        <v>2120619.08</v>
      </c>
      <c r="BD40" s="71">
        <v>7508967.75</v>
      </c>
      <c r="BE40" s="71">
        <v>5411262.5600000033</v>
      </c>
      <c r="BF40" s="71">
        <v>10270283.280000003</v>
      </c>
      <c r="BG40" s="71">
        <v>11751437.210000003</v>
      </c>
      <c r="BH40" s="71">
        <v>-157204.26999999999</v>
      </c>
      <c r="BI40" s="71">
        <v>0</v>
      </c>
      <c r="BJ40" s="71">
        <v>-1323949.6599999999</v>
      </c>
      <c r="BK40" s="71">
        <v>-4859020.72</v>
      </c>
      <c r="BL40" s="71">
        <v>0</v>
      </c>
      <c r="BM40" s="71">
        <v>0</v>
      </c>
      <c r="BN40" s="71">
        <v>0</v>
      </c>
      <c r="BO40" s="71">
        <v>-4159885.4499999993</v>
      </c>
      <c r="BP40" s="71">
        <v>-4159885.4499999993</v>
      </c>
      <c r="BQ40" s="71">
        <v>0</v>
      </c>
      <c r="BR40" s="71">
        <v>0</v>
      </c>
      <c r="BS40" s="71">
        <v>-30116290.369999982</v>
      </c>
      <c r="BT40" s="71">
        <v>-45036193.409999996</v>
      </c>
      <c r="BU40" s="71">
        <v>-7289667.6600000001</v>
      </c>
      <c r="BV40" s="71">
        <v>-5991213.4100000001</v>
      </c>
      <c r="BW40" s="71">
        <v>0</v>
      </c>
      <c r="BX40" s="71">
        <v>-517077.39999999997</v>
      </c>
      <c r="BY40" s="71">
        <v>-996699.29999999993</v>
      </c>
      <c r="BZ40" s="71">
        <v>30183232.810000002</v>
      </c>
      <c r="CA40" s="71">
        <v>-468672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-461217.15</v>
      </c>
      <c r="CJ40" s="71">
        <v>-461217.15</v>
      </c>
      <c r="CK40" s="71">
        <v>0</v>
      </c>
      <c r="CL40" s="71">
        <v>35998379.200000025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1369138847.0034387</v>
      </c>
      <c r="E41" s="71">
        <v>1349460654.9999609</v>
      </c>
      <c r="F41" s="71">
        <v>2200911200.899961</v>
      </c>
      <c r="G41" s="71">
        <v>-851450545.9000001</v>
      </c>
      <c r="H41" s="71">
        <v>0</v>
      </c>
      <c r="I41" s="71">
        <v>-309228016.71000004</v>
      </c>
      <c r="J41" s="71">
        <v>-578412829.46000004</v>
      </c>
      <c r="K41" s="71">
        <v>-1248480054.5900002</v>
      </c>
      <c r="L41" s="71">
        <v>670067225.13000011</v>
      </c>
      <c r="M41" s="71">
        <v>269184812.75</v>
      </c>
      <c r="N41" s="71">
        <v>432822495.13999999</v>
      </c>
      <c r="O41" s="71">
        <v>-163637682.38999999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314970378.2834779</v>
      </c>
      <c r="AA41" s="71">
        <v>314970378.2834779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13935830.43</v>
      </c>
      <c r="AN41" s="71">
        <v>9749104.75</v>
      </c>
      <c r="AO41" s="71">
        <v>-4099324.25</v>
      </c>
      <c r="AP41" s="71">
        <v>0</v>
      </c>
      <c r="AQ41" s="71">
        <v>0</v>
      </c>
      <c r="AR41" s="71">
        <v>8286049.9299999997</v>
      </c>
      <c r="AS41" s="71">
        <v>-1101480018.72</v>
      </c>
      <c r="AT41" s="71">
        <v>-55881541.280000009</v>
      </c>
      <c r="AU41" s="71">
        <v>-92030024.340000004</v>
      </c>
      <c r="AV41" s="71">
        <v>36148483.059999995</v>
      </c>
      <c r="AW41" s="71">
        <v>-46779786.059999973</v>
      </c>
      <c r="AX41" s="71">
        <v>-64004788.909999967</v>
      </c>
      <c r="AY41" s="71">
        <v>-170504038.33999997</v>
      </c>
      <c r="AZ41" s="71">
        <v>-27246136.440000013</v>
      </c>
      <c r="BA41" s="71">
        <v>-171452822.01999998</v>
      </c>
      <c r="BB41" s="71">
        <v>0</v>
      </c>
      <c r="BC41" s="71">
        <v>28194920.120000001</v>
      </c>
      <c r="BD41" s="71">
        <v>106499249.43000001</v>
      </c>
      <c r="BE41" s="71">
        <v>17225002.849999998</v>
      </c>
      <c r="BF41" s="71">
        <v>50354312.839999996</v>
      </c>
      <c r="BG41" s="71">
        <v>9346387.5199999977</v>
      </c>
      <c r="BH41" s="71">
        <v>49211346.810000002</v>
      </c>
      <c r="BI41" s="71">
        <v>0</v>
      </c>
      <c r="BJ41" s="71">
        <v>-8203421.4900000002</v>
      </c>
      <c r="BK41" s="71">
        <v>-33129309.989999998</v>
      </c>
      <c r="BL41" s="71">
        <v>0</v>
      </c>
      <c r="BM41" s="71">
        <v>0</v>
      </c>
      <c r="BN41" s="71">
        <v>0</v>
      </c>
      <c r="BO41" s="71">
        <v>-70665278.349999994</v>
      </c>
      <c r="BP41" s="71">
        <v>-70665278.349999994</v>
      </c>
      <c r="BQ41" s="71">
        <v>0</v>
      </c>
      <c r="BR41" s="71">
        <v>0</v>
      </c>
      <c r="BS41" s="71">
        <v>-928153413.02999997</v>
      </c>
      <c r="BT41" s="71">
        <v>-630135797.75</v>
      </c>
      <c r="BU41" s="71">
        <v>-197192373.40000001</v>
      </c>
      <c r="BV41" s="71">
        <v>-66096292.280000001</v>
      </c>
      <c r="BW41" s="71">
        <v>0</v>
      </c>
      <c r="BX41" s="71">
        <v>-68114860.210000008</v>
      </c>
      <c r="BY41" s="71">
        <v>-39755603.109999999</v>
      </c>
      <c r="BZ41" s="71">
        <v>82129610.980000019</v>
      </c>
      <c r="CA41" s="71">
        <v>-8988097.2599999998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267658828.28343868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14041584.786586802</v>
      </c>
      <c r="E42" s="71">
        <v>12459008.139999986</v>
      </c>
      <c r="F42" s="71">
        <v>231490514.51999998</v>
      </c>
      <c r="G42" s="71">
        <v>-219031506.38</v>
      </c>
      <c r="H42" s="71">
        <v>0</v>
      </c>
      <c r="I42" s="71">
        <v>-129283.08999998122</v>
      </c>
      <c r="J42" s="71">
        <v>5028397.619999975</v>
      </c>
      <c r="K42" s="71">
        <v>-118967815.78000002</v>
      </c>
      <c r="L42" s="71">
        <v>123996213.39999999</v>
      </c>
      <c r="M42" s="71">
        <v>-5157680.7099999562</v>
      </c>
      <c r="N42" s="71">
        <v>51413750.580000043</v>
      </c>
      <c r="O42" s="71">
        <v>-56571431.289999999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1261538.5965868025</v>
      </c>
      <c r="AA42" s="71">
        <v>405155.84399710398</v>
      </c>
      <c r="AB42" s="71">
        <v>852412.44898696779</v>
      </c>
      <c r="AC42" s="71">
        <v>-1264.3216934540533</v>
      </c>
      <c r="AD42" s="71">
        <v>5234.6252961848468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450321.13999999524</v>
      </c>
      <c r="AN42" s="71">
        <v>2485979.3599999966</v>
      </c>
      <c r="AO42" s="71">
        <v>0</v>
      </c>
      <c r="AP42" s="71">
        <v>0</v>
      </c>
      <c r="AQ42" s="71">
        <v>0</v>
      </c>
      <c r="AR42" s="71">
        <v>-2035658.2200000014</v>
      </c>
      <c r="AS42" s="71">
        <v>-141260377.62327439</v>
      </c>
      <c r="AT42" s="71">
        <v>-34771108.969999991</v>
      </c>
      <c r="AU42" s="71">
        <v>-34865368.989999995</v>
      </c>
      <c r="AV42" s="71">
        <v>94260.02</v>
      </c>
      <c r="AW42" s="71">
        <v>-7709375.8499999996</v>
      </c>
      <c r="AX42" s="71">
        <v>-6974570.6600000001</v>
      </c>
      <c r="AY42" s="71">
        <v>-13019879.25</v>
      </c>
      <c r="AZ42" s="71">
        <v>-8895329.5299999993</v>
      </c>
      <c r="BA42" s="71">
        <v>-6072682.2400000002</v>
      </c>
      <c r="BB42" s="71">
        <v>0</v>
      </c>
      <c r="BC42" s="71">
        <v>1948132.52</v>
      </c>
      <c r="BD42" s="71">
        <v>6045308.5899999999</v>
      </c>
      <c r="BE42" s="71">
        <v>-734805.18999999983</v>
      </c>
      <c r="BF42" s="71">
        <v>278450.9500000003</v>
      </c>
      <c r="BG42" s="71">
        <v>309626.48000000004</v>
      </c>
      <c r="BH42" s="71">
        <v>10466.410000000247</v>
      </c>
      <c r="BI42" s="71">
        <v>0</v>
      </c>
      <c r="BJ42" s="71">
        <v>-41641.939999999995</v>
      </c>
      <c r="BK42" s="71">
        <v>-1013256.1400000001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-95986740.073274404</v>
      </c>
      <c r="BT42" s="71">
        <v>-55647292.580000013</v>
      </c>
      <c r="BU42" s="71">
        <v>-28680819.859615035</v>
      </c>
      <c r="BV42" s="71">
        <v>-22895893.686942261</v>
      </c>
      <c r="BW42" s="71">
        <v>0</v>
      </c>
      <c r="BX42" s="71">
        <v>-5414679.0165669238</v>
      </c>
      <c r="BY42" s="71">
        <v>-2066254.0701501963</v>
      </c>
      <c r="BZ42" s="71">
        <v>18718199.140000012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-2793152.73</v>
      </c>
      <c r="CJ42" s="71">
        <v>-2793152.73</v>
      </c>
      <c r="CK42" s="71">
        <v>0</v>
      </c>
      <c r="CL42" s="71">
        <v>-127218792.83668758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164731614.85000002</v>
      </c>
      <c r="E43" s="71">
        <v>-9752785.6600000113</v>
      </c>
      <c r="F43" s="71">
        <v>31565102.759999998</v>
      </c>
      <c r="G43" s="71">
        <v>-41317888.420000009</v>
      </c>
      <c r="H43" s="71">
        <v>0</v>
      </c>
      <c r="I43" s="71">
        <v>178761409.62000003</v>
      </c>
      <c r="J43" s="71">
        <v>216841128.84000003</v>
      </c>
      <c r="K43" s="71">
        <v>-6875206.9399999995</v>
      </c>
      <c r="L43" s="71">
        <v>223716335.78000003</v>
      </c>
      <c r="M43" s="71">
        <v>-38079719.220000006</v>
      </c>
      <c r="N43" s="71">
        <v>1243797.18</v>
      </c>
      <c r="O43" s="71">
        <v>-39323516.400000006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-4277009.1099999994</v>
      </c>
      <c r="AN43" s="71">
        <v>998098.24</v>
      </c>
      <c r="AO43" s="71">
        <v>-5308501.75</v>
      </c>
      <c r="AP43" s="71">
        <v>0</v>
      </c>
      <c r="AQ43" s="71">
        <v>0</v>
      </c>
      <c r="AR43" s="71">
        <v>33394.400000000023</v>
      </c>
      <c r="AS43" s="71">
        <v>-79155475.848738313</v>
      </c>
      <c r="AT43" s="71">
        <v>-17861276.719999999</v>
      </c>
      <c r="AU43" s="71">
        <v>-22784838.359999999</v>
      </c>
      <c r="AV43" s="71">
        <v>4923561.6399999997</v>
      </c>
      <c r="AW43" s="71">
        <v>-6297523.7700000033</v>
      </c>
      <c r="AX43" s="71">
        <v>-14078157.730000004</v>
      </c>
      <c r="AY43" s="71">
        <v>-38523938.980000004</v>
      </c>
      <c r="AZ43" s="71">
        <v>-25716081.579999998</v>
      </c>
      <c r="BA43" s="71">
        <v>-9843666.1799999997</v>
      </c>
      <c r="BB43" s="71">
        <v>-7592401.1600000001</v>
      </c>
      <c r="BC43" s="71">
        <v>4628209.9399999995</v>
      </c>
      <c r="BD43" s="71">
        <v>24445781.25</v>
      </c>
      <c r="BE43" s="71">
        <v>7780633.9600000009</v>
      </c>
      <c r="BF43" s="71">
        <v>20788179.120000001</v>
      </c>
      <c r="BG43" s="71">
        <v>16031296.550000001</v>
      </c>
      <c r="BH43" s="71">
        <v>4080441.32</v>
      </c>
      <c r="BI43" s="71">
        <v>3294045.45</v>
      </c>
      <c r="BJ43" s="71">
        <v>-2617604.1999999997</v>
      </c>
      <c r="BK43" s="71">
        <v>-13007545.16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-53912519.2687383</v>
      </c>
      <c r="BT43" s="71">
        <v>-45385160.540000007</v>
      </c>
      <c r="BU43" s="71">
        <v>-16922360.250138409</v>
      </c>
      <c r="BV43" s="71">
        <v>-5583122.325724774</v>
      </c>
      <c r="BW43" s="71">
        <v>0</v>
      </c>
      <c r="BX43" s="71">
        <v>-497678.99887639511</v>
      </c>
      <c r="BY43" s="71">
        <v>-2084260.6639987268</v>
      </c>
      <c r="BZ43" s="71">
        <v>16560063.510000002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-1084156.0900000001</v>
      </c>
      <c r="CJ43" s="71">
        <v>-1084156.0900000001</v>
      </c>
      <c r="CK43" s="71">
        <v>0</v>
      </c>
      <c r="CL43" s="71">
        <v>85576139.001261711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-21107833.855865162</v>
      </c>
      <c r="E44" s="71">
        <v>-16705139.640000001</v>
      </c>
      <c r="F44" s="71">
        <v>46642320.370000005</v>
      </c>
      <c r="G44" s="71">
        <v>-63347460.010000005</v>
      </c>
      <c r="H44" s="71">
        <v>0</v>
      </c>
      <c r="I44" s="71">
        <v>-4470210.2000000048</v>
      </c>
      <c r="J44" s="71">
        <v>-13236127.900000004</v>
      </c>
      <c r="K44" s="71">
        <v>-24091629.380000003</v>
      </c>
      <c r="L44" s="71">
        <v>10855501.479999999</v>
      </c>
      <c r="M44" s="71">
        <v>8765917.6999999993</v>
      </c>
      <c r="N44" s="71">
        <v>17306257.449999999</v>
      </c>
      <c r="O44" s="71">
        <v>-8540339.75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67515.984134841201</v>
      </c>
      <c r="AA44" s="71">
        <v>49636.955563767238</v>
      </c>
      <c r="AB44" s="71">
        <v>0</v>
      </c>
      <c r="AC44" s="71">
        <v>0</v>
      </c>
      <c r="AD44" s="71">
        <v>1422.6389048334174</v>
      </c>
      <c r="AE44" s="71">
        <v>0</v>
      </c>
      <c r="AF44" s="71">
        <v>0</v>
      </c>
      <c r="AG44" s="71">
        <v>0</v>
      </c>
      <c r="AH44" s="71">
        <v>0</v>
      </c>
      <c r="AI44" s="71">
        <v>16456.389666240546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-27488869.95115247</v>
      </c>
      <c r="AT44" s="71">
        <v>-26738.31</v>
      </c>
      <c r="AU44" s="71">
        <v>-33352.720000000001</v>
      </c>
      <c r="AV44" s="71">
        <v>6614.41</v>
      </c>
      <c r="AW44" s="71">
        <v>-547027.96000000008</v>
      </c>
      <c r="AX44" s="71">
        <v>-474997.03</v>
      </c>
      <c r="AY44" s="71">
        <v>-582615.65</v>
      </c>
      <c r="AZ44" s="71">
        <v>-448904.65</v>
      </c>
      <c r="BA44" s="71">
        <v>-220886</v>
      </c>
      <c r="BB44" s="71">
        <v>0</v>
      </c>
      <c r="BC44" s="71">
        <v>87175</v>
      </c>
      <c r="BD44" s="71">
        <v>107618.62</v>
      </c>
      <c r="BE44" s="71">
        <v>-72030.930000000008</v>
      </c>
      <c r="BF44" s="71">
        <v>22694.7</v>
      </c>
      <c r="BG44" s="71">
        <v>19954.7</v>
      </c>
      <c r="BH44" s="71">
        <v>6136</v>
      </c>
      <c r="BI44" s="71">
        <v>0</v>
      </c>
      <c r="BJ44" s="71">
        <v>-3396</v>
      </c>
      <c r="BK44" s="71">
        <v>-94725.63</v>
      </c>
      <c r="BL44" s="71">
        <v>0</v>
      </c>
      <c r="BM44" s="71">
        <v>0</v>
      </c>
      <c r="BN44" s="71">
        <v>0</v>
      </c>
      <c r="BO44" s="71">
        <v>-1446433</v>
      </c>
      <c r="BP44" s="71">
        <v>-1446433</v>
      </c>
      <c r="BQ44" s="71">
        <v>0</v>
      </c>
      <c r="BR44" s="71">
        <v>0</v>
      </c>
      <c r="BS44" s="71">
        <v>-24966503.001152471</v>
      </c>
      <c r="BT44" s="71">
        <v>-3732010.3299999996</v>
      </c>
      <c r="BU44" s="71">
        <v>-12695646.166447621</v>
      </c>
      <c r="BV44" s="71">
        <v>-8388174.4893837795</v>
      </c>
      <c r="BW44" s="71">
        <v>0</v>
      </c>
      <c r="BX44" s="71">
        <v>-232367.42822793921</v>
      </c>
      <c r="BY44" s="71">
        <v>-2281222.2570931334</v>
      </c>
      <c r="BZ44" s="71">
        <v>2362917.67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-502167.68</v>
      </c>
      <c r="CJ44" s="71">
        <v>-502167.68</v>
      </c>
      <c r="CK44" s="71">
        <v>0</v>
      </c>
      <c r="CL44" s="71">
        <v>-48596703.807017632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112241707.98999998</v>
      </c>
      <c r="E45" s="71">
        <v>81820163.480000019</v>
      </c>
      <c r="F45" s="71">
        <v>572244403.76999998</v>
      </c>
      <c r="G45" s="71">
        <v>-490424240.28999996</v>
      </c>
      <c r="H45" s="71">
        <v>0</v>
      </c>
      <c r="I45" s="71">
        <v>-26260256.030000031</v>
      </c>
      <c r="J45" s="71">
        <v>-309592618.33000004</v>
      </c>
      <c r="K45" s="71">
        <v>-349180128.42000002</v>
      </c>
      <c r="L45" s="71">
        <v>39587510.090000004</v>
      </c>
      <c r="M45" s="71">
        <v>283332362.30000001</v>
      </c>
      <c r="N45" s="71">
        <v>285610719.16000003</v>
      </c>
      <c r="O45" s="71">
        <v>-2278356.86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54810240.139999993</v>
      </c>
      <c r="AA45" s="71">
        <v>33448814.779999994</v>
      </c>
      <c r="AB45" s="71">
        <v>0</v>
      </c>
      <c r="AC45" s="71">
        <v>16432735.859999999</v>
      </c>
      <c r="AD45" s="71">
        <v>5285196.7500000009</v>
      </c>
      <c r="AE45" s="71">
        <v>0</v>
      </c>
      <c r="AF45" s="71">
        <v>0</v>
      </c>
      <c r="AG45" s="71">
        <v>0</v>
      </c>
      <c r="AH45" s="71">
        <v>-356507.25</v>
      </c>
      <c r="AI45" s="71">
        <v>0</v>
      </c>
      <c r="AJ45" s="71">
        <v>0</v>
      </c>
      <c r="AK45" s="71">
        <v>0</v>
      </c>
      <c r="AL45" s="71">
        <v>0</v>
      </c>
      <c r="AM45" s="71">
        <v>1871560.4</v>
      </c>
      <c r="AN45" s="71">
        <v>3620936.25</v>
      </c>
      <c r="AO45" s="71">
        <v>0</v>
      </c>
      <c r="AP45" s="71">
        <v>0</v>
      </c>
      <c r="AQ45" s="71">
        <v>0</v>
      </c>
      <c r="AR45" s="71">
        <v>-1749375.85</v>
      </c>
      <c r="AS45" s="71">
        <v>-74375271.472339615</v>
      </c>
      <c r="AT45" s="71">
        <v>-23834805.539999999</v>
      </c>
      <c r="AU45" s="71">
        <v>-23834805.539999999</v>
      </c>
      <c r="AV45" s="71">
        <v>0</v>
      </c>
      <c r="AW45" s="71">
        <v>-9177596.1899999976</v>
      </c>
      <c r="AX45" s="71">
        <v>-9177596.1899999976</v>
      </c>
      <c r="AY45" s="71">
        <v>-11897935.909999998</v>
      </c>
      <c r="AZ45" s="71">
        <v>-3211850.5100000002</v>
      </c>
      <c r="BA45" s="71">
        <v>-10426250.139999999</v>
      </c>
      <c r="BB45" s="71">
        <v>0</v>
      </c>
      <c r="BC45" s="71">
        <v>1740164.74</v>
      </c>
      <c r="BD45" s="71">
        <v>2720339.7199999997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-11222118.949999999</v>
      </c>
      <c r="BP45" s="71">
        <v>-11222118.949999999</v>
      </c>
      <c r="BQ45" s="71">
        <v>0</v>
      </c>
      <c r="BR45" s="71">
        <v>0</v>
      </c>
      <c r="BS45" s="71">
        <v>-28373342.772339627</v>
      </c>
      <c r="BT45" s="71">
        <v>-45849000.950000003</v>
      </c>
      <c r="BU45" s="71">
        <v>-3841056.9765003156</v>
      </c>
      <c r="BV45" s="71">
        <v>-244480.71867530467</v>
      </c>
      <c r="BW45" s="71">
        <v>0</v>
      </c>
      <c r="BX45" s="71">
        <v>-2462301.3057394153</v>
      </c>
      <c r="BY45" s="71">
        <v>-1938970.1782185405</v>
      </c>
      <c r="BZ45" s="71">
        <v>26087368.870000001</v>
      </c>
      <c r="CA45" s="71">
        <v>-124901.51320604012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-1767408.02</v>
      </c>
      <c r="CJ45" s="71">
        <v>-1767408.02</v>
      </c>
      <c r="CK45" s="71">
        <v>0</v>
      </c>
      <c r="CL45" s="71">
        <v>37866436.517660365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178549629.80000001</v>
      </c>
      <c r="E47" s="71">
        <v>12946983.710000008</v>
      </c>
      <c r="F47" s="71">
        <v>59988362.06000001</v>
      </c>
      <c r="G47" s="71">
        <v>-47041378.350000001</v>
      </c>
      <c r="H47" s="71">
        <v>0</v>
      </c>
      <c r="I47" s="71">
        <v>153253774.95000002</v>
      </c>
      <c r="J47" s="71">
        <v>201786714.91000003</v>
      </c>
      <c r="K47" s="71">
        <v>-8039488.9000000004</v>
      </c>
      <c r="L47" s="71">
        <v>209826203.81000003</v>
      </c>
      <c r="M47" s="71">
        <v>-48532939.960000001</v>
      </c>
      <c r="N47" s="71">
        <v>2967176</v>
      </c>
      <c r="O47" s="71">
        <v>-51500115.960000001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12406576.700000001</v>
      </c>
      <c r="AA47" s="71">
        <v>12406576.700000001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-57705.560000000056</v>
      </c>
      <c r="AN47" s="71">
        <v>3076450.86</v>
      </c>
      <c r="AO47" s="71">
        <v>161939.65000000002</v>
      </c>
      <c r="AP47" s="71">
        <v>0</v>
      </c>
      <c r="AQ47" s="71">
        <v>0</v>
      </c>
      <c r="AR47" s="71">
        <v>-3296096.07</v>
      </c>
      <c r="AS47" s="71">
        <v>-192939703.58000001</v>
      </c>
      <c r="AT47" s="71">
        <v>-36464964.290000007</v>
      </c>
      <c r="AU47" s="71">
        <v>-37579548.530000009</v>
      </c>
      <c r="AV47" s="71">
        <v>1114584.24</v>
      </c>
      <c r="AW47" s="71">
        <v>-54718165.850000009</v>
      </c>
      <c r="AX47" s="71">
        <v>-50007228.900000006</v>
      </c>
      <c r="AY47" s="71">
        <v>-71799905.090000004</v>
      </c>
      <c r="AZ47" s="71">
        <v>-46403231.239999995</v>
      </c>
      <c r="BA47" s="71">
        <v>-36139917.090000004</v>
      </c>
      <c r="BB47" s="71">
        <v>0</v>
      </c>
      <c r="BC47" s="71">
        <v>10743243.24</v>
      </c>
      <c r="BD47" s="71">
        <v>21792676.189999994</v>
      </c>
      <c r="BE47" s="71">
        <v>-4710936.95</v>
      </c>
      <c r="BF47" s="71">
        <v>688953.15</v>
      </c>
      <c r="BG47" s="71">
        <v>218415.82</v>
      </c>
      <c r="BH47" s="71">
        <v>573623.69000000006</v>
      </c>
      <c r="BI47" s="71">
        <v>0</v>
      </c>
      <c r="BJ47" s="71">
        <v>-103086.36</v>
      </c>
      <c r="BK47" s="71">
        <v>-5399890.1000000006</v>
      </c>
      <c r="BL47" s="71">
        <v>0</v>
      </c>
      <c r="BM47" s="71">
        <v>0</v>
      </c>
      <c r="BN47" s="71">
        <v>0</v>
      </c>
      <c r="BO47" s="71">
        <v>-7577777.790000001</v>
      </c>
      <c r="BP47" s="71">
        <v>-7577777.790000001</v>
      </c>
      <c r="BQ47" s="71">
        <v>0</v>
      </c>
      <c r="BR47" s="71">
        <v>0</v>
      </c>
      <c r="BS47" s="71">
        <v>-75941390.24000001</v>
      </c>
      <c r="BT47" s="71">
        <v>-44676966.920000009</v>
      </c>
      <c r="BU47" s="71">
        <v>-25100761.239999998</v>
      </c>
      <c r="BV47" s="71">
        <v>-14753469.279999999</v>
      </c>
      <c r="BW47" s="71">
        <v>0</v>
      </c>
      <c r="BX47" s="71">
        <v>-2734747.71</v>
      </c>
      <c r="BY47" s="71">
        <v>-1855090.4099999997</v>
      </c>
      <c r="BZ47" s="71">
        <v>13179645.319999998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-18237405.41</v>
      </c>
      <c r="CJ47" s="71">
        <v>-18237405.41</v>
      </c>
      <c r="CK47" s="71">
        <v>0</v>
      </c>
      <c r="CL47" s="71">
        <v>-14390073.780000001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22884354.100000001</v>
      </c>
      <c r="E48" s="71">
        <v>13128042.130000003</v>
      </c>
      <c r="F48" s="71">
        <v>20150816.280000001</v>
      </c>
      <c r="G48" s="71">
        <v>-7022774.1499999985</v>
      </c>
      <c r="H48" s="71">
        <v>0</v>
      </c>
      <c r="I48" s="71">
        <v>1028536.959999999</v>
      </c>
      <c r="J48" s="71">
        <v>877244.95999999903</v>
      </c>
      <c r="K48" s="71">
        <v>-9570885.6499999985</v>
      </c>
      <c r="L48" s="71">
        <v>10448130.609999998</v>
      </c>
      <c r="M48" s="71">
        <v>151292</v>
      </c>
      <c r="N48" s="71">
        <v>4259946</v>
      </c>
      <c r="O48" s="71">
        <v>-4108654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8727775.0099999998</v>
      </c>
      <c r="AA48" s="71">
        <v>6654092.0199999996</v>
      </c>
      <c r="AB48" s="71">
        <v>0</v>
      </c>
      <c r="AC48" s="71">
        <v>781536.94000000018</v>
      </c>
      <c r="AD48" s="71">
        <v>1292146.05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-10347193.65</v>
      </c>
      <c r="AT48" s="71">
        <v>-334645.43</v>
      </c>
      <c r="AU48" s="71">
        <v>-334645.43</v>
      </c>
      <c r="AV48" s="71">
        <v>0</v>
      </c>
      <c r="AW48" s="71">
        <v>-3148866.5700000003</v>
      </c>
      <c r="AX48" s="71">
        <v>-3237982.0700000003</v>
      </c>
      <c r="AY48" s="71">
        <v>-4793847.07</v>
      </c>
      <c r="AZ48" s="71">
        <v>-392805.97000000003</v>
      </c>
      <c r="BA48" s="71">
        <v>-5022913.57</v>
      </c>
      <c r="BB48" s="71">
        <v>0</v>
      </c>
      <c r="BC48" s="71">
        <v>621872.47</v>
      </c>
      <c r="BD48" s="71">
        <v>1555865</v>
      </c>
      <c r="BE48" s="71">
        <v>89115.5</v>
      </c>
      <c r="BF48" s="71">
        <v>89115.5</v>
      </c>
      <c r="BG48" s="71">
        <v>89115.5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-55780.98</v>
      </c>
      <c r="BP48" s="71">
        <v>-55780.98</v>
      </c>
      <c r="BQ48" s="71">
        <v>0</v>
      </c>
      <c r="BR48" s="71">
        <v>0</v>
      </c>
      <c r="BS48" s="71">
        <v>-6807900.6699999999</v>
      </c>
      <c r="BT48" s="71">
        <v>-4476148.0200000005</v>
      </c>
      <c r="BU48" s="71">
        <v>-1436426.85</v>
      </c>
      <c r="BV48" s="71">
        <v>-1964340.3399999999</v>
      </c>
      <c r="BW48" s="71">
        <v>0</v>
      </c>
      <c r="BX48" s="71">
        <v>-11394.21</v>
      </c>
      <c r="BY48" s="71">
        <v>-431915.31000000006</v>
      </c>
      <c r="BZ48" s="71">
        <v>1512324.0600000003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12537160.450000001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104086633.05000003</v>
      </c>
      <c r="E49" s="71">
        <v>115511931.71000002</v>
      </c>
      <c r="F49" s="71">
        <v>225956302.60000002</v>
      </c>
      <c r="G49" s="71">
        <v>-110444370.89</v>
      </c>
      <c r="H49" s="71">
        <v>0</v>
      </c>
      <c r="I49" s="71">
        <v>-22232207.080000002</v>
      </c>
      <c r="J49" s="71">
        <v>-28025159.769999996</v>
      </c>
      <c r="K49" s="71">
        <v>-114125637.55</v>
      </c>
      <c r="L49" s="71">
        <v>86100477.780000001</v>
      </c>
      <c r="M49" s="71">
        <v>5792952.6899999939</v>
      </c>
      <c r="N49" s="71">
        <v>26832634.069999997</v>
      </c>
      <c r="O49" s="71">
        <v>-21039681.380000003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14147534.390000001</v>
      </c>
      <c r="AA49" s="71">
        <v>12289798.67</v>
      </c>
      <c r="AB49" s="71">
        <v>0</v>
      </c>
      <c r="AC49" s="71">
        <v>810018.99</v>
      </c>
      <c r="AD49" s="71">
        <v>980348.3</v>
      </c>
      <c r="AE49" s="71">
        <v>0</v>
      </c>
      <c r="AF49" s="71">
        <v>0</v>
      </c>
      <c r="AG49" s="71">
        <v>67368.430000000008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-3340625.97</v>
      </c>
      <c r="AN49" s="71">
        <v>-2453270.2000000002</v>
      </c>
      <c r="AO49" s="71">
        <v>-887355.77</v>
      </c>
      <c r="AP49" s="71">
        <v>0</v>
      </c>
      <c r="AQ49" s="71">
        <v>0</v>
      </c>
      <c r="AR49" s="71">
        <v>0</v>
      </c>
      <c r="AS49" s="71">
        <v>-158457474.30000004</v>
      </c>
      <c r="AT49" s="71">
        <v>-14959624.619999997</v>
      </c>
      <c r="AU49" s="71">
        <v>-15016130.449999997</v>
      </c>
      <c r="AV49" s="71">
        <v>56505.83</v>
      </c>
      <c r="AW49" s="71">
        <v>-2732759.3400000008</v>
      </c>
      <c r="AX49" s="71">
        <v>-3169093.790000001</v>
      </c>
      <c r="AY49" s="71">
        <v>-13634781.870000001</v>
      </c>
      <c r="AZ49" s="71">
        <v>-8101552.7200000007</v>
      </c>
      <c r="BA49" s="71">
        <v>-5533229.1500000004</v>
      </c>
      <c r="BB49" s="71">
        <v>0</v>
      </c>
      <c r="BC49" s="71">
        <v>0</v>
      </c>
      <c r="BD49" s="71">
        <v>10465688.08</v>
      </c>
      <c r="BE49" s="71">
        <v>436334.45</v>
      </c>
      <c r="BF49" s="71">
        <v>854305.62</v>
      </c>
      <c r="BG49" s="71">
        <v>0</v>
      </c>
      <c r="BH49" s="71">
        <v>854305.62</v>
      </c>
      <c r="BI49" s="71">
        <v>0</v>
      </c>
      <c r="BJ49" s="71">
        <v>0</v>
      </c>
      <c r="BK49" s="71">
        <v>-417971.17</v>
      </c>
      <c r="BL49" s="71">
        <v>0</v>
      </c>
      <c r="BM49" s="71">
        <v>0</v>
      </c>
      <c r="BN49" s="71">
        <v>0</v>
      </c>
      <c r="BO49" s="71">
        <v>-10117279.25</v>
      </c>
      <c r="BP49" s="71">
        <v>-10117279.25</v>
      </c>
      <c r="BQ49" s="71">
        <v>0</v>
      </c>
      <c r="BR49" s="71">
        <v>0</v>
      </c>
      <c r="BS49" s="71">
        <v>-127141856.75000003</v>
      </c>
      <c r="BT49" s="71">
        <v>-67987665.020000011</v>
      </c>
      <c r="BU49" s="71">
        <v>-47063372.920000009</v>
      </c>
      <c r="BV49" s="71">
        <v>-500082.37000000005</v>
      </c>
      <c r="BW49" s="71">
        <v>0</v>
      </c>
      <c r="BX49" s="71">
        <v>-5700583.71</v>
      </c>
      <c r="BY49" s="71">
        <v>-12204696.969999999</v>
      </c>
      <c r="BZ49" s="71">
        <v>7964393.3199999994</v>
      </c>
      <c r="CA49" s="71">
        <v>-1649849.0799999998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-3505954.3400000003</v>
      </c>
      <c r="CJ49" s="71">
        <v>-3505954.3400000003</v>
      </c>
      <c r="CK49" s="71">
        <v>0</v>
      </c>
      <c r="CL49" s="71">
        <v>-54370841.250000015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23800660.989999998</v>
      </c>
      <c r="E50" s="71">
        <v>24740051.320000023</v>
      </c>
      <c r="F50" s="71">
        <v>170538881.28000003</v>
      </c>
      <c r="G50" s="71">
        <v>-145798829.96000001</v>
      </c>
      <c r="H50" s="71">
        <v>0</v>
      </c>
      <c r="I50" s="71">
        <v>-4685559.1100000218</v>
      </c>
      <c r="J50" s="71">
        <v>-38095736.860000014</v>
      </c>
      <c r="K50" s="71">
        <v>-107869483.30000001</v>
      </c>
      <c r="L50" s="71">
        <v>69773746.439999998</v>
      </c>
      <c r="M50" s="71">
        <v>33410177.749999993</v>
      </c>
      <c r="N50" s="71">
        <v>95030271.75</v>
      </c>
      <c r="O50" s="71">
        <v>-61620094.000000007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4693156.29</v>
      </c>
      <c r="AA50" s="71">
        <v>4379935.68</v>
      </c>
      <c r="AB50" s="71">
        <v>0</v>
      </c>
      <c r="AC50" s="71">
        <v>0</v>
      </c>
      <c r="AD50" s="71">
        <v>313220.61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-946987.51</v>
      </c>
      <c r="AN50" s="71">
        <v>-946987.51</v>
      </c>
      <c r="AO50" s="71">
        <v>0</v>
      </c>
      <c r="AP50" s="71">
        <v>0</v>
      </c>
      <c r="AQ50" s="71">
        <v>0</v>
      </c>
      <c r="AR50" s="71">
        <v>0</v>
      </c>
      <c r="AS50" s="71">
        <v>-49027723.750000015</v>
      </c>
      <c r="AT50" s="71">
        <v>-3818891.8899999992</v>
      </c>
      <c r="AU50" s="71">
        <v>-4718673.3199999994</v>
      </c>
      <c r="AV50" s="71">
        <v>899781.43</v>
      </c>
      <c r="AW50" s="71">
        <v>2801309.2799999975</v>
      </c>
      <c r="AX50" s="71">
        <v>-7480093.7400000039</v>
      </c>
      <c r="AY50" s="71">
        <v>-20764871.380000003</v>
      </c>
      <c r="AZ50" s="71">
        <v>-2744792.51</v>
      </c>
      <c r="BA50" s="71">
        <v>-21127075.510000002</v>
      </c>
      <c r="BB50" s="71">
        <v>0</v>
      </c>
      <c r="BC50" s="71">
        <v>3106996.6399999997</v>
      </c>
      <c r="BD50" s="71">
        <v>13284777.639999999</v>
      </c>
      <c r="BE50" s="71">
        <v>10281403.020000001</v>
      </c>
      <c r="BF50" s="71">
        <v>17473441.350000001</v>
      </c>
      <c r="BG50" s="71">
        <v>1232265.1600000001</v>
      </c>
      <c r="BH50" s="71">
        <v>18855684.260000002</v>
      </c>
      <c r="BI50" s="71">
        <v>0</v>
      </c>
      <c r="BJ50" s="71">
        <v>-2614508.0700000003</v>
      </c>
      <c r="BK50" s="71">
        <v>-7192038.3300000001</v>
      </c>
      <c r="BL50" s="71">
        <v>0</v>
      </c>
      <c r="BM50" s="71">
        <v>0</v>
      </c>
      <c r="BN50" s="71">
        <v>0</v>
      </c>
      <c r="BO50" s="71">
        <v>-3000209.84</v>
      </c>
      <c r="BP50" s="71">
        <v>-3000209.84</v>
      </c>
      <c r="BQ50" s="71">
        <v>0</v>
      </c>
      <c r="BR50" s="71">
        <v>0</v>
      </c>
      <c r="BS50" s="71">
        <v>-44589133.710000008</v>
      </c>
      <c r="BT50" s="71">
        <v>-9965477.9000000004</v>
      </c>
      <c r="BU50" s="71">
        <v>-17203706.359999999</v>
      </c>
      <c r="BV50" s="71">
        <v>-11839727.940000001</v>
      </c>
      <c r="BW50" s="71">
        <v>0</v>
      </c>
      <c r="BX50" s="71">
        <v>-23237875.699999999</v>
      </c>
      <c r="BY50" s="71">
        <v>-1324056.2799999998</v>
      </c>
      <c r="BZ50" s="71">
        <v>18981710.470000003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-420797.59</v>
      </c>
      <c r="CJ50" s="71">
        <v>-420797.59</v>
      </c>
      <c r="CK50" s="71">
        <v>0</v>
      </c>
      <c r="CL50" s="71">
        <v>-25227062.760000017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259389.31</v>
      </c>
      <c r="G51" s="71">
        <v>-259389.31</v>
      </c>
      <c r="H51" s="71">
        <v>0</v>
      </c>
      <c r="I51" s="71">
        <v>0</v>
      </c>
      <c r="J51" s="71">
        <v>47820.329999999987</v>
      </c>
      <c r="K51" s="71">
        <v>-159563.94</v>
      </c>
      <c r="L51" s="71">
        <v>207384.27</v>
      </c>
      <c r="M51" s="71">
        <v>-47820.329999999987</v>
      </c>
      <c r="N51" s="71">
        <v>159563.94</v>
      </c>
      <c r="O51" s="71">
        <v>-207384.27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-66026.602322072547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-66026.602322072547</v>
      </c>
      <c r="BT51" s="71">
        <v>-18464.48</v>
      </c>
      <c r="BU51" s="71">
        <v>-39939.04962532963</v>
      </c>
      <c r="BV51" s="71">
        <v>-4821.3458364110866</v>
      </c>
      <c r="BW51" s="71">
        <v>0</v>
      </c>
      <c r="BX51" s="71">
        <v>-46960.683384941934</v>
      </c>
      <c r="BY51" s="71">
        <v>-1442.9595604453277</v>
      </c>
      <c r="BZ51" s="71">
        <v>49951.47</v>
      </c>
      <c r="CA51" s="71">
        <v>-4349.5539149445794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-66026.602322072547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10745137173.830002</v>
      </c>
      <c r="E74" s="71">
        <v>7077413558.6400013</v>
      </c>
      <c r="F74" s="71">
        <v>10028209163.890001</v>
      </c>
      <c r="G74" s="71">
        <v>-2950795605.25</v>
      </c>
      <c r="H74" s="71">
        <v>0</v>
      </c>
      <c r="I74" s="71">
        <v>-512074969.1699993</v>
      </c>
      <c r="J74" s="71">
        <v>-498203183.48999929</v>
      </c>
      <c r="K74" s="71">
        <v>-4270157479.4399996</v>
      </c>
      <c r="L74" s="71">
        <v>3771954295.9500003</v>
      </c>
      <c r="M74" s="71">
        <v>-13871785.679999998</v>
      </c>
      <c r="N74" s="71">
        <v>14091501.33</v>
      </c>
      <c r="O74" s="71">
        <v>-27963287.009999998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2832050673.6300001</v>
      </c>
      <c r="AA74" s="71">
        <v>1649013016.8700001</v>
      </c>
      <c r="AB74" s="71">
        <v>445071528.25</v>
      </c>
      <c r="AC74" s="71">
        <v>154300783.12000003</v>
      </c>
      <c r="AD74" s="71">
        <v>572352922.23000014</v>
      </c>
      <c r="AE74" s="71">
        <v>0</v>
      </c>
      <c r="AF74" s="71">
        <v>0</v>
      </c>
      <c r="AG74" s="71">
        <v>0</v>
      </c>
      <c r="AH74" s="71">
        <v>11312423.16</v>
      </c>
      <c r="AI74" s="71">
        <v>0</v>
      </c>
      <c r="AJ74" s="71">
        <v>1347747910.73</v>
      </c>
      <c r="AK74" s="71">
        <v>803251911.81000006</v>
      </c>
      <c r="AL74" s="71">
        <v>544495998.91999996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-9101226336.6199989</v>
      </c>
      <c r="AT74" s="71">
        <v>-3206501508.4799995</v>
      </c>
      <c r="AU74" s="71">
        <v>-4348577172.2399998</v>
      </c>
      <c r="AV74" s="71">
        <v>1142075663.76</v>
      </c>
      <c r="AW74" s="71">
        <v>-1652545081.3699985</v>
      </c>
      <c r="AX74" s="71">
        <v>-1271174720.6399984</v>
      </c>
      <c r="AY74" s="71">
        <v>-7640721145.5899992</v>
      </c>
      <c r="AZ74" s="71">
        <v>-5294530190.2399998</v>
      </c>
      <c r="BA74" s="71">
        <v>-2346190955.3499994</v>
      </c>
      <c r="BB74" s="71">
        <v>0</v>
      </c>
      <c r="BC74" s="71">
        <v>0</v>
      </c>
      <c r="BD74" s="71">
        <v>6369546424.9500008</v>
      </c>
      <c r="BE74" s="71">
        <v>-381370360.73000002</v>
      </c>
      <c r="BF74" s="71">
        <v>1164532000.01</v>
      </c>
      <c r="BG74" s="71">
        <v>1179373100.78</v>
      </c>
      <c r="BH74" s="71">
        <v>-14841100.770000001</v>
      </c>
      <c r="BI74" s="71">
        <v>0</v>
      </c>
      <c r="BJ74" s="71">
        <v>0</v>
      </c>
      <c r="BK74" s="71">
        <v>-1545902360.74</v>
      </c>
      <c r="BL74" s="71">
        <v>0</v>
      </c>
      <c r="BM74" s="71">
        <v>0</v>
      </c>
      <c r="BN74" s="71">
        <v>0</v>
      </c>
      <c r="BO74" s="71">
        <v>-468782509.38999999</v>
      </c>
      <c r="BP74" s="71">
        <v>-468782509.38999999</v>
      </c>
      <c r="BQ74" s="71">
        <v>0</v>
      </c>
      <c r="BR74" s="71">
        <v>0</v>
      </c>
      <c r="BS74" s="71">
        <v>-3773397237.3800011</v>
      </c>
      <c r="BT74" s="71">
        <v>-1973823209.3100002</v>
      </c>
      <c r="BU74" s="71">
        <v>-499445468.34999996</v>
      </c>
      <c r="BV74" s="71">
        <v>-122390316.14999999</v>
      </c>
      <c r="BW74" s="71">
        <v>0</v>
      </c>
      <c r="BX74" s="71">
        <v>0</v>
      </c>
      <c r="BY74" s="71">
        <v>-26557170.379999999</v>
      </c>
      <c r="BZ74" s="71">
        <v>59048757.230000004</v>
      </c>
      <c r="CA74" s="71">
        <v>-1210229830.4200003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1643910837.2100029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992184075.21645308</v>
      </c>
      <c r="E75" s="71">
        <v>764407119.04999804</v>
      </c>
      <c r="F75" s="71">
        <v>1958566494.0299981</v>
      </c>
      <c r="G75" s="71">
        <v>-1194159374.98</v>
      </c>
      <c r="H75" s="71">
        <v>0</v>
      </c>
      <c r="I75" s="71">
        <v>-17704683.620000005</v>
      </c>
      <c r="J75" s="71">
        <v>32085091.24000001</v>
      </c>
      <c r="K75" s="71">
        <v>-418613288.21999997</v>
      </c>
      <c r="L75" s="71">
        <v>450698379.45999998</v>
      </c>
      <c r="M75" s="71">
        <v>-49789774.860000014</v>
      </c>
      <c r="N75" s="71">
        <v>122867763.75999999</v>
      </c>
      <c r="O75" s="71">
        <v>-172657538.62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245481639.78645498</v>
      </c>
      <c r="AA75" s="71">
        <v>42172333.36328955</v>
      </c>
      <c r="AB75" s="71">
        <v>0</v>
      </c>
      <c r="AC75" s="71">
        <v>0</v>
      </c>
      <c r="AD75" s="71">
        <v>203309306.42316544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-692744220.45018291</v>
      </c>
      <c r="AT75" s="71">
        <v>-294376237.88</v>
      </c>
      <c r="AU75" s="71">
        <v>-956851066.61000001</v>
      </c>
      <c r="AV75" s="71">
        <v>662474828.73000002</v>
      </c>
      <c r="AW75" s="71">
        <v>-124978141.29000008</v>
      </c>
      <c r="AX75" s="71">
        <v>-72119459.130000114</v>
      </c>
      <c r="AY75" s="71">
        <v>-1131837774.1300001</v>
      </c>
      <c r="AZ75" s="71">
        <v>-615961423.47000003</v>
      </c>
      <c r="BA75" s="71">
        <v>-515876350.66000003</v>
      </c>
      <c r="BB75" s="71">
        <v>0</v>
      </c>
      <c r="BC75" s="71">
        <v>0</v>
      </c>
      <c r="BD75" s="71">
        <v>1059718315</v>
      </c>
      <c r="BE75" s="71">
        <v>-52858682.159999967</v>
      </c>
      <c r="BF75" s="71">
        <v>767476851.84000003</v>
      </c>
      <c r="BG75" s="71">
        <v>408285958.73000002</v>
      </c>
      <c r="BH75" s="71">
        <v>359190893.11000001</v>
      </c>
      <c r="BI75" s="71">
        <v>0</v>
      </c>
      <c r="BJ75" s="71">
        <v>0</v>
      </c>
      <c r="BK75" s="71">
        <v>-820335534</v>
      </c>
      <c r="BL75" s="71">
        <v>0</v>
      </c>
      <c r="BM75" s="71">
        <v>0</v>
      </c>
      <c r="BN75" s="71">
        <v>0</v>
      </c>
      <c r="BO75" s="71">
        <v>-54472579.939999998</v>
      </c>
      <c r="BP75" s="71">
        <v>-54472579.939999998</v>
      </c>
      <c r="BQ75" s="71">
        <v>0</v>
      </c>
      <c r="BR75" s="71">
        <v>0</v>
      </c>
      <c r="BS75" s="71">
        <v>-218917261.34018284</v>
      </c>
      <c r="BT75" s="71">
        <v>-339576944.81</v>
      </c>
      <c r="BU75" s="71">
        <v>-126075849.04439181</v>
      </c>
      <c r="BV75" s="71">
        <v>-65354492.306722596</v>
      </c>
      <c r="BW75" s="71">
        <v>0</v>
      </c>
      <c r="BX75" s="71">
        <v>0</v>
      </c>
      <c r="BY75" s="71">
        <v>-120415.91210353146</v>
      </c>
      <c r="BZ75" s="71">
        <v>313491749.71000004</v>
      </c>
      <c r="CA75" s="71">
        <v>-1281308.9769649564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299439854.76627016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7909437734.8900003</v>
      </c>
      <c r="E76" s="71">
        <v>5932641847.4200001</v>
      </c>
      <c r="F76" s="71">
        <v>7795041582.3499994</v>
      </c>
      <c r="G76" s="71">
        <v>-1862399734.9299998</v>
      </c>
      <c r="H76" s="71">
        <v>0</v>
      </c>
      <c r="I76" s="71">
        <v>70355884.009999752</v>
      </c>
      <c r="J76" s="71">
        <v>70355884.009999752</v>
      </c>
      <c r="K76" s="71">
        <v>-2350480825.0700002</v>
      </c>
      <c r="L76" s="71">
        <v>2420836709.0799999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1905088044.24</v>
      </c>
      <c r="AA76" s="71">
        <v>1389640615.6900001</v>
      </c>
      <c r="AB76" s="71">
        <v>388646728.01999998</v>
      </c>
      <c r="AC76" s="71">
        <v>-52363911.819999993</v>
      </c>
      <c r="AD76" s="71">
        <v>179164612.34999999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1351959.22</v>
      </c>
      <c r="AK76" s="71">
        <v>1351959.22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-4334352395.6499996</v>
      </c>
      <c r="AT76" s="71">
        <v>-1718319006.5399997</v>
      </c>
      <c r="AU76" s="71">
        <v>-1916877934.9299998</v>
      </c>
      <c r="AV76" s="71">
        <v>198558928.39000002</v>
      </c>
      <c r="AW76" s="71">
        <v>-352421937.78000027</v>
      </c>
      <c r="AX76" s="71">
        <v>-227656475.74000025</v>
      </c>
      <c r="AY76" s="71">
        <v>-2115114873.1900001</v>
      </c>
      <c r="AZ76" s="71">
        <v>-1660733711.03</v>
      </c>
      <c r="BA76" s="71">
        <v>-770860583.37</v>
      </c>
      <c r="BB76" s="71">
        <v>0</v>
      </c>
      <c r="BC76" s="71">
        <v>316479421.20999992</v>
      </c>
      <c r="BD76" s="71">
        <v>1887458397.4499998</v>
      </c>
      <c r="BE76" s="71">
        <v>-124765462.04000002</v>
      </c>
      <c r="BF76" s="71">
        <v>278874529.10000002</v>
      </c>
      <c r="BG76" s="71">
        <v>259896935.22000003</v>
      </c>
      <c r="BH76" s="71">
        <v>60704903.899999999</v>
      </c>
      <c r="BI76" s="71">
        <v>0</v>
      </c>
      <c r="BJ76" s="71">
        <v>-41727310.019999996</v>
      </c>
      <c r="BK76" s="71">
        <v>-403639991.14000005</v>
      </c>
      <c r="BL76" s="71">
        <v>0</v>
      </c>
      <c r="BM76" s="71">
        <v>0</v>
      </c>
      <c r="BN76" s="71">
        <v>0</v>
      </c>
      <c r="BO76" s="71">
        <v>-514048961.68000001</v>
      </c>
      <c r="BP76" s="71">
        <v>-514048961.68000001</v>
      </c>
      <c r="BQ76" s="71">
        <v>0</v>
      </c>
      <c r="BR76" s="71">
        <v>0</v>
      </c>
      <c r="BS76" s="71">
        <v>-1744471571.8300002</v>
      </c>
      <c r="BT76" s="71">
        <v>-1376335603.48</v>
      </c>
      <c r="BU76" s="71">
        <v>-232537802.53999999</v>
      </c>
      <c r="BV76" s="71">
        <v>-52247278.170000002</v>
      </c>
      <c r="BW76" s="71">
        <v>0</v>
      </c>
      <c r="BX76" s="71">
        <v>0</v>
      </c>
      <c r="BY76" s="71">
        <v>-83350270.159999996</v>
      </c>
      <c r="BZ76" s="71">
        <v>-617.48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-5090917.8200000012</v>
      </c>
      <c r="CJ76" s="71">
        <v>-5090917.8200000012</v>
      </c>
      <c r="CK76" s="71">
        <v>0</v>
      </c>
      <c r="CL76" s="71">
        <v>3575085339.2400007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492861797.49999988</v>
      </c>
      <c r="E77" s="71">
        <v>347277467.03999996</v>
      </c>
      <c r="F77" s="71">
        <v>593841726.99000001</v>
      </c>
      <c r="G77" s="71">
        <v>-246564259.95000002</v>
      </c>
      <c r="H77" s="71">
        <v>0</v>
      </c>
      <c r="I77" s="71">
        <v>27262128.549999967</v>
      </c>
      <c r="J77" s="71">
        <v>27262128.549999967</v>
      </c>
      <c r="K77" s="71">
        <v>-113704491.99000002</v>
      </c>
      <c r="L77" s="71">
        <v>140966620.53999999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118322201.91</v>
      </c>
      <c r="AA77" s="71">
        <v>78546210.129999995</v>
      </c>
      <c r="AB77" s="71">
        <v>15015515.42</v>
      </c>
      <c r="AC77" s="71">
        <v>13363373.969999999</v>
      </c>
      <c r="AD77" s="71">
        <v>11397102.390000001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-153844128.53999993</v>
      </c>
      <c r="AT77" s="71">
        <v>-81512008.039999977</v>
      </c>
      <c r="AU77" s="71">
        <v>-142601478.51999998</v>
      </c>
      <c r="AV77" s="71">
        <v>61089470.480000004</v>
      </c>
      <c r="AW77" s="71">
        <v>72339686.63000004</v>
      </c>
      <c r="AX77" s="71">
        <v>75882608.450000018</v>
      </c>
      <c r="AY77" s="71">
        <v>-105129515.35999998</v>
      </c>
      <c r="AZ77" s="71">
        <v>-30889765.179999996</v>
      </c>
      <c r="BA77" s="71">
        <v>-89970021.079999998</v>
      </c>
      <c r="BB77" s="71">
        <v>0</v>
      </c>
      <c r="BC77" s="71">
        <v>15730270.9</v>
      </c>
      <c r="BD77" s="71">
        <v>181012123.81</v>
      </c>
      <c r="BE77" s="71">
        <v>-3542921.8199999779</v>
      </c>
      <c r="BF77" s="71">
        <v>86531179.340000018</v>
      </c>
      <c r="BG77" s="71">
        <v>62412698.490000002</v>
      </c>
      <c r="BH77" s="71">
        <v>37065928.430000007</v>
      </c>
      <c r="BI77" s="71">
        <v>0</v>
      </c>
      <c r="BJ77" s="71">
        <v>-12947447.58</v>
      </c>
      <c r="BK77" s="71">
        <v>-90074101.159999996</v>
      </c>
      <c r="BL77" s="71">
        <v>0</v>
      </c>
      <c r="BM77" s="71">
        <v>0</v>
      </c>
      <c r="BN77" s="71">
        <v>0</v>
      </c>
      <c r="BO77" s="71">
        <v>-37859599.149999999</v>
      </c>
      <c r="BP77" s="71">
        <v>-37859599.149999999</v>
      </c>
      <c r="BQ77" s="71">
        <v>0</v>
      </c>
      <c r="BR77" s="71">
        <v>0</v>
      </c>
      <c r="BS77" s="71">
        <v>-106812207.97999999</v>
      </c>
      <c r="BT77" s="71">
        <v>-90592726.599999994</v>
      </c>
      <c r="BU77" s="71">
        <v>-9424601.8399999999</v>
      </c>
      <c r="BV77" s="71">
        <v>-1383011.16</v>
      </c>
      <c r="BW77" s="71">
        <v>0</v>
      </c>
      <c r="BX77" s="71">
        <v>0</v>
      </c>
      <c r="BY77" s="71">
        <v>-5411868.3799999999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339017668.95999992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78939462092.141678</v>
      </c>
      <c r="E78" s="74">
        <v>65568501376.759972</v>
      </c>
      <c r="F78" s="74">
        <v>166167684298.97989</v>
      </c>
      <c r="G78" s="74">
        <v>-100599182922.21997</v>
      </c>
      <c r="H78" s="74">
        <v>0</v>
      </c>
      <c r="I78" s="74">
        <v>-14799583196.940001</v>
      </c>
      <c r="J78" s="74">
        <v>-23588008212.000011</v>
      </c>
      <c r="K78" s="74">
        <v>-83752882743.249985</v>
      </c>
      <c r="L78" s="74">
        <v>60164874531.249985</v>
      </c>
      <c r="M78" s="74">
        <v>8788425015.0600033</v>
      </c>
      <c r="N78" s="74">
        <v>38446239562.809998</v>
      </c>
      <c r="O78" s="74">
        <v>-29657814547.75</v>
      </c>
      <c r="P78" s="74">
        <v>0</v>
      </c>
      <c r="Q78" s="74">
        <v>0</v>
      </c>
      <c r="R78" s="74">
        <v>0</v>
      </c>
      <c r="S78" s="74">
        <v>-7832343.7799999993</v>
      </c>
      <c r="T78" s="74">
        <v>-10091978.289999999</v>
      </c>
      <c r="U78" s="74">
        <v>-10091978.289999999</v>
      </c>
      <c r="V78" s="74">
        <v>0</v>
      </c>
      <c r="W78" s="74">
        <v>2259634.5099999998</v>
      </c>
      <c r="X78" s="74">
        <v>2259634.5099999998</v>
      </c>
      <c r="Y78" s="74">
        <v>0</v>
      </c>
      <c r="Z78" s="74">
        <v>26552493427.411701</v>
      </c>
      <c r="AA78" s="74">
        <v>17160619350.260458</v>
      </c>
      <c r="AB78" s="74">
        <v>870575835.86860204</v>
      </c>
      <c r="AC78" s="74">
        <v>5974602107.886116</v>
      </c>
      <c r="AD78" s="74">
        <v>2189048315.3666592</v>
      </c>
      <c r="AE78" s="74">
        <v>116578228.31254123</v>
      </c>
      <c r="AF78" s="74">
        <v>86045135.595992669</v>
      </c>
      <c r="AG78" s="74">
        <v>150397932.9678174</v>
      </c>
      <c r="AH78" s="74">
        <v>6133354.5072361212</v>
      </c>
      <c r="AI78" s="74">
        <v>-1506833.3537056739</v>
      </c>
      <c r="AJ78" s="74">
        <v>251806187.79999998</v>
      </c>
      <c r="AK78" s="74">
        <v>291986959.09000003</v>
      </c>
      <c r="AL78" s="74">
        <v>-40180771.289999999</v>
      </c>
      <c r="AM78" s="74">
        <v>1374076640.8900003</v>
      </c>
      <c r="AN78" s="74">
        <v>2824784487.5600004</v>
      </c>
      <c r="AO78" s="74">
        <v>-1449816415.1199996</v>
      </c>
      <c r="AP78" s="74">
        <v>10885.660000000007</v>
      </c>
      <c r="AQ78" s="74">
        <v>-7761.5199999999995</v>
      </c>
      <c r="AR78" s="74">
        <v>-894555.6899999273</v>
      </c>
      <c r="AS78" s="74">
        <v>-44417888957.070656</v>
      </c>
      <c r="AT78" s="74">
        <v>-12261902385.955297</v>
      </c>
      <c r="AU78" s="74">
        <v>-34940911859.57</v>
      </c>
      <c r="AV78" s="74">
        <v>22679009473.6147</v>
      </c>
      <c r="AW78" s="74">
        <v>-3100845670.5480781</v>
      </c>
      <c r="AX78" s="74">
        <v>-225847719.47064057</v>
      </c>
      <c r="AY78" s="74">
        <v>-32034473787.140636</v>
      </c>
      <c r="AZ78" s="74">
        <v>-29126112397.44788</v>
      </c>
      <c r="BA78" s="74">
        <v>-7447973022.4327631</v>
      </c>
      <c r="BB78" s="74">
        <v>-7592401.1600000001</v>
      </c>
      <c r="BC78" s="74">
        <v>4547204033.8999977</v>
      </c>
      <c r="BD78" s="74">
        <v>31808626067.670013</v>
      </c>
      <c r="BE78" s="74">
        <v>-2874997951.0774398</v>
      </c>
      <c r="BF78" s="74">
        <v>21004690175.172554</v>
      </c>
      <c r="BG78" s="74">
        <v>19755157891.927418</v>
      </c>
      <c r="BH78" s="74">
        <v>4649388414.4951382</v>
      </c>
      <c r="BI78" s="74">
        <v>3294045.45</v>
      </c>
      <c r="BJ78" s="74">
        <v>-3403150176.6999998</v>
      </c>
      <c r="BK78" s="74">
        <v>-23879688126.250004</v>
      </c>
      <c r="BL78" s="74">
        <v>463377</v>
      </c>
      <c r="BM78" s="74">
        <v>463377</v>
      </c>
      <c r="BN78" s="74">
        <v>0</v>
      </c>
      <c r="BO78" s="74">
        <v>-3989946395.6899991</v>
      </c>
      <c r="BP78" s="74">
        <v>-3989946395.6899991</v>
      </c>
      <c r="BQ78" s="74">
        <v>0</v>
      </c>
      <c r="BR78" s="74">
        <v>0</v>
      </c>
      <c r="BS78" s="74">
        <v>-24297134849.412018</v>
      </c>
      <c r="BT78" s="74">
        <v>-23616931928.520565</v>
      </c>
      <c r="BU78" s="74">
        <v>-6493130264.3196821</v>
      </c>
      <c r="BV78" s="74">
        <v>-2049374765.6014245</v>
      </c>
      <c r="BW78" s="74">
        <v>-1092609.3900000001</v>
      </c>
      <c r="BX78" s="74">
        <v>-889386815.2911948</v>
      </c>
      <c r="BY78" s="74">
        <v>-829403467.17961538</v>
      </c>
      <c r="BZ78" s="74">
        <v>10054895816.579992</v>
      </c>
      <c r="CA78" s="74">
        <v>-472710815.68955958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-768523032.46524322</v>
      </c>
      <c r="CJ78" s="74">
        <v>-769284731.94524324</v>
      </c>
      <c r="CK78" s="74">
        <v>761699.48</v>
      </c>
      <c r="CL78" s="74">
        <v>34521573135.071022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20139620781.436455</v>
      </c>
      <c r="E80" s="74">
        <v>14121739992.150002</v>
      </c>
      <c r="F80" s="74">
        <v>20375658967.260002</v>
      </c>
      <c r="G80" s="74">
        <v>-6253918975.1099997</v>
      </c>
      <c r="H80" s="74">
        <v>0</v>
      </c>
      <c r="I80" s="74">
        <v>-432161640.2299996</v>
      </c>
      <c r="J80" s="74">
        <v>-368500079.68999958</v>
      </c>
      <c r="K80" s="74">
        <v>-7152956084.7199993</v>
      </c>
      <c r="L80" s="74">
        <v>6784456005.0299997</v>
      </c>
      <c r="M80" s="74">
        <v>-63661560.540000014</v>
      </c>
      <c r="N80" s="74">
        <v>136959265.09</v>
      </c>
      <c r="O80" s="74">
        <v>-200620825.63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5100942559.5664549</v>
      </c>
      <c r="AA80" s="74">
        <v>3159372176.0532899</v>
      </c>
      <c r="AB80" s="74">
        <v>848733771.68999994</v>
      </c>
      <c r="AC80" s="74">
        <v>115300245.27000004</v>
      </c>
      <c r="AD80" s="74">
        <v>966223943.39316559</v>
      </c>
      <c r="AE80" s="74">
        <v>0</v>
      </c>
      <c r="AF80" s="74">
        <v>0</v>
      </c>
      <c r="AG80" s="74">
        <v>0</v>
      </c>
      <c r="AH80" s="74">
        <v>11312423.16</v>
      </c>
      <c r="AI80" s="74">
        <v>0</v>
      </c>
      <c r="AJ80" s="74">
        <v>1349099869.95</v>
      </c>
      <c r="AK80" s="74">
        <v>804603871.03000009</v>
      </c>
      <c r="AL80" s="74">
        <v>544495998.91999996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-14282167081.260181</v>
      </c>
      <c r="AT80" s="74">
        <v>-5300708760.9399996</v>
      </c>
      <c r="AU80" s="74">
        <v>-7364907652.2999992</v>
      </c>
      <c r="AV80" s="74">
        <v>2064198891.3600001</v>
      </c>
      <c r="AW80" s="74">
        <v>-2057605473.8099985</v>
      </c>
      <c r="AX80" s="74">
        <v>-1495068047.0599988</v>
      </c>
      <c r="AY80" s="74">
        <v>-10992803308.27</v>
      </c>
      <c r="AZ80" s="74">
        <v>-7602115089.9200001</v>
      </c>
      <c r="BA80" s="74">
        <v>-3722897910.4599991</v>
      </c>
      <c r="BB80" s="74">
        <v>0</v>
      </c>
      <c r="BC80" s="74">
        <v>332209692.1099999</v>
      </c>
      <c r="BD80" s="74">
        <v>9497735261.210001</v>
      </c>
      <c r="BE80" s="74">
        <v>-562537426.75</v>
      </c>
      <c r="BF80" s="74">
        <v>2297414560.29</v>
      </c>
      <c r="BG80" s="74">
        <v>1909968693.22</v>
      </c>
      <c r="BH80" s="74">
        <v>442120624.67000002</v>
      </c>
      <c r="BI80" s="74">
        <v>0</v>
      </c>
      <c r="BJ80" s="74">
        <v>-54674757.599999994</v>
      </c>
      <c r="BK80" s="74">
        <v>-2859951987.0399995</v>
      </c>
      <c r="BL80" s="74">
        <v>0</v>
      </c>
      <c r="BM80" s="74">
        <v>0</v>
      </c>
      <c r="BN80" s="74">
        <v>0</v>
      </c>
      <c r="BO80" s="74">
        <v>-1075163650.1600001</v>
      </c>
      <c r="BP80" s="74">
        <v>-1075163650.1600001</v>
      </c>
      <c r="BQ80" s="74">
        <v>0</v>
      </c>
      <c r="BR80" s="74">
        <v>0</v>
      </c>
      <c r="BS80" s="74">
        <v>-5843598278.5301838</v>
      </c>
      <c r="BT80" s="74">
        <v>-3780328484.2000003</v>
      </c>
      <c r="BU80" s="74">
        <v>-867483721.77439177</v>
      </c>
      <c r="BV80" s="74">
        <v>-241375097.78672257</v>
      </c>
      <c r="BW80" s="74">
        <v>0</v>
      </c>
      <c r="BX80" s="74">
        <v>0</v>
      </c>
      <c r="BY80" s="74">
        <v>-115439724.83210352</v>
      </c>
      <c r="BZ80" s="74">
        <v>372539889.46000004</v>
      </c>
      <c r="CA80" s="74">
        <v>-1211511139.3969653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-5090917.8200000012</v>
      </c>
      <c r="CJ80" s="74">
        <v>-5090917.8200000012</v>
      </c>
      <c r="CK80" s="74">
        <v>0</v>
      </c>
      <c r="CL80" s="74">
        <v>5857453700.1762743</v>
      </c>
    </row>
    <row r="81" spans="1:90">
      <c r="A81" s="56" t="s">
        <v>134</v>
      </c>
      <c r="B81" s="73">
        <v>9003</v>
      </c>
      <c r="C81" s="70" t="s">
        <v>383</v>
      </c>
      <c r="D81" s="74">
        <v>78939462092.141678</v>
      </c>
      <c r="E81" s="74">
        <v>65568501376.759972</v>
      </c>
      <c r="F81" s="74">
        <v>166167684298.97989</v>
      </c>
      <c r="G81" s="74">
        <v>-100599182922.21997</v>
      </c>
      <c r="H81" s="74">
        <v>0</v>
      </c>
      <c r="I81" s="74">
        <v>-14799583196.940001</v>
      </c>
      <c r="J81" s="74">
        <v>-23588008212.000011</v>
      </c>
      <c r="K81" s="74">
        <v>-83752882743.249985</v>
      </c>
      <c r="L81" s="74">
        <v>60164874531.249985</v>
      </c>
      <c r="M81" s="74">
        <v>8788425015.0600033</v>
      </c>
      <c r="N81" s="74">
        <v>38446239562.809998</v>
      </c>
      <c r="O81" s="74">
        <v>-29657814547.75</v>
      </c>
      <c r="P81" s="74">
        <v>0</v>
      </c>
      <c r="Q81" s="74">
        <v>0</v>
      </c>
      <c r="R81" s="74">
        <v>0</v>
      </c>
      <c r="S81" s="74">
        <v>-7832343.7799999993</v>
      </c>
      <c r="T81" s="74">
        <v>-10091978.289999999</v>
      </c>
      <c r="U81" s="74">
        <v>-10091978.289999999</v>
      </c>
      <c r="V81" s="74">
        <v>0</v>
      </c>
      <c r="W81" s="74">
        <v>2259634.5099999998</v>
      </c>
      <c r="X81" s="74">
        <v>2259634.5099999998</v>
      </c>
      <c r="Y81" s="74">
        <v>0</v>
      </c>
      <c r="Z81" s="74">
        <v>26552493427.411701</v>
      </c>
      <c r="AA81" s="74">
        <v>17160619350.260458</v>
      </c>
      <c r="AB81" s="74">
        <v>870575835.86860204</v>
      </c>
      <c r="AC81" s="74">
        <v>5974602107.886116</v>
      </c>
      <c r="AD81" s="74">
        <v>2189048315.3666592</v>
      </c>
      <c r="AE81" s="74">
        <v>116578228.31254123</v>
      </c>
      <c r="AF81" s="74">
        <v>86045135.595992669</v>
      </c>
      <c r="AG81" s="74">
        <v>150397932.9678174</v>
      </c>
      <c r="AH81" s="74">
        <v>6133354.5072361212</v>
      </c>
      <c r="AI81" s="74">
        <v>-1506833.3537056739</v>
      </c>
      <c r="AJ81" s="74">
        <v>251806187.79999998</v>
      </c>
      <c r="AK81" s="74">
        <v>291986959.09000003</v>
      </c>
      <c r="AL81" s="74">
        <v>-40180771.289999999</v>
      </c>
      <c r="AM81" s="74">
        <v>1374076640.8900003</v>
      </c>
      <c r="AN81" s="74">
        <v>2824784487.5600004</v>
      </c>
      <c r="AO81" s="74">
        <v>-1449816415.1199996</v>
      </c>
      <c r="AP81" s="74">
        <v>10885.660000000007</v>
      </c>
      <c r="AQ81" s="74">
        <v>-7761.5199999999995</v>
      </c>
      <c r="AR81" s="74">
        <v>-894555.6899999273</v>
      </c>
      <c r="AS81" s="74">
        <v>-44417888957.070656</v>
      </c>
      <c r="AT81" s="74">
        <v>-12261902385.955297</v>
      </c>
      <c r="AU81" s="74">
        <v>-34940911859.57</v>
      </c>
      <c r="AV81" s="74">
        <v>22679009473.6147</v>
      </c>
      <c r="AW81" s="74">
        <v>-3100845670.5480781</v>
      </c>
      <c r="AX81" s="74">
        <v>-225847719.47064057</v>
      </c>
      <c r="AY81" s="74">
        <v>-32034473787.140636</v>
      </c>
      <c r="AZ81" s="74">
        <v>-29126112397.44788</v>
      </c>
      <c r="BA81" s="74">
        <v>-7447973022.4327631</v>
      </c>
      <c r="BB81" s="74">
        <v>-7592401.1600000001</v>
      </c>
      <c r="BC81" s="74">
        <v>4547204033.8999977</v>
      </c>
      <c r="BD81" s="74">
        <v>31808626067.670013</v>
      </c>
      <c r="BE81" s="74">
        <v>-2874997951.0774398</v>
      </c>
      <c r="BF81" s="74">
        <v>21004690175.172554</v>
      </c>
      <c r="BG81" s="74">
        <v>19755157891.927418</v>
      </c>
      <c r="BH81" s="74">
        <v>4649388414.4951382</v>
      </c>
      <c r="BI81" s="74">
        <v>3294045.45</v>
      </c>
      <c r="BJ81" s="74">
        <v>-3403150176.6999998</v>
      </c>
      <c r="BK81" s="74">
        <v>-23879688126.250004</v>
      </c>
      <c r="BL81" s="74">
        <v>463377</v>
      </c>
      <c r="BM81" s="74">
        <v>463377</v>
      </c>
      <c r="BN81" s="74">
        <v>0</v>
      </c>
      <c r="BO81" s="74">
        <v>-3989946395.6899991</v>
      </c>
      <c r="BP81" s="74">
        <v>-3989946395.6899991</v>
      </c>
      <c r="BQ81" s="74">
        <v>0</v>
      </c>
      <c r="BR81" s="74">
        <v>0</v>
      </c>
      <c r="BS81" s="74">
        <v>-24297134849.412018</v>
      </c>
      <c r="BT81" s="74">
        <v>-23616931928.520565</v>
      </c>
      <c r="BU81" s="74">
        <v>-6493130264.3196821</v>
      </c>
      <c r="BV81" s="74">
        <v>-2049374765.6014245</v>
      </c>
      <c r="BW81" s="74">
        <v>-1092609.3900000001</v>
      </c>
      <c r="BX81" s="74">
        <v>-889386815.2911948</v>
      </c>
      <c r="BY81" s="74">
        <v>-829403467.17961538</v>
      </c>
      <c r="BZ81" s="74">
        <v>10054895816.579992</v>
      </c>
      <c r="CA81" s="74">
        <v>-472710815.68955958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-768523032.46524322</v>
      </c>
      <c r="CJ81" s="74">
        <v>-769284731.94524324</v>
      </c>
      <c r="CK81" s="74">
        <v>761699.48</v>
      </c>
      <c r="CL81" s="74">
        <v>34521573135.071022</v>
      </c>
    </row>
    <row r="82" spans="1:90" ht="12.75" customHeight="1">
      <c r="A82" s="57" t="s">
        <v>136</v>
      </c>
      <c r="B82" s="75"/>
      <c r="C82" s="70" t="s">
        <v>384</v>
      </c>
      <c r="D82" s="74">
        <v>99079082873.578125</v>
      </c>
      <c r="E82" s="74">
        <v>79690241368.909973</v>
      </c>
      <c r="F82" s="74">
        <v>186543343266.2399</v>
      </c>
      <c r="G82" s="74">
        <v>-106853101897.32997</v>
      </c>
      <c r="H82" s="74">
        <v>0</v>
      </c>
      <c r="I82" s="74">
        <v>-15231744837.17</v>
      </c>
      <c r="J82" s="74">
        <v>-23956508291.69001</v>
      </c>
      <c r="K82" s="74">
        <v>-90905838827.969986</v>
      </c>
      <c r="L82" s="74">
        <v>66949330536.279984</v>
      </c>
      <c r="M82" s="74">
        <v>8724763454.5200024</v>
      </c>
      <c r="N82" s="74">
        <v>38583198827.899994</v>
      </c>
      <c r="O82" s="74">
        <v>-29858435373.380001</v>
      </c>
      <c r="P82" s="74">
        <v>0</v>
      </c>
      <c r="Q82" s="74">
        <v>0</v>
      </c>
      <c r="R82" s="74">
        <v>0</v>
      </c>
      <c r="S82" s="74">
        <v>-7832343.7799999993</v>
      </c>
      <c r="T82" s="74">
        <v>-10091978.289999999</v>
      </c>
      <c r="U82" s="74">
        <v>-10091978.289999999</v>
      </c>
      <c r="V82" s="74">
        <v>0</v>
      </c>
      <c r="W82" s="74">
        <v>2259634.5099999998</v>
      </c>
      <c r="X82" s="74">
        <v>2259634.5099999998</v>
      </c>
      <c r="Y82" s="74">
        <v>0</v>
      </c>
      <c r="Z82" s="74">
        <v>31653435986.978157</v>
      </c>
      <c r="AA82" s="74">
        <v>20319991526.313747</v>
      </c>
      <c r="AB82" s="74">
        <v>1719309607.5586019</v>
      </c>
      <c r="AC82" s="74">
        <v>6089902353.1561165</v>
      </c>
      <c r="AD82" s="74">
        <v>3155272258.7598248</v>
      </c>
      <c r="AE82" s="74">
        <v>116578228.31254123</v>
      </c>
      <c r="AF82" s="74">
        <v>86045135.595992669</v>
      </c>
      <c r="AG82" s="74">
        <v>150397932.9678174</v>
      </c>
      <c r="AH82" s="74">
        <v>17445777.66723612</v>
      </c>
      <c r="AI82" s="74">
        <v>-1506833.3537056739</v>
      </c>
      <c r="AJ82" s="74">
        <v>1600906057.75</v>
      </c>
      <c r="AK82" s="74">
        <v>1096590830.1200001</v>
      </c>
      <c r="AL82" s="74">
        <v>504315227.62999994</v>
      </c>
      <c r="AM82" s="74">
        <v>1374076640.8900003</v>
      </c>
      <c r="AN82" s="74">
        <v>2824784487.5600004</v>
      </c>
      <c r="AO82" s="74">
        <v>-1449816415.1199996</v>
      </c>
      <c r="AP82" s="74">
        <v>10885.660000000007</v>
      </c>
      <c r="AQ82" s="74">
        <v>-7761.5199999999995</v>
      </c>
      <c r="AR82" s="74">
        <v>-894555.6899999273</v>
      </c>
      <c r="AS82" s="74">
        <v>-58700056038.330841</v>
      </c>
      <c r="AT82" s="74">
        <v>-17562611146.895298</v>
      </c>
      <c r="AU82" s="74">
        <v>-42305819511.869995</v>
      </c>
      <c r="AV82" s="74">
        <v>24743208364.974701</v>
      </c>
      <c r="AW82" s="74">
        <v>-5158451144.3580761</v>
      </c>
      <c r="AX82" s="74">
        <v>-1720915766.5306394</v>
      </c>
      <c r="AY82" s="74">
        <v>-43027277095.410637</v>
      </c>
      <c r="AZ82" s="74">
        <v>-36728227487.367882</v>
      </c>
      <c r="BA82" s="74">
        <v>-11170870932.892761</v>
      </c>
      <c r="BB82" s="74">
        <v>-7592401.1600000001</v>
      </c>
      <c r="BC82" s="74">
        <v>4879413726.0099974</v>
      </c>
      <c r="BD82" s="74">
        <v>41306361328.880013</v>
      </c>
      <c r="BE82" s="74">
        <v>-3437535377.8274398</v>
      </c>
      <c r="BF82" s="74">
        <v>23302104735.462555</v>
      </c>
      <c r="BG82" s="74">
        <v>21665126585.147419</v>
      </c>
      <c r="BH82" s="74">
        <v>5091509039.1651382</v>
      </c>
      <c r="BI82" s="74">
        <v>3294045.45</v>
      </c>
      <c r="BJ82" s="74">
        <v>-3457824934.2999997</v>
      </c>
      <c r="BK82" s="74">
        <v>-26739640113.290005</v>
      </c>
      <c r="BL82" s="74">
        <v>463377</v>
      </c>
      <c r="BM82" s="74">
        <v>463377</v>
      </c>
      <c r="BN82" s="74">
        <v>0</v>
      </c>
      <c r="BO82" s="74">
        <v>-5065110045.8499994</v>
      </c>
      <c r="BP82" s="74">
        <v>-5065110045.8499994</v>
      </c>
      <c r="BQ82" s="74">
        <v>0</v>
      </c>
      <c r="BR82" s="74">
        <v>0</v>
      </c>
      <c r="BS82" s="74">
        <v>-30140733127.9422</v>
      </c>
      <c r="BT82" s="74">
        <v>-27397260412.720566</v>
      </c>
      <c r="BU82" s="74">
        <v>-7360613986.0940742</v>
      </c>
      <c r="BV82" s="74">
        <v>-2290749863.3881469</v>
      </c>
      <c r="BW82" s="74">
        <v>-1092609.3900000001</v>
      </c>
      <c r="BX82" s="74">
        <v>-889386815.2911948</v>
      </c>
      <c r="BY82" s="74">
        <v>-944843192.01171887</v>
      </c>
      <c r="BZ82" s="74">
        <v>10427435706.039993</v>
      </c>
      <c r="CA82" s="74">
        <v>-1684221955.086525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-773613950.28524327</v>
      </c>
      <c r="CJ82" s="74">
        <v>-774375649.76524329</v>
      </c>
      <c r="CK82" s="74">
        <v>761699.48</v>
      </c>
      <c r="CL82" s="74">
        <v>40379026835.247299</v>
      </c>
    </row>
    <row r="83" spans="1:90" ht="12.7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1DDE-BE30-46E3-B431-916E8D7658D2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248</v>
      </c>
      <c r="B2" s="86">
        <v>723</v>
      </c>
      <c r="C2" s="86">
        <v>724</v>
      </c>
      <c r="D2" s="86">
        <v>765</v>
      </c>
      <c r="E2" s="86">
        <v>766</v>
      </c>
      <c r="F2" s="86">
        <v>767</v>
      </c>
      <c r="G2" s="86">
        <v>768</v>
      </c>
      <c r="H2" s="86">
        <v>772</v>
      </c>
      <c r="I2" s="86">
        <v>773</v>
      </c>
      <c r="J2" s="86">
        <v>774</v>
      </c>
      <c r="K2" s="86">
        <v>775</v>
      </c>
      <c r="L2" s="86">
        <v>776</v>
      </c>
      <c r="M2" s="86">
        <v>777</v>
      </c>
      <c r="N2" s="86">
        <v>778</v>
      </c>
      <c r="O2" s="86">
        <v>779</v>
      </c>
      <c r="P2" s="86">
        <v>780</v>
      </c>
      <c r="Q2" s="86">
        <v>781</v>
      </c>
      <c r="R2" s="86">
        <v>782</v>
      </c>
      <c r="S2" s="87">
        <v>783</v>
      </c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256986295.34985024</v>
      </c>
      <c r="E7" s="71">
        <v>209860022.05000001</v>
      </c>
      <c r="F7" s="71">
        <v>433378993.12</v>
      </c>
      <c r="G7" s="71">
        <v>-223518971.06999999</v>
      </c>
      <c r="H7" s="71">
        <v>0</v>
      </c>
      <c r="I7" s="71">
        <v>-70050837.939999998</v>
      </c>
      <c r="J7" s="71">
        <v>-76031561.719999999</v>
      </c>
      <c r="K7" s="71">
        <v>-200030802.78999999</v>
      </c>
      <c r="L7" s="71">
        <v>123999241.06999999</v>
      </c>
      <c r="M7" s="71">
        <v>5980723.7800000012</v>
      </c>
      <c r="N7" s="71">
        <v>39626548.710000001</v>
      </c>
      <c r="O7" s="71">
        <v>-33645824.93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117177111.23985024</v>
      </c>
      <c r="AA7" s="71">
        <v>0</v>
      </c>
      <c r="AB7" s="71">
        <v>0</v>
      </c>
      <c r="AC7" s="71">
        <v>0</v>
      </c>
      <c r="AD7" s="71">
        <v>124018802.15589793</v>
      </c>
      <c r="AE7" s="71">
        <v>0</v>
      </c>
      <c r="AF7" s="71">
        <v>0</v>
      </c>
      <c r="AG7" s="71">
        <v>0</v>
      </c>
      <c r="AH7" s="71">
        <v>0</v>
      </c>
      <c r="AI7" s="71">
        <v>-6841690.9160476979</v>
      </c>
      <c r="AJ7" s="71">
        <v>0</v>
      </c>
      <c r="AK7" s="71">
        <v>0</v>
      </c>
      <c r="AL7" s="71">
        <v>0</v>
      </c>
      <c r="AM7" s="71">
        <v>0</v>
      </c>
      <c r="AN7" s="71">
        <v>24618974.699999999</v>
      </c>
      <c r="AO7" s="71">
        <v>-5151336.1800000006</v>
      </c>
      <c r="AP7" s="71">
        <v>0</v>
      </c>
      <c r="AQ7" s="71">
        <v>0</v>
      </c>
      <c r="AR7" s="71">
        <v>-19467638.52</v>
      </c>
      <c r="AS7" s="71">
        <v>9268843.7904858701</v>
      </c>
      <c r="AT7" s="71">
        <v>-106082601.24000013</v>
      </c>
      <c r="AU7" s="71">
        <v>-727015165.62000012</v>
      </c>
      <c r="AV7" s="71">
        <v>620932564.38</v>
      </c>
      <c r="AW7" s="71">
        <v>157842614.64999986</v>
      </c>
      <c r="AX7" s="71">
        <v>91259859.099999905</v>
      </c>
      <c r="AY7" s="71">
        <v>-1849953702.23</v>
      </c>
      <c r="AZ7" s="71">
        <v>-1293656296.9200001</v>
      </c>
      <c r="BA7" s="71">
        <v>-556297405.31000006</v>
      </c>
      <c r="BB7" s="71">
        <v>0</v>
      </c>
      <c r="BC7" s="71">
        <v>0</v>
      </c>
      <c r="BD7" s="71">
        <v>1941213561.3299999</v>
      </c>
      <c r="BE7" s="71">
        <v>66582755.549999952</v>
      </c>
      <c r="BF7" s="71">
        <v>1491670636.3099999</v>
      </c>
      <c r="BG7" s="71">
        <v>1097084432.3499999</v>
      </c>
      <c r="BH7" s="71">
        <v>394586203.96000004</v>
      </c>
      <c r="BI7" s="71">
        <v>0</v>
      </c>
      <c r="BJ7" s="71">
        <v>0</v>
      </c>
      <c r="BK7" s="71">
        <v>-1425087880.76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-52933816.459513858</v>
      </c>
      <c r="BT7" s="71">
        <v>-63410425.75999999</v>
      </c>
      <c r="BU7" s="71">
        <v>-20473303.981063105</v>
      </c>
      <c r="BV7" s="71">
        <v>-5384141.6902890923</v>
      </c>
      <c r="BW7" s="71">
        <v>0</v>
      </c>
      <c r="BX7" s="71">
        <v>-358258.11484332528</v>
      </c>
      <c r="BY7" s="71">
        <v>-13613409.753318351</v>
      </c>
      <c r="BZ7" s="71">
        <v>50305722.840000004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10442646.84</v>
      </c>
      <c r="CJ7" s="71">
        <v>10442646.84</v>
      </c>
      <c r="CK7" s="71">
        <v>0</v>
      </c>
      <c r="CL7" s="71">
        <v>266255139.1403361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2853011776.6600018</v>
      </c>
      <c r="E8" s="71">
        <v>2879683496.9500017</v>
      </c>
      <c r="F8" s="71">
        <v>5648311035.0200014</v>
      </c>
      <c r="G8" s="71">
        <v>-2768627538.0699997</v>
      </c>
      <c r="H8" s="71">
        <v>0</v>
      </c>
      <c r="I8" s="71">
        <v>-1469355659.5800004</v>
      </c>
      <c r="J8" s="71">
        <v>-2479089661.3300004</v>
      </c>
      <c r="K8" s="71">
        <v>-4222234353.2400002</v>
      </c>
      <c r="L8" s="71">
        <v>1743144691.9099998</v>
      </c>
      <c r="M8" s="71">
        <v>1009734001.75</v>
      </c>
      <c r="N8" s="71">
        <v>2275364580.1100001</v>
      </c>
      <c r="O8" s="71">
        <v>-1265630578.3600001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1442872358.0300002</v>
      </c>
      <c r="AA8" s="71">
        <v>523838451.74000001</v>
      </c>
      <c r="AB8" s="71">
        <v>31130502.100000005</v>
      </c>
      <c r="AC8" s="71">
        <v>720790142.26999998</v>
      </c>
      <c r="AD8" s="71">
        <v>167113261.91999999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-188418.73999998719</v>
      </c>
      <c r="AN8" s="71">
        <v>32477679.859999999</v>
      </c>
      <c r="AO8" s="71">
        <v>-30049702.359999999</v>
      </c>
      <c r="AP8" s="71">
        <v>0</v>
      </c>
      <c r="AQ8" s="71">
        <v>0</v>
      </c>
      <c r="AR8" s="71">
        <v>-2616396.2399999872</v>
      </c>
      <c r="AS8" s="71">
        <v>-1347463845.2200003</v>
      </c>
      <c r="AT8" s="71">
        <v>-384859457.68000007</v>
      </c>
      <c r="AU8" s="71">
        <v>-1332135704.3800001</v>
      </c>
      <c r="AV8" s="71">
        <v>947276246.70000005</v>
      </c>
      <c r="AW8" s="71">
        <v>-21206395.800000191</v>
      </c>
      <c r="AX8" s="71">
        <v>-479176925.96000016</v>
      </c>
      <c r="AY8" s="71">
        <v>-1545619679.27</v>
      </c>
      <c r="AZ8" s="71">
        <v>-1596605215.3899999</v>
      </c>
      <c r="BA8" s="71">
        <v>-363112605.94999999</v>
      </c>
      <c r="BB8" s="71">
        <v>0</v>
      </c>
      <c r="BC8" s="71">
        <v>414098142.06999999</v>
      </c>
      <c r="BD8" s="71">
        <v>1066442753.3099998</v>
      </c>
      <c r="BE8" s="71">
        <v>457970530.15999997</v>
      </c>
      <c r="BF8" s="71">
        <v>1459021810.24</v>
      </c>
      <c r="BG8" s="71">
        <v>1512312264.3699999</v>
      </c>
      <c r="BH8" s="71">
        <v>337630524.94000006</v>
      </c>
      <c r="BI8" s="71">
        <v>0</v>
      </c>
      <c r="BJ8" s="71">
        <v>-390920979.06999999</v>
      </c>
      <c r="BK8" s="71">
        <v>-1001051280.08</v>
      </c>
      <c r="BL8" s="71">
        <v>-0.2</v>
      </c>
      <c r="BM8" s="71">
        <v>0</v>
      </c>
      <c r="BN8" s="71">
        <v>-0.2</v>
      </c>
      <c r="BO8" s="71">
        <v>-3186753.0099999984</v>
      </c>
      <c r="BP8" s="71">
        <v>-3186753.0099999984</v>
      </c>
      <c r="BQ8" s="71">
        <v>0</v>
      </c>
      <c r="BR8" s="71">
        <v>0</v>
      </c>
      <c r="BS8" s="71">
        <v>-468544658.37999994</v>
      </c>
      <c r="BT8" s="71">
        <v>-445701006.94000006</v>
      </c>
      <c r="BU8" s="71">
        <v>-180032602.37</v>
      </c>
      <c r="BV8" s="71">
        <v>-67270169.430000007</v>
      </c>
      <c r="BW8" s="71">
        <v>0</v>
      </c>
      <c r="BX8" s="71">
        <v>0</v>
      </c>
      <c r="BY8" s="71">
        <v>0</v>
      </c>
      <c r="BZ8" s="71">
        <v>275096150.88000005</v>
      </c>
      <c r="CA8" s="71">
        <v>-50637030.519999988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-469666580.14999998</v>
      </c>
      <c r="CJ8" s="71">
        <v>-469666580.14999998</v>
      </c>
      <c r="CK8" s="71">
        <v>0</v>
      </c>
      <c r="CL8" s="71">
        <v>1505547931.4400015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1455059337.0099978</v>
      </c>
      <c r="E9" s="71">
        <v>1160942061.289999</v>
      </c>
      <c r="F9" s="71">
        <v>2650733706.2299995</v>
      </c>
      <c r="G9" s="71">
        <v>-1489791644.9400005</v>
      </c>
      <c r="H9" s="71">
        <v>0</v>
      </c>
      <c r="I9" s="71">
        <v>-222363166.82000113</v>
      </c>
      <c r="J9" s="71">
        <v>-1153268064.240001</v>
      </c>
      <c r="K9" s="71">
        <v>-2610919517.480001</v>
      </c>
      <c r="L9" s="71">
        <v>1457651453.24</v>
      </c>
      <c r="M9" s="71">
        <v>930904897.41999984</v>
      </c>
      <c r="N9" s="71">
        <v>1929311210.7399998</v>
      </c>
      <c r="O9" s="71">
        <v>-998406313.31999993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400914895.52999997</v>
      </c>
      <c r="AA9" s="71">
        <v>262943083.62</v>
      </c>
      <c r="AB9" s="71">
        <v>-31819.340000000004</v>
      </c>
      <c r="AC9" s="71">
        <v>81344104.74000001</v>
      </c>
      <c r="AD9" s="71">
        <v>37156586.380000003</v>
      </c>
      <c r="AE9" s="71">
        <v>11919.670000000002</v>
      </c>
      <c r="AF9" s="71">
        <v>16347582.43</v>
      </c>
      <c r="AG9" s="71">
        <v>3143438.0300000003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115565547.01000001</v>
      </c>
      <c r="AN9" s="71">
        <v>51413257.230000012</v>
      </c>
      <c r="AO9" s="71">
        <v>56123374.140000001</v>
      </c>
      <c r="AP9" s="71">
        <v>0</v>
      </c>
      <c r="AQ9" s="71">
        <v>0</v>
      </c>
      <c r="AR9" s="71">
        <v>8028915.6400000006</v>
      </c>
      <c r="AS9" s="71">
        <v>-1117271801.6500003</v>
      </c>
      <c r="AT9" s="71">
        <v>-303525620.48000014</v>
      </c>
      <c r="AU9" s="71">
        <v>-456930253.95000011</v>
      </c>
      <c r="AV9" s="71">
        <v>153404633.46999997</v>
      </c>
      <c r="AW9" s="71">
        <v>-273196807.29000026</v>
      </c>
      <c r="AX9" s="71">
        <v>-386173022.41000021</v>
      </c>
      <c r="AY9" s="71">
        <v>-1409860871.1300001</v>
      </c>
      <c r="AZ9" s="71">
        <v>-949593390.36000013</v>
      </c>
      <c r="BA9" s="71">
        <v>-460267480.77000004</v>
      </c>
      <c r="BB9" s="71">
        <v>0</v>
      </c>
      <c r="BC9" s="71">
        <v>0</v>
      </c>
      <c r="BD9" s="71">
        <v>1023687848.7199999</v>
      </c>
      <c r="BE9" s="71">
        <v>112976215.11999995</v>
      </c>
      <c r="BF9" s="71">
        <v>582658229.27999985</v>
      </c>
      <c r="BG9" s="71">
        <v>412402218.11999989</v>
      </c>
      <c r="BH9" s="71">
        <v>170256011.16</v>
      </c>
      <c r="BI9" s="71">
        <v>0</v>
      </c>
      <c r="BJ9" s="71">
        <v>0</v>
      </c>
      <c r="BK9" s="71">
        <v>-469682014.15999991</v>
      </c>
      <c r="BL9" s="71">
        <v>0</v>
      </c>
      <c r="BM9" s="71">
        <v>0</v>
      </c>
      <c r="BN9" s="71">
        <v>0</v>
      </c>
      <c r="BO9" s="71">
        <v>-18968810</v>
      </c>
      <c r="BP9" s="71">
        <v>-18968810</v>
      </c>
      <c r="BQ9" s="71">
        <v>0</v>
      </c>
      <c r="BR9" s="71">
        <v>0</v>
      </c>
      <c r="BS9" s="71">
        <v>-514497725.5799998</v>
      </c>
      <c r="BT9" s="71">
        <v>-283532777.23999983</v>
      </c>
      <c r="BU9" s="71">
        <v>-169382207.91</v>
      </c>
      <c r="BV9" s="71">
        <v>-73237678.769999996</v>
      </c>
      <c r="BW9" s="71">
        <v>0</v>
      </c>
      <c r="BX9" s="71">
        <v>-32512197.5</v>
      </c>
      <c r="BY9" s="71">
        <v>-13818488.860000001</v>
      </c>
      <c r="BZ9" s="71">
        <v>58710412.560000055</v>
      </c>
      <c r="CA9" s="71">
        <v>-724787.86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-7082838.2999999989</v>
      </c>
      <c r="CJ9" s="71">
        <v>-7082838.2999999989</v>
      </c>
      <c r="CK9" s="71">
        <v>0</v>
      </c>
      <c r="CL9" s="71">
        <v>337787535.35999751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4281393006.3899999</v>
      </c>
      <c r="E10" s="71">
        <v>3567274173.0600004</v>
      </c>
      <c r="F10" s="71">
        <v>6519188248.8100004</v>
      </c>
      <c r="G10" s="71">
        <v>-2951914075.75</v>
      </c>
      <c r="H10" s="71">
        <v>0</v>
      </c>
      <c r="I10" s="71">
        <v>-616725263.72000051</v>
      </c>
      <c r="J10" s="71">
        <v>-1096865464.8400002</v>
      </c>
      <c r="K10" s="71">
        <v>-3283833142.0000005</v>
      </c>
      <c r="L10" s="71">
        <v>2186967677.1600003</v>
      </c>
      <c r="M10" s="71">
        <v>480140201.11999965</v>
      </c>
      <c r="N10" s="71">
        <v>1339574292.3099997</v>
      </c>
      <c r="O10" s="71">
        <v>-859434091.19000006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1263270242.6599998</v>
      </c>
      <c r="AA10" s="71">
        <v>520313220.5999999</v>
      </c>
      <c r="AB10" s="71">
        <v>139891221.62000003</v>
      </c>
      <c r="AC10" s="71">
        <v>461867698.05000013</v>
      </c>
      <c r="AD10" s="71">
        <v>110572864.36</v>
      </c>
      <c r="AE10" s="71">
        <v>26006577.259999998</v>
      </c>
      <c r="AF10" s="71">
        <v>0</v>
      </c>
      <c r="AG10" s="71">
        <v>0</v>
      </c>
      <c r="AH10" s="71">
        <v>4618660.7699999996</v>
      </c>
      <c r="AI10" s="71">
        <v>0</v>
      </c>
      <c r="AJ10" s="71">
        <v>510324.18</v>
      </c>
      <c r="AK10" s="71">
        <v>510324.18</v>
      </c>
      <c r="AL10" s="71">
        <v>0</v>
      </c>
      <c r="AM10" s="71">
        <v>67063530.210000023</v>
      </c>
      <c r="AN10" s="71">
        <v>224923840.57000002</v>
      </c>
      <c r="AO10" s="71">
        <v>-148219547.44</v>
      </c>
      <c r="AP10" s="71">
        <v>0</v>
      </c>
      <c r="AQ10" s="71">
        <v>0</v>
      </c>
      <c r="AR10" s="71">
        <v>-9640762.9199999999</v>
      </c>
      <c r="AS10" s="71">
        <v>-2771632636.2699995</v>
      </c>
      <c r="AT10" s="71">
        <v>-1695674484.1899996</v>
      </c>
      <c r="AU10" s="71">
        <v>-2059611984.0799997</v>
      </c>
      <c r="AV10" s="71">
        <v>363937499.8900001</v>
      </c>
      <c r="AW10" s="71">
        <v>-130077965.02999961</v>
      </c>
      <c r="AX10" s="71">
        <v>-438195883.45000005</v>
      </c>
      <c r="AY10" s="71">
        <v>-2048017066.9300001</v>
      </c>
      <c r="AZ10" s="71">
        <v>-2253872457.79</v>
      </c>
      <c r="BA10" s="71">
        <v>-291017273.88000005</v>
      </c>
      <c r="BB10" s="71">
        <v>0</v>
      </c>
      <c r="BC10" s="71">
        <v>496872664.74000001</v>
      </c>
      <c r="BD10" s="71">
        <v>1609821183.48</v>
      </c>
      <c r="BE10" s="71">
        <v>308117918.42000043</v>
      </c>
      <c r="BF10" s="71">
        <v>1317079717.5500004</v>
      </c>
      <c r="BG10" s="71">
        <v>1480518718.6600003</v>
      </c>
      <c r="BH10" s="71">
        <v>156099795.47</v>
      </c>
      <c r="BI10" s="71">
        <v>0</v>
      </c>
      <c r="BJ10" s="71">
        <v>-319538796.57999998</v>
      </c>
      <c r="BK10" s="71">
        <v>-1008961799.13</v>
      </c>
      <c r="BL10" s="71">
        <v>0</v>
      </c>
      <c r="BM10" s="71">
        <v>0</v>
      </c>
      <c r="BN10" s="71">
        <v>0</v>
      </c>
      <c r="BO10" s="71">
        <v>-35049913.43</v>
      </c>
      <c r="BP10" s="71">
        <v>-35049913.43</v>
      </c>
      <c r="BQ10" s="71">
        <v>0</v>
      </c>
      <c r="BR10" s="71">
        <v>0</v>
      </c>
      <c r="BS10" s="71">
        <v>-846818912.17999995</v>
      </c>
      <c r="BT10" s="71">
        <v>-523395033.11999995</v>
      </c>
      <c r="BU10" s="71">
        <v>-191563683.42000002</v>
      </c>
      <c r="BV10" s="71">
        <v>-89004244.099999979</v>
      </c>
      <c r="BW10" s="71">
        <v>0</v>
      </c>
      <c r="BX10" s="71">
        <v>-20621167.969999999</v>
      </c>
      <c r="BY10" s="71">
        <v>-15796595.789999999</v>
      </c>
      <c r="BZ10" s="71">
        <v>-6438187.780000018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-64011361.439999998</v>
      </c>
      <c r="CJ10" s="71">
        <v>-64011361.439999998</v>
      </c>
      <c r="CK10" s="71">
        <v>0</v>
      </c>
      <c r="CL10" s="71">
        <v>1509760370.1200004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252399712.75000015</v>
      </c>
      <c r="E11" s="71">
        <v>345620925.00000012</v>
      </c>
      <c r="F11" s="71">
        <v>1130740104.8400002</v>
      </c>
      <c r="G11" s="71">
        <v>-785119179.84000003</v>
      </c>
      <c r="H11" s="71">
        <v>0</v>
      </c>
      <c r="I11" s="71">
        <v>-104476047.58999994</v>
      </c>
      <c r="J11" s="71">
        <v>-303818041.18999994</v>
      </c>
      <c r="K11" s="71">
        <v>-559869200.68999994</v>
      </c>
      <c r="L11" s="71">
        <v>256051159.49999997</v>
      </c>
      <c r="M11" s="71">
        <v>199341993.59999999</v>
      </c>
      <c r="N11" s="71">
        <v>382182579.25999999</v>
      </c>
      <c r="O11" s="71">
        <v>-182840585.66</v>
      </c>
      <c r="P11" s="71">
        <v>0</v>
      </c>
      <c r="Q11" s="71">
        <v>0</v>
      </c>
      <c r="R11" s="71">
        <v>0</v>
      </c>
      <c r="S11" s="71">
        <v>-16320692.63000001</v>
      </c>
      <c r="T11" s="71">
        <v>-51424542.080000006</v>
      </c>
      <c r="U11" s="71">
        <v>-51424542.080000006</v>
      </c>
      <c r="V11" s="71">
        <v>0</v>
      </c>
      <c r="W11" s="71">
        <v>35103849.449999996</v>
      </c>
      <c r="X11" s="71">
        <v>35103849.449999996</v>
      </c>
      <c r="Y11" s="71">
        <v>0</v>
      </c>
      <c r="Z11" s="71">
        <v>27247339.899999999</v>
      </c>
      <c r="AA11" s="71">
        <v>18042258.959999997</v>
      </c>
      <c r="AB11" s="71">
        <v>0</v>
      </c>
      <c r="AC11" s="71">
        <v>2351299.0099999998</v>
      </c>
      <c r="AD11" s="71">
        <v>5952888.5</v>
      </c>
      <c r="AE11" s="71">
        <v>17166.05</v>
      </c>
      <c r="AF11" s="71">
        <v>0</v>
      </c>
      <c r="AG11" s="71">
        <v>16241.269999999999</v>
      </c>
      <c r="AH11" s="71">
        <v>867486.1100000001</v>
      </c>
      <c r="AI11" s="71">
        <v>0</v>
      </c>
      <c r="AJ11" s="71">
        <v>0</v>
      </c>
      <c r="AK11" s="71">
        <v>0</v>
      </c>
      <c r="AL11" s="71">
        <v>0</v>
      </c>
      <c r="AM11" s="71">
        <v>328188.07000000123</v>
      </c>
      <c r="AN11" s="71">
        <v>5205717.9800000004</v>
      </c>
      <c r="AO11" s="71">
        <v>-4877529.9099999992</v>
      </c>
      <c r="AP11" s="71">
        <v>0</v>
      </c>
      <c r="AQ11" s="71">
        <v>0</v>
      </c>
      <c r="AR11" s="71">
        <v>0</v>
      </c>
      <c r="AS11" s="71">
        <v>-343396218.06999999</v>
      </c>
      <c r="AT11" s="71">
        <v>-250670830.81</v>
      </c>
      <c r="AU11" s="71">
        <v>-252096685.81999999</v>
      </c>
      <c r="AV11" s="71">
        <v>1425855.01</v>
      </c>
      <c r="AW11" s="71">
        <v>-566199.20000000251</v>
      </c>
      <c r="AX11" s="71">
        <v>-892166.20000000298</v>
      </c>
      <c r="AY11" s="71">
        <v>-13245517.530000005</v>
      </c>
      <c r="AZ11" s="71">
        <v>-17604649.410000004</v>
      </c>
      <c r="BA11" s="71">
        <v>-2122575.23</v>
      </c>
      <c r="BB11" s="71">
        <v>0</v>
      </c>
      <c r="BC11" s="71">
        <v>6481707.1100000003</v>
      </c>
      <c r="BD11" s="71">
        <v>12353351.330000002</v>
      </c>
      <c r="BE11" s="71">
        <v>325967.00000000047</v>
      </c>
      <c r="BF11" s="71">
        <v>3184157.9400000004</v>
      </c>
      <c r="BG11" s="71">
        <v>3188842.95</v>
      </c>
      <c r="BH11" s="71">
        <v>1553485.83</v>
      </c>
      <c r="BI11" s="71">
        <v>0</v>
      </c>
      <c r="BJ11" s="71">
        <v>-1558170.84</v>
      </c>
      <c r="BK11" s="71">
        <v>-2858190.94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-92157989.199999988</v>
      </c>
      <c r="BT11" s="71">
        <v>-140377568.06</v>
      </c>
      <c r="BU11" s="71">
        <v>-13408977.619999999</v>
      </c>
      <c r="BV11" s="71">
        <v>-9781618.790000001</v>
      </c>
      <c r="BW11" s="71">
        <v>-39649.620000000003</v>
      </c>
      <c r="BX11" s="71">
        <v>-558801.28</v>
      </c>
      <c r="BY11" s="71">
        <v>-1306268.6300000001</v>
      </c>
      <c r="BZ11" s="71">
        <v>73314894.800000012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-1198.8599999999999</v>
      </c>
      <c r="CJ11" s="71">
        <v>-1198.8599999999999</v>
      </c>
      <c r="CK11" s="71">
        <v>0</v>
      </c>
      <c r="CL11" s="71">
        <v>-90996505.319999844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681957086.8207525</v>
      </c>
      <c r="E13" s="71">
        <v>617326833.55999994</v>
      </c>
      <c r="F13" s="71">
        <v>815632356.77999997</v>
      </c>
      <c r="G13" s="71">
        <v>-198305523.22</v>
      </c>
      <c r="H13" s="71">
        <v>0</v>
      </c>
      <c r="I13" s="71">
        <v>-229141423.03000003</v>
      </c>
      <c r="J13" s="71">
        <v>-259218821.78000003</v>
      </c>
      <c r="K13" s="71">
        <v>-518276691.26000005</v>
      </c>
      <c r="L13" s="71">
        <v>259057869.48000002</v>
      </c>
      <c r="M13" s="71">
        <v>30077398.750000004</v>
      </c>
      <c r="N13" s="71">
        <v>55130354.880000003</v>
      </c>
      <c r="O13" s="71">
        <v>-25052956.129999999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288866439.13075262</v>
      </c>
      <c r="AA13" s="71">
        <v>219512336.32526648</v>
      </c>
      <c r="AB13" s="71">
        <v>30558727.109856524</v>
      </c>
      <c r="AC13" s="71">
        <v>24803658.862423312</v>
      </c>
      <c r="AD13" s="71">
        <v>1402658.0403737645</v>
      </c>
      <c r="AE13" s="71">
        <v>0</v>
      </c>
      <c r="AF13" s="71">
        <v>181463.72040681975</v>
      </c>
      <c r="AG13" s="71">
        <v>16901499.504630879</v>
      </c>
      <c r="AH13" s="71">
        <v>-4493904.4322051601</v>
      </c>
      <c r="AI13" s="71">
        <v>0</v>
      </c>
      <c r="AJ13" s="71">
        <v>0</v>
      </c>
      <c r="AK13" s="71">
        <v>0</v>
      </c>
      <c r="AL13" s="71">
        <v>0</v>
      </c>
      <c r="AM13" s="71">
        <v>4905237.1600000011</v>
      </c>
      <c r="AN13" s="71">
        <v>7372624.9300000006</v>
      </c>
      <c r="AO13" s="71">
        <v>953.54</v>
      </c>
      <c r="AP13" s="71">
        <v>0</v>
      </c>
      <c r="AQ13" s="71">
        <v>0</v>
      </c>
      <c r="AR13" s="71">
        <v>-2468341.3099999996</v>
      </c>
      <c r="AS13" s="71">
        <v>-527147008.13922572</v>
      </c>
      <c r="AT13" s="71">
        <v>-177042371.30000001</v>
      </c>
      <c r="AU13" s="71">
        <v>-190536965.12</v>
      </c>
      <c r="AV13" s="71">
        <v>13494593.82</v>
      </c>
      <c r="AW13" s="71">
        <v>-77813606.480000019</v>
      </c>
      <c r="AX13" s="71">
        <v>-81187420.360000029</v>
      </c>
      <c r="AY13" s="71">
        <v>-206999040.18000001</v>
      </c>
      <c r="AZ13" s="71">
        <v>-212099876.18000001</v>
      </c>
      <c r="BA13" s="71">
        <v>-42092544</v>
      </c>
      <c r="BB13" s="71">
        <v>0</v>
      </c>
      <c r="BC13" s="71">
        <v>47193380</v>
      </c>
      <c r="BD13" s="71">
        <v>125811619.81999998</v>
      </c>
      <c r="BE13" s="71">
        <v>3373813.8800000027</v>
      </c>
      <c r="BF13" s="71">
        <v>53105193.039999999</v>
      </c>
      <c r="BG13" s="71">
        <v>61795841.039999999</v>
      </c>
      <c r="BH13" s="71">
        <v>3412615</v>
      </c>
      <c r="BI13" s="71">
        <v>0</v>
      </c>
      <c r="BJ13" s="71">
        <v>-12103263</v>
      </c>
      <c r="BK13" s="71">
        <v>-49731379.159999996</v>
      </c>
      <c r="BL13" s="71">
        <v>0</v>
      </c>
      <c r="BM13" s="71">
        <v>0</v>
      </c>
      <c r="BN13" s="71">
        <v>0</v>
      </c>
      <c r="BO13" s="71">
        <v>-51809264.57</v>
      </c>
      <c r="BP13" s="71">
        <v>-51809264.57</v>
      </c>
      <c r="BQ13" s="71">
        <v>0</v>
      </c>
      <c r="BR13" s="71">
        <v>0</v>
      </c>
      <c r="BS13" s="71">
        <v>-220481765.7892257</v>
      </c>
      <c r="BT13" s="71">
        <v>-127571287.81999999</v>
      </c>
      <c r="BU13" s="71">
        <v>-38994567.543133147</v>
      </c>
      <c r="BV13" s="71">
        <v>-18004417.76591552</v>
      </c>
      <c r="BW13" s="71">
        <v>0</v>
      </c>
      <c r="BX13" s="71">
        <v>-2978701.0452449759</v>
      </c>
      <c r="BY13" s="71">
        <v>-9257490.6328374743</v>
      </c>
      <c r="BZ13" s="71">
        <v>3769846.0300000003</v>
      </c>
      <c r="CA13" s="71">
        <v>-27445147.012094602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154810078.68152678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4878024850.4805098</v>
      </c>
      <c r="E14" s="71">
        <v>4575433804.3799992</v>
      </c>
      <c r="F14" s="71">
        <v>7068561660.3599997</v>
      </c>
      <c r="G14" s="71">
        <v>-2493127855.98</v>
      </c>
      <c r="H14" s="71">
        <v>0</v>
      </c>
      <c r="I14" s="71">
        <v>-932855593.64999938</v>
      </c>
      <c r="J14" s="71">
        <v>-1438692784.1499991</v>
      </c>
      <c r="K14" s="71">
        <v>-4865305447.2599993</v>
      </c>
      <c r="L14" s="71">
        <v>3426612663.1100001</v>
      </c>
      <c r="M14" s="71">
        <v>505837190.49999976</v>
      </c>
      <c r="N14" s="71">
        <v>1913824144.8</v>
      </c>
      <c r="O14" s="71">
        <v>-1407986954.3000002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1213379565.3005109</v>
      </c>
      <c r="AA14" s="71">
        <v>644433854.786327</v>
      </c>
      <c r="AB14" s="71">
        <v>-788565.9313399978</v>
      </c>
      <c r="AC14" s="71">
        <v>315388298.18352497</v>
      </c>
      <c r="AD14" s="71">
        <v>247214155.59387699</v>
      </c>
      <c r="AE14" s="71">
        <v>36649.458031000002</v>
      </c>
      <c r="AF14" s="71">
        <v>266967.32249999995</v>
      </c>
      <c r="AG14" s="71">
        <v>6679594.7477010004</v>
      </c>
      <c r="AH14" s="71">
        <v>0</v>
      </c>
      <c r="AI14" s="71">
        <v>148611.13989000005</v>
      </c>
      <c r="AJ14" s="71">
        <v>213.63</v>
      </c>
      <c r="AK14" s="71">
        <v>213.63</v>
      </c>
      <c r="AL14" s="71">
        <v>0</v>
      </c>
      <c r="AM14" s="71">
        <v>22066860.819999997</v>
      </c>
      <c r="AN14" s="71">
        <v>28262131.129999999</v>
      </c>
      <c r="AO14" s="71">
        <v>-4620280.6500000004</v>
      </c>
      <c r="AP14" s="71">
        <v>0</v>
      </c>
      <c r="AQ14" s="71">
        <v>0</v>
      </c>
      <c r="AR14" s="71">
        <v>-1574989.66</v>
      </c>
      <c r="AS14" s="71">
        <v>-3375114228.7999997</v>
      </c>
      <c r="AT14" s="71">
        <v>-1468063702.8800004</v>
      </c>
      <c r="AU14" s="71">
        <v>-1630993001.3100004</v>
      </c>
      <c r="AV14" s="71">
        <v>162929298.43000001</v>
      </c>
      <c r="AW14" s="71">
        <v>-428531617.05999982</v>
      </c>
      <c r="AX14" s="71">
        <v>-421264399.41999984</v>
      </c>
      <c r="AY14" s="71">
        <v>-1432726476.6999998</v>
      </c>
      <c r="AZ14" s="71">
        <v>-1142345819.0599999</v>
      </c>
      <c r="BA14" s="71">
        <v>-290380657.63999999</v>
      </c>
      <c r="BB14" s="71">
        <v>0</v>
      </c>
      <c r="BC14" s="71">
        <v>0</v>
      </c>
      <c r="BD14" s="71">
        <v>1011462077.28</v>
      </c>
      <c r="BE14" s="71">
        <v>-7267217.6399999857</v>
      </c>
      <c r="BF14" s="71">
        <v>311647137.61000001</v>
      </c>
      <c r="BG14" s="71">
        <v>297881086.68000001</v>
      </c>
      <c r="BH14" s="71">
        <v>13766050.930000002</v>
      </c>
      <c r="BI14" s="71">
        <v>0</v>
      </c>
      <c r="BJ14" s="71">
        <v>0</v>
      </c>
      <c r="BK14" s="71">
        <v>-318914355.25</v>
      </c>
      <c r="BL14" s="71">
        <v>0</v>
      </c>
      <c r="BM14" s="71">
        <v>0</v>
      </c>
      <c r="BN14" s="71">
        <v>0</v>
      </c>
      <c r="BO14" s="71">
        <v>-168576527.41</v>
      </c>
      <c r="BP14" s="71">
        <v>-168576527.41</v>
      </c>
      <c r="BQ14" s="71">
        <v>0</v>
      </c>
      <c r="BR14" s="71">
        <v>0</v>
      </c>
      <c r="BS14" s="71">
        <v>-1293295363.5499997</v>
      </c>
      <c r="BT14" s="71">
        <v>-1052310415.27</v>
      </c>
      <c r="BU14" s="71">
        <v>-381647722.99000001</v>
      </c>
      <c r="BV14" s="71">
        <v>-128816223.83999999</v>
      </c>
      <c r="BW14" s="71">
        <v>0</v>
      </c>
      <c r="BX14" s="71">
        <v>-52591437.839999996</v>
      </c>
      <c r="BY14" s="71">
        <v>-115500.02</v>
      </c>
      <c r="BZ14" s="71">
        <v>341718770.41000003</v>
      </c>
      <c r="CA14" s="71">
        <v>-19532834.000000004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-16647017.9</v>
      </c>
      <c r="CJ14" s="71">
        <v>-16647017.9</v>
      </c>
      <c r="CK14" s="71">
        <v>0</v>
      </c>
      <c r="CL14" s="71">
        <v>1502910621.68051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4135943287.1400023</v>
      </c>
      <c r="E15" s="71">
        <v>5527436614.1100006</v>
      </c>
      <c r="F15" s="71">
        <v>5527436614.1100006</v>
      </c>
      <c r="G15" s="71">
        <v>0</v>
      </c>
      <c r="H15" s="71">
        <v>0</v>
      </c>
      <c r="I15" s="71">
        <v>-2793840271.7899981</v>
      </c>
      <c r="J15" s="71">
        <v>-2793840271.7899981</v>
      </c>
      <c r="K15" s="71">
        <v>-7175998367.6999979</v>
      </c>
      <c r="L15" s="71">
        <v>4382158095.9099998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1401425802.1600001</v>
      </c>
      <c r="AA15" s="71">
        <v>394040943.97000003</v>
      </c>
      <c r="AB15" s="71">
        <v>194343596.44999999</v>
      </c>
      <c r="AC15" s="71">
        <v>746633598.95000005</v>
      </c>
      <c r="AD15" s="71">
        <v>66407662.789999992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921142.66</v>
      </c>
      <c r="AN15" s="71">
        <v>0</v>
      </c>
      <c r="AO15" s="71">
        <v>0</v>
      </c>
      <c r="AP15" s="71">
        <v>921142.66</v>
      </c>
      <c r="AQ15" s="71">
        <v>0</v>
      </c>
      <c r="AR15" s="71">
        <v>0</v>
      </c>
      <c r="AS15" s="71">
        <v>-2930792298.3102255</v>
      </c>
      <c r="AT15" s="71">
        <v>-483121467.38</v>
      </c>
      <c r="AU15" s="71">
        <v>-483121467.38</v>
      </c>
      <c r="AV15" s="71">
        <v>0</v>
      </c>
      <c r="AW15" s="71">
        <v>-34243367.802035362</v>
      </c>
      <c r="AX15" s="71">
        <v>-34243367.802035362</v>
      </c>
      <c r="AY15" s="71">
        <v>-112400980.66203538</v>
      </c>
      <c r="AZ15" s="71">
        <v>-88927351.430000082</v>
      </c>
      <c r="BA15" s="71">
        <v>-23473629.232035302</v>
      </c>
      <c r="BB15" s="71">
        <v>0</v>
      </c>
      <c r="BC15" s="71">
        <v>0</v>
      </c>
      <c r="BD15" s="71">
        <v>78157612.860000014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-2413427463.12819</v>
      </c>
      <c r="BT15" s="71">
        <v>-2000018455.0881901</v>
      </c>
      <c r="BU15" s="71">
        <v>-184769040.57999998</v>
      </c>
      <c r="BV15" s="71">
        <v>-45525762.890000038</v>
      </c>
      <c r="BW15" s="71">
        <v>0</v>
      </c>
      <c r="BX15" s="71">
        <v>-9453967.25</v>
      </c>
      <c r="BY15" s="71">
        <v>-92089146.149999946</v>
      </c>
      <c r="BZ15" s="71">
        <v>0</v>
      </c>
      <c r="CA15" s="71">
        <v>-81571091.169999987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1205150988.8297768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1147858148.5548069</v>
      </c>
      <c r="E17" s="71">
        <v>681279386.51999998</v>
      </c>
      <c r="F17" s="71">
        <v>1049643594.6600001</v>
      </c>
      <c r="G17" s="71">
        <v>-368364208.14000005</v>
      </c>
      <c r="H17" s="71">
        <v>0</v>
      </c>
      <c r="I17" s="71">
        <v>-71731924.180000186</v>
      </c>
      <c r="J17" s="71">
        <v>-53693561.560000181</v>
      </c>
      <c r="K17" s="71">
        <v>-698573002.31000006</v>
      </c>
      <c r="L17" s="71">
        <v>644879440.74999988</v>
      </c>
      <c r="M17" s="71">
        <v>-18038362.620000005</v>
      </c>
      <c r="N17" s="71">
        <v>135567839.63</v>
      </c>
      <c r="O17" s="71">
        <v>-153606202.25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533295768.56480706</v>
      </c>
      <c r="AA17" s="71">
        <v>358513891.91138107</v>
      </c>
      <c r="AB17" s="71">
        <v>35352.741030000005</v>
      </c>
      <c r="AC17" s="71">
        <v>174746523.91239601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5014917.6499999994</v>
      </c>
      <c r="AN17" s="71">
        <v>4986235.93</v>
      </c>
      <c r="AO17" s="71">
        <v>9290.5400000000009</v>
      </c>
      <c r="AP17" s="71">
        <v>0</v>
      </c>
      <c r="AQ17" s="71">
        <v>0</v>
      </c>
      <c r="AR17" s="71">
        <v>19391.180000000004</v>
      </c>
      <c r="AS17" s="71">
        <v>-508958857.88617599</v>
      </c>
      <c r="AT17" s="71">
        <v>-200423942.70999998</v>
      </c>
      <c r="AU17" s="71">
        <v>-231416389.32999998</v>
      </c>
      <c r="AV17" s="71">
        <v>30992446.620000001</v>
      </c>
      <c r="AW17" s="71">
        <v>-92117807.440000027</v>
      </c>
      <c r="AX17" s="71">
        <v>-123582776.90000004</v>
      </c>
      <c r="AY17" s="71">
        <v>-339781252.62</v>
      </c>
      <c r="AZ17" s="71">
        <v>-331680247.54000002</v>
      </c>
      <c r="BA17" s="71">
        <v>-85576253.840000004</v>
      </c>
      <c r="BB17" s="71">
        <v>0</v>
      </c>
      <c r="BC17" s="71">
        <v>77475248.760000005</v>
      </c>
      <c r="BD17" s="71">
        <v>216198475.71999997</v>
      </c>
      <c r="BE17" s="71">
        <v>31464969.460000012</v>
      </c>
      <c r="BF17" s="71">
        <v>64590744.690000005</v>
      </c>
      <c r="BG17" s="71">
        <v>63152862.490000002</v>
      </c>
      <c r="BH17" s="71">
        <v>15189297.050000001</v>
      </c>
      <c r="BI17" s="71">
        <v>0</v>
      </c>
      <c r="BJ17" s="71">
        <v>-13751414.85</v>
      </c>
      <c r="BK17" s="71">
        <v>-33125775.229999993</v>
      </c>
      <c r="BL17" s="71">
        <v>0</v>
      </c>
      <c r="BM17" s="71">
        <v>0</v>
      </c>
      <c r="BN17" s="71">
        <v>0</v>
      </c>
      <c r="BO17" s="71">
        <v>-49051306.339999996</v>
      </c>
      <c r="BP17" s="71">
        <v>-49051306.339999996</v>
      </c>
      <c r="BQ17" s="71">
        <v>0</v>
      </c>
      <c r="BR17" s="71">
        <v>0</v>
      </c>
      <c r="BS17" s="71">
        <v>-167365801.39617601</v>
      </c>
      <c r="BT17" s="71">
        <v>-165405022.69999999</v>
      </c>
      <c r="BU17" s="71">
        <v>-15452182.483368</v>
      </c>
      <c r="BV17" s="71">
        <v>-14941534.2336</v>
      </c>
      <c r="BW17" s="71">
        <v>0</v>
      </c>
      <c r="BX17" s="71">
        <v>-329185.71335999994</v>
      </c>
      <c r="BY17" s="71">
        <v>-7299217.8258480011</v>
      </c>
      <c r="BZ17" s="71">
        <v>42648748.600000009</v>
      </c>
      <c r="CA17" s="71">
        <v>-6587407.04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638899290.66863096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283207153.68000007</v>
      </c>
      <c r="E18" s="71">
        <v>251753524.38</v>
      </c>
      <c r="F18" s="71">
        <v>758309767.08999991</v>
      </c>
      <c r="G18" s="71">
        <v>-506556242.70999992</v>
      </c>
      <c r="H18" s="71">
        <v>0</v>
      </c>
      <c r="I18" s="71">
        <v>-109206308.19999999</v>
      </c>
      <c r="J18" s="71">
        <v>-155704808.74000001</v>
      </c>
      <c r="K18" s="71">
        <v>-473054773.00999999</v>
      </c>
      <c r="L18" s="71">
        <v>317349964.26999998</v>
      </c>
      <c r="M18" s="71">
        <v>46498500.540000021</v>
      </c>
      <c r="N18" s="71">
        <v>309078608.10000002</v>
      </c>
      <c r="O18" s="71">
        <v>-262580107.56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130428961.03</v>
      </c>
      <c r="AA18" s="71">
        <v>39417739</v>
      </c>
      <c r="AB18" s="71">
        <v>0</v>
      </c>
      <c r="AC18" s="71">
        <v>5395000.5800000001</v>
      </c>
      <c r="AD18" s="71">
        <v>85616221.450000003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9876101.4900000002</v>
      </c>
      <c r="AK18" s="71">
        <v>23263902.84</v>
      </c>
      <c r="AL18" s="71">
        <v>-13387801.35</v>
      </c>
      <c r="AM18" s="71">
        <v>354874.98000000068</v>
      </c>
      <c r="AN18" s="71">
        <v>-1921095.8599999996</v>
      </c>
      <c r="AO18" s="71">
        <v>498748.64000000007</v>
      </c>
      <c r="AP18" s="71">
        <v>0</v>
      </c>
      <c r="AQ18" s="71">
        <v>0</v>
      </c>
      <c r="AR18" s="71">
        <v>1777222.2000000002</v>
      </c>
      <c r="AS18" s="71">
        <v>-238282860.5999999</v>
      </c>
      <c r="AT18" s="71">
        <v>-80539136.839999974</v>
      </c>
      <c r="AU18" s="71">
        <v>-366148214.69999999</v>
      </c>
      <c r="AV18" s="71">
        <v>285609077.86000001</v>
      </c>
      <c r="AW18" s="71">
        <v>-34051116.619999945</v>
      </c>
      <c r="AX18" s="71">
        <v>103741581.68000007</v>
      </c>
      <c r="AY18" s="71">
        <v>-412596492.69999993</v>
      </c>
      <c r="AZ18" s="71">
        <v>-351358140.24000007</v>
      </c>
      <c r="BA18" s="71">
        <v>-251628826.28999996</v>
      </c>
      <c r="BB18" s="71">
        <v>0</v>
      </c>
      <c r="BC18" s="71">
        <v>190390473.83000001</v>
      </c>
      <c r="BD18" s="71">
        <v>516338074.38</v>
      </c>
      <c r="BE18" s="71">
        <v>-137792698.30000001</v>
      </c>
      <c r="BF18" s="71">
        <v>309049252.56</v>
      </c>
      <c r="BG18" s="71">
        <v>272132282.49000001</v>
      </c>
      <c r="BH18" s="71">
        <v>179526116.14000002</v>
      </c>
      <c r="BI18" s="71">
        <v>0</v>
      </c>
      <c r="BJ18" s="71">
        <v>-142609146.06999999</v>
      </c>
      <c r="BK18" s="71">
        <v>-446841950.86000001</v>
      </c>
      <c r="BL18" s="71">
        <v>0</v>
      </c>
      <c r="BM18" s="71">
        <v>0</v>
      </c>
      <c r="BN18" s="71">
        <v>0</v>
      </c>
      <c r="BO18" s="71">
        <v>-10067574.670000002</v>
      </c>
      <c r="BP18" s="71">
        <v>-10067574.670000002</v>
      </c>
      <c r="BQ18" s="71">
        <v>0</v>
      </c>
      <c r="BR18" s="71">
        <v>0</v>
      </c>
      <c r="BS18" s="71">
        <v>-113625032.46999998</v>
      </c>
      <c r="BT18" s="71">
        <v>-85306608.560000002</v>
      </c>
      <c r="BU18" s="71">
        <v>-72549251.310000002</v>
      </c>
      <c r="BV18" s="71">
        <v>-13765515.600000001</v>
      </c>
      <c r="BW18" s="71">
        <v>0</v>
      </c>
      <c r="BX18" s="71">
        <v>-3461316.8499999996</v>
      </c>
      <c r="BY18" s="71">
        <v>-18789563.93</v>
      </c>
      <c r="BZ18" s="71">
        <v>82599738.940000013</v>
      </c>
      <c r="CA18" s="71">
        <v>-2352515.16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44924293.080000162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1401922385.3699996</v>
      </c>
      <c r="E20" s="71">
        <v>1369570914.26</v>
      </c>
      <c r="F20" s="71">
        <v>3063027232.7800002</v>
      </c>
      <c r="G20" s="71">
        <v>-1693456318.5200002</v>
      </c>
      <c r="H20" s="71">
        <v>0</v>
      </c>
      <c r="I20" s="71">
        <v>-451735549.68000031</v>
      </c>
      <c r="J20" s="71">
        <v>-699677393.63000035</v>
      </c>
      <c r="K20" s="71">
        <v>-1828080141.1900001</v>
      </c>
      <c r="L20" s="71">
        <v>1128402747.5599997</v>
      </c>
      <c r="M20" s="71">
        <v>247941843.95000005</v>
      </c>
      <c r="N20" s="71">
        <v>941813944.67999995</v>
      </c>
      <c r="O20" s="71">
        <v>-693872100.7299999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484019384.92000014</v>
      </c>
      <c r="AA20" s="71">
        <v>462610559.93000013</v>
      </c>
      <c r="AB20" s="71">
        <v>0</v>
      </c>
      <c r="AC20" s="71">
        <v>6547734.2899999991</v>
      </c>
      <c r="AD20" s="71">
        <v>14861090.700000001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198371.87</v>
      </c>
      <c r="AK20" s="71">
        <v>198371.87</v>
      </c>
      <c r="AL20" s="71">
        <v>0</v>
      </c>
      <c r="AM20" s="71">
        <v>-130736</v>
      </c>
      <c r="AN20" s="71">
        <v>142370026</v>
      </c>
      <c r="AO20" s="71">
        <v>-125283567</v>
      </c>
      <c r="AP20" s="71">
        <v>0</v>
      </c>
      <c r="AQ20" s="71">
        <v>0</v>
      </c>
      <c r="AR20" s="71">
        <v>-17217195</v>
      </c>
      <c r="AS20" s="71">
        <v>-841542612.32000113</v>
      </c>
      <c r="AT20" s="71">
        <v>-328295554.80000091</v>
      </c>
      <c r="AU20" s="71">
        <v>-2453544085.0100007</v>
      </c>
      <c r="AV20" s="71">
        <v>2125248530.2099998</v>
      </c>
      <c r="AW20" s="71">
        <v>-5325856.1500000954</v>
      </c>
      <c r="AX20" s="71">
        <v>1350272240.8400002</v>
      </c>
      <c r="AY20" s="71">
        <v>-2440396319.8899999</v>
      </c>
      <c r="AZ20" s="71">
        <v>-2377718938.4000001</v>
      </c>
      <c r="BA20" s="71">
        <v>-62677381.490000002</v>
      </c>
      <c r="BB20" s="71">
        <v>0</v>
      </c>
      <c r="BC20" s="71">
        <v>0</v>
      </c>
      <c r="BD20" s="71">
        <v>3790668560.73</v>
      </c>
      <c r="BE20" s="71">
        <v>-1355598096.9900002</v>
      </c>
      <c r="BF20" s="71">
        <v>2315549071.25</v>
      </c>
      <c r="BG20" s="71">
        <v>2258788605.8299999</v>
      </c>
      <c r="BH20" s="71">
        <v>56760465.420000002</v>
      </c>
      <c r="BI20" s="71">
        <v>0</v>
      </c>
      <c r="BJ20" s="71">
        <v>0</v>
      </c>
      <c r="BK20" s="71">
        <v>-3671147168.2400002</v>
      </c>
      <c r="BL20" s="71">
        <v>0</v>
      </c>
      <c r="BM20" s="71">
        <v>0</v>
      </c>
      <c r="BN20" s="71">
        <v>0</v>
      </c>
      <c r="BO20" s="71">
        <v>-3145832.4700000025</v>
      </c>
      <c r="BP20" s="71">
        <v>-3145832.4700000025</v>
      </c>
      <c r="BQ20" s="71">
        <v>0</v>
      </c>
      <c r="BR20" s="71">
        <v>0</v>
      </c>
      <c r="BS20" s="71">
        <v>-499882359.62000012</v>
      </c>
      <c r="BT20" s="71">
        <v>-418368983.6500001</v>
      </c>
      <c r="BU20" s="71">
        <v>-173506453.34999999</v>
      </c>
      <c r="BV20" s="71">
        <v>-33397860.70999999</v>
      </c>
      <c r="BW20" s="71">
        <v>-277167.74</v>
      </c>
      <c r="BX20" s="71">
        <v>-14788995.280000001</v>
      </c>
      <c r="BY20" s="71">
        <v>-41817595.500000007</v>
      </c>
      <c r="BZ20" s="71">
        <v>182314466.50999996</v>
      </c>
      <c r="CA20" s="71">
        <v>-39769.899999999994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-4893009.2800000012</v>
      </c>
      <c r="CJ20" s="71">
        <v>-4893009.2800000012</v>
      </c>
      <c r="CK20" s="71">
        <v>0</v>
      </c>
      <c r="CL20" s="71">
        <v>560379773.04999852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373565573.94999999</v>
      </c>
      <c r="E21" s="71">
        <v>17090904.740000002</v>
      </c>
      <c r="F21" s="71">
        <v>75841709.600000009</v>
      </c>
      <c r="G21" s="71">
        <v>-58750804.860000007</v>
      </c>
      <c r="H21" s="71">
        <v>0</v>
      </c>
      <c r="I21" s="71">
        <v>-19975710.449999996</v>
      </c>
      <c r="J21" s="71">
        <v>3207798.8700000048</v>
      </c>
      <c r="K21" s="71">
        <v>-35034424.129999995</v>
      </c>
      <c r="L21" s="71">
        <v>38242223</v>
      </c>
      <c r="M21" s="71">
        <v>-23183509.32</v>
      </c>
      <c r="N21" s="71">
        <v>6838110.6800000006</v>
      </c>
      <c r="O21" s="71">
        <v>-30021620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2672380.81</v>
      </c>
      <c r="AA21" s="71">
        <v>1698307.5899999999</v>
      </c>
      <c r="AB21" s="71">
        <v>0</v>
      </c>
      <c r="AC21" s="71">
        <v>601565.41</v>
      </c>
      <c r="AD21" s="71">
        <v>350513.32999999996</v>
      </c>
      <c r="AE21" s="71">
        <v>0</v>
      </c>
      <c r="AF21" s="71">
        <v>12124.93</v>
      </c>
      <c r="AG21" s="71">
        <v>9869.5500000000011</v>
      </c>
      <c r="AH21" s="71">
        <v>0</v>
      </c>
      <c r="AI21" s="71">
        <v>0</v>
      </c>
      <c r="AJ21" s="71">
        <v>374247464.57999998</v>
      </c>
      <c r="AK21" s="71">
        <v>374247464.57999998</v>
      </c>
      <c r="AL21" s="71">
        <v>0</v>
      </c>
      <c r="AM21" s="71">
        <v>-469465.73000000004</v>
      </c>
      <c r="AN21" s="71">
        <v>-696182.68</v>
      </c>
      <c r="AO21" s="71">
        <v>226716.95</v>
      </c>
      <c r="AP21" s="71">
        <v>0</v>
      </c>
      <c r="AQ21" s="71">
        <v>0</v>
      </c>
      <c r="AR21" s="71">
        <v>0</v>
      </c>
      <c r="AS21" s="71">
        <v>-140477191.87999997</v>
      </c>
      <c r="AT21" s="71">
        <v>-13441942.210000003</v>
      </c>
      <c r="AU21" s="71">
        <v>-23547350.220000003</v>
      </c>
      <c r="AV21" s="71">
        <v>10105408.01</v>
      </c>
      <c r="AW21" s="71">
        <v>-9399320.6400000006</v>
      </c>
      <c r="AX21" s="71">
        <v>97661700.689999998</v>
      </c>
      <c r="AY21" s="71">
        <v>-28751214.629999999</v>
      </c>
      <c r="AZ21" s="71">
        <v>-19766396.690000001</v>
      </c>
      <c r="BA21" s="71">
        <v>-15540528.389999999</v>
      </c>
      <c r="BB21" s="71">
        <v>0</v>
      </c>
      <c r="BC21" s="71">
        <v>6555710.4500000002</v>
      </c>
      <c r="BD21" s="71">
        <v>126412915.31999999</v>
      </c>
      <c r="BE21" s="71">
        <v>-107061021.33</v>
      </c>
      <c r="BF21" s="71">
        <v>13192251.08</v>
      </c>
      <c r="BG21" s="71">
        <v>8046007.2100000009</v>
      </c>
      <c r="BH21" s="71">
        <v>8901165.1999999993</v>
      </c>
      <c r="BI21" s="71">
        <v>0</v>
      </c>
      <c r="BJ21" s="71">
        <v>-3754921.33</v>
      </c>
      <c r="BK21" s="71">
        <v>-120253272.41</v>
      </c>
      <c r="BL21" s="71">
        <v>0</v>
      </c>
      <c r="BM21" s="71">
        <v>0</v>
      </c>
      <c r="BN21" s="71">
        <v>0</v>
      </c>
      <c r="BO21" s="71">
        <v>-182656.08</v>
      </c>
      <c r="BP21" s="71">
        <v>-182656.08</v>
      </c>
      <c r="BQ21" s="71">
        <v>0</v>
      </c>
      <c r="BR21" s="71">
        <v>0</v>
      </c>
      <c r="BS21" s="71">
        <v>-117361285.52999997</v>
      </c>
      <c r="BT21" s="71">
        <v>-12759524.48</v>
      </c>
      <c r="BU21" s="71">
        <v>-78350805.819999978</v>
      </c>
      <c r="BV21" s="71">
        <v>-25612594.230000004</v>
      </c>
      <c r="BW21" s="71">
        <v>0</v>
      </c>
      <c r="BX21" s="71">
        <v>-4445146.0999999987</v>
      </c>
      <c r="BY21" s="71">
        <v>-5456032.1600000001</v>
      </c>
      <c r="BZ21" s="71">
        <v>9262817.2599999998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-91987.42</v>
      </c>
      <c r="CJ21" s="71">
        <v>-91987.42</v>
      </c>
      <c r="CK21" s="71">
        <v>0</v>
      </c>
      <c r="CL21" s="71">
        <v>233088382.07000002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5293850161.3285837</v>
      </c>
      <c r="E22" s="71">
        <v>5719316350.9799957</v>
      </c>
      <c r="F22" s="71">
        <v>43145934292.869995</v>
      </c>
      <c r="G22" s="71">
        <v>-37426617941.889999</v>
      </c>
      <c r="H22" s="71">
        <v>0</v>
      </c>
      <c r="I22" s="71">
        <v>-1315124633.9299965</v>
      </c>
      <c r="J22" s="71">
        <v>-10243865350.500002</v>
      </c>
      <c r="K22" s="71">
        <v>-26896882143.950001</v>
      </c>
      <c r="L22" s="71">
        <v>16653016793.449999</v>
      </c>
      <c r="M22" s="71">
        <v>8928740716.5700054</v>
      </c>
      <c r="N22" s="71">
        <v>23954975158.650005</v>
      </c>
      <c r="O22" s="71">
        <v>-15026234442.08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882861668.66858459</v>
      </c>
      <c r="AA22" s="71">
        <v>635282960.97252119</v>
      </c>
      <c r="AB22" s="71">
        <v>0</v>
      </c>
      <c r="AC22" s="71">
        <v>215891644.64458194</v>
      </c>
      <c r="AD22" s="71">
        <v>23908033.1616273</v>
      </c>
      <c r="AE22" s="71">
        <v>5188281.4728457248</v>
      </c>
      <c r="AF22" s="71">
        <v>0</v>
      </c>
      <c r="AG22" s="71">
        <v>2582596.7930121403</v>
      </c>
      <c r="AH22" s="71">
        <v>0</v>
      </c>
      <c r="AI22" s="71">
        <v>8151.6239963827729</v>
      </c>
      <c r="AJ22" s="71">
        <v>0</v>
      </c>
      <c r="AK22" s="71">
        <v>0</v>
      </c>
      <c r="AL22" s="71">
        <v>0</v>
      </c>
      <c r="AM22" s="71">
        <v>6796775.6100000003</v>
      </c>
      <c r="AN22" s="71">
        <v>8738054</v>
      </c>
      <c r="AO22" s="71">
        <v>-7737468.5099999998</v>
      </c>
      <c r="AP22" s="71">
        <v>0</v>
      </c>
      <c r="AQ22" s="71">
        <v>0</v>
      </c>
      <c r="AR22" s="71">
        <v>5796190.1200000001</v>
      </c>
      <c r="AS22" s="71">
        <v>-4185666022.3695927</v>
      </c>
      <c r="AT22" s="71">
        <v>-4154957151.8999996</v>
      </c>
      <c r="AU22" s="71">
        <v>-11295248626.24</v>
      </c>
      <c r="AV22" s="71">
        <v>7140291474.3400002</v>
      </c>
      <c r="AW22" s="71">
        <v>-40285300.25</v>
      </c>
      <c r="AX22" s="71">
        <v>2810421283.1200018</v>
      </c>
      <c r="AY22" s="71">
        <v>-3399632750.4399996</v>
      </c>
      <c r="AZ22" s="71">
        <v>-2826591247.9099998</v>
      </c>
      <c r="BA22" s="71">
        <v>-1313035263.9099998</v>
      </c>
      <c r="BB22" s="71">
        <v>0</v>
      </c>
      <c r="BC22" s="71">
        <v>739993761.38</v>
      </c>
      <c r="BD22" s="71">
        <v>6210054033.5600014</v>
      </c>
      <c r="BE22" s="71">
        <v>-2850706583.3700018</v>
      </c>
      <c r="BF22" s="71">
        <v>3141566840.289999</v>
      </c>
      <c r="BG22" s="71">
        <v>2559057474.4899993</v>
      </c>
      <c r="BH22" s="71">
        <v>1266330246.8899999</v>
      </c>
      <c r="BI22" s="71">
        <v>0</v>
      </c>
      <c r="BJ22" s="71">
        <v>-683820881.09000015</v>
      </c>
      <c r="BK22" s="71">
        <v>-5992273423.6600008</v>
      </c>
      <c r="BL22" s="71">
        <v>0</v>
      </c>
      <c r="BM22" s="71">
        <v>0</v>
      </c>
      <c r="BN22" s="71">
        <v>0</v>
      </c>
      <c r="BO22" s="71">
        <v>-5184081.9700000007</v>
      </c>
      <c r="BP22" s="71">
        <v>-5184081.9700000007</v>
      </c>
      <c r="BQ22" s="71">
        <v>0</v>
      </c>
      <c r="BR22" s="71">
        <v>0</v>
      </c>
      <c r="BS22" s="71">
        <v>14760511.750406519</v>
      </c>
      <c r="BT22" s="71">
        <v>-3267201566.1400003</v>
      </c>
      <c r="BU22" s="71">
        <v>-576864044.45120096</v>
      </c>
      <c r="BV22" s="71">
        <v>-41870039.843983367</v>
      </c>
      <c r="BW22" s="71">
        <v>0</v>
      </c>
      <c r="BX22" s="71">
        <v>-49587998.483351663</v>
      </c>
      <c r="BY22" s="71">
        <v>-33108225.461057156</v>
      </c>
      <c r="BZ22" s="71">
        <v>4052475203.1399999</v>
      </c>
      <c r="CA22" s="71">
        <v>-69082817.009999976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1108184138.9589911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724793100.58999932</v>
      </c>
      <c r="E23" s="71">
        <v>614685497.02999949</v>
      </c>
      <c r="F23" s="71">
        <v>2665760549.6699996</v>
      </c>
      <c r="G23" s="71">
        <v>-2051075052.6400001</v>
      </c>
      <c r="H23" s="71">
        <v>0</v>
      </c>
      <c r="I23" s="71">
        <v>-24355352.330000222</v>
      </c>
      <c r="J23" s="71">
        <v>-330464591.06000018</v>
      </c>
      <c r="K23" s="71">
        <v>-1193308879.0000002</v>
      </c>
      <c r="L23" s="71">
        <v>862844287.94000006</v>
      </c>
      <c r="M23" s="71">
        <v>306109238.72999996</v>
      </c>
      <c r="N23" s="71">
        <v>697637460.00999999</v>
      </c>
      <c r="O23" s="71">
        <v>-391528221.28000003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130550505.47</v>
      </c>
      <c r="AA23" s="71">
        <v>89304376.849999994</v>
      </c>
      <c r="AB23" s="71">
        <v>14930925.440000001</v>
      </c>
      <c r="AC23" s="71">
        <v>3450540.4800000004</v>
      </c>
      <c r="AD23" s="71">
        <v>20359895.73</v>
      </c>
      <c r="AE23" s="71">
        <v>0</v>
      </c>
      <c r="AF23" s="71">
        <v>1837815.4100000001</v>
      </c>
      <c r="AG23" s="71">
        <v>666951.56000000006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3912450.4199999995</v>
      </c>
      <c r="AN23" s="71">
        <v>-2498464.9300000006</v>
      </c>
      <c r="AO23" s="71">
        <v>6439399.6299999999</v>
      </c>
      <c r="AP23" s="71">
        <v>0</v>
      </c>
      <c r="AQ23" s="71">
        <v>0</v>
      </c>
      <c r="AR23" s="71">
        <v>-28484.28</v>
      </c>
      <c r="AS23" s="71">
        <v>-925301980.23000026</v>
      </c>
      <c r="AT23" s="71">
        <v>-432575115.70000005</v>
      </c>
      <c r="AU23" s="71">
        <v>-555671168.93000007</v>
      </c>
      <c r="AV23" s="71">
        <v>123096053.23000002</v>
      </c>
      <c r="AW23" s="71">
        <v>2292098.3399999142</v>
      </c>
      <c r="AX23" s="71">
        <v>33734942.079999924</v>
      </c>
      <c r="AY23" s="71">
        <v>-365235128.51000005</v>
      </c>
      <c r="AZ23" s="71">
        <v>-259416192.17000005</v>
      </c>
      <c r="BA23" s="71">
        <v>-105818936.34</v>
      </c>
      <c r="BB23" s="71">
        <v>0</v>
      </c>
      <c r="BC23" s="71">
        <v>0</v>
      </c>
      <c r="BD23" s="71">
        <v>398970070.58999997</v>
      </c>
      <c r="BE23" s="71">
        <v>-31442843.74000001</v>
      </c>
      <c r="BF23" s="71">
        <v>151553932.17999998</v>
      </c>
      <c r="BG23" s="71">
        <v>102354995.49999997</v>
      </c>
      <c r="BH23" s="71">
        <v>49198936.68</v>
      </c>
      <c r="BI23" s="71">
        <v>0</v>
      </c>
      <c r="BJ23" s="71">
        <v>0</v>
      </c>
      <c r="BK23" s="71">
        <v>-182996775.91999999</v>
      </c>
      <c r="BL23" s="71">
        <v>0</v>
      </c>
      <c r="BM23" s="71">
        <v>0</v>
      </c>
      <c r="BN23" s="71">
        <v>0</v>
      </c>
      <c r="BO23" s="71">
        <v>-11776122.330000002</v>
      </c>
      <c r="BP23" s="71">
        <v>-11776122.330000002</v>
      </c>
      <c r="BQ23" s="71">
        <v>0</v>
      </c>
      <c r="BR23" s="71">
        <v>0</v>
      </c>
      <c r="BS23" s="71">
        <v>-461434662.09000003</v>
      </c>
      <c r="BT23" s="71">
        <v>-332915230.35000002</v>
      </c>
      <c r="BU23" s="71">
        <v>-196137674.56</v>
      </c>
      <c r="BV23" s="71">
        <v>-4542711.8600000003</v>
      </c>
      <c r="BW23" s="71">
        <v>0</v>
      </c>
      <c r="BX23" s="71">
        <v>-39310271.439999983</v>
      </c>
      <c r="BY23" s="71">
        <v>-76980014.13000001</v>
      </c>
      <c r="BZ23" s="71">
        <v>192733389.98000002</v>
      </c>
      <c r="CA23" s="71">
        <v>-4282149.7300000004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-21808178.449999999</v>
      </c>
      <c r="CJ23" s="71">
        <v>-21808178.449999999</v>
      </c>
      <c r="CK23" s="71">
        <v>0</v>
      </c>
      <c r="CL23" s="71">
        <v>-200508879.64000094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1408822907.099999</v>
      </c>
      <c r="E24" s="71">
        <v>1718961864.6399994</v>
      </c>
      <c r="F24" s="71">
        <v>8623364093.1599998</v>
      </c>
      <c r="G24" s="71">
        <v>-6904402228.5200005</v>
      </c>
      <c r="H24" s="71">
        <v>0</v>
      </c>
      <c r="I24" s="71">
        <v>-450605373.90000033</v>
      </c>
      <c r="J24" s="71">
        <v>-1994545525.3400002</v>
      </c>
      <c r="K24" s="71">
        <v>-4483280021.9200001</v>
      </c>
      <c r="L24" s="71">
        <v>2488734496.5799999</v>
      </c>
      <c r="M24" s="71">
        <v>1543940151.4399998</v>
      </c>
      <c r="N24" s="71">
        <v>3583659842.4299998</v>
      </c>
      <c r="O24" s="71">
        <v>-2039719690.99</v>
      </c>
      <c r="P24" s="71">
        <v>0</v>
      </c>
      <c r="Q24" s="71">
        <v>0</v>
      </c>
      <c r="R24" s="71">
        <v>0</v>
      </c>
      <c r="S24" s="71">
        <v>-73470631.140000001</v>
      </c>
      <c r="T24" s="71">
        <v>-73470631.140000001</v>
      </c>
      <c r="U24" s="71">
        <v>-73470631.140000001</v>
      </c>
      <c r="V24" s="71">
        <v>0</v>
      </c>
      <c r="W24" s="71">
        <v>0</v>
      </c>
      <c r="X24" s="71">
        <v>0</v>
      </c>
      <c r="Y24" s="71">
        <v>0</v>
      </c>
      <c r="Z24" s="71">
        <v>213954660.91000003</v>
      </c>
      <c r="AA24" s="71">
        <v>210114091.00000003</v>
      </c>
      <c r="AB24" s="71">
        <v>0</v>
      </c>
      <c r="AC24" s="71">
        <v>3840569.91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-17613.409999999887</v>
      </c>
      <c r="AN24" s="71">
        <v>1515706.64</v>
      </c>
      <c r="AO24" s="71">
        <v>-1356562.42</v>
      </c>
      <c r="AP24" s="71">
        <v>0</v>
      </c>
      <c r="AQ24" s="71">
        <v>0</v>
      </c>
      <c r="AR24" s="71">
        <v>-176757.62999999986</v>
      </c>
      <c r="AS24" s="71">
        <v>-1593923160.3099999</v>
      </c>
      <c r="AT24" s="71">
        <v>-1256387204.3799999</v>
      </c>
      <c r="AU24" s="71">
        <v>-1410353087.9399998</v>
      </c>
      <c r="AV24" s="71">
        <v>153965883.56</v>
      </c>
      <c r="AW24" s="71">
        <v>-24665002.920000151</v>
      </c>
      <c r="AX24" s="71">
        <v>-148934999.38000008</v>
      </c>
      <c r="AY24" s="71">
        <v>-302450680.16000009</v>
      </c>
      <c r="AZ24" s="71">
        <v>-329290665.60000002</v>
      </c>
      <c r="BA24" s="71">
        <v>-75465675.720000014</v>
      </c>
      <c r="BB24" s="71">
        <v>0</v>
      </c>
      <c r="BC24" s="71">
        <v>102305661.16</v>
      </c>
      <c r="BD24" s="71">
        <v>153515680.78</v>
      </c>
      <c r="BE24" s="71">
        <v>124269996.45999993</v>
      </c>
      <c r="BF24" s="71">
        <v>225107218.89999995</v>
      </c>
      <c r="BG24" s="71">
        <v>241366854.35999995</v>
      </c>
      <c r="BH24" s="71">
        <v>59884165.740000002</v>
      </c>
      <c r="BI24" s="71">
        <v>0</v>
      </c>
      <c r="BJ24" s="71">
        <v>-76143801.200000018</v>
      </c>
      <c r="BK24" s="71">
        <v>-100837222.44000001</v>
      </c>
      <c r="BL24" s="71">
        <v>0</v>
      </c>
      <c r="BM24" s="71">
        <v>0</v>
      </c>
      <c r="BN24" s="71">
        <v>0</v>
      </c>
      <c r="BO24" s="71">
        <v>-4804743.92</v>
      </c>
      <c r="BP24" s="71">
        <v>-4804743.92</v>
      </c>
      <c r="BQ24" s="71">
        <v>0</v>
      </c>
      <c r="BR24" s="71">
        <v>0</v>
      </c>
      <c r="BS24" s="71">
        <v>-308066209.08999997</v>
      </c>
      <c r="BT24" s="71">
        <v>-910957210.86000001</v>
      </c>
      <c r="BU24" s="71">
        <v>-110954601.51000001</v>
      </c>
      <c r="BV24" s="71">
        <v>-23911058.259999994</v>
      </c>
      <c r="BW24" s="71">
        <v>0</v>
      </c>
      <c r="BX24" s="71">
        <v>-15929200.879999999</v>
      </c>
      <c r="BY24" s="71">
        <v>-29974400.27</v>
      </c>
      <c r="BZ24" s="71">
        <v>811194471.12</v>
      </c>
      <c r="CA24" s="71">
        <v>-27534208.43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-185100253.21000099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32152743.726152986</v>
      </c>
      <c r="E25" s="71">
        <v>36804043.51000005</v>
      </c>
      <c r="F25" s="71">
        <v>341972990.45999998</v>
      </c>
      <c r="G25" s="71">
        <v>-305168946.94999993</v>
      </c>
      <c r="H25" s="71">
        <v>0</v>
      </c>
      <c r="I25" s="71">
        <v>-11778535.350000083</v>
      </c>
      <c r="J25" s="71">
        <v>-33567052.860000014</v>
      </c>
      <c r="K25" s="71">
        <v>-151542871</v>
      </c>
      <c r="L25" s="71">
        <v>117975818.13999999</v>
      </c>
      <c r="M25" s="71">
        <v>21788517.509999931</v>
      </c>
      <c r="N25" s="71">
        <v>114381570.30999994</v>
      </c>
      <c r="O25" s="71">
        <v>-92593052.800000012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6915028.5361530166</v>
      </c>
      <c r="AA25" s="71">
        <v>5882724.0081835762</v>
      </c>
      <c r="AB25" s="71">
        <v>0</v>
      </c>
      <c r="AC25" s="71">
        <v>403007.84218450298</v>
      </c>
      <c r="AD25" s="71">
        <v>610426.0274465665</v>
      </c>
      <c r="AE25" s="71">
        <v>0</v>
      </c>
      <c r="AF25" s="71">
        <v>18870.658338371875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212207.0300000002</v>
      </c>
      <c r="AN25" s="71">
        <v>146882.89000000001</v>
      </c>
      <c r="AO25" s="71">
        <v>324334.20000000007</v>
      </c>
      <c r="AP25" s="71">
        <v>0</v>
      </c>
      <c r="AQ25" s="71">
        <v>0</v>
      </c>
      <c r="AR25" s="71">
        <v>-259010.05999999988</v>
      </c>
      <c r="AS25" s="71">
        <v>-89962745.117787585</v>
      </c>
      <c r="AT25" s="71">
        <v>-24404400.403497964</v>
      </c>
      <c r="AU25" s="71">
        <v>-81412793.599999949</v>
      </c>
      <c r="AV25" s="71">
        <v>57008393.196501985</v>
      </c>
      <c r="AW25" s="71">
        <v>-5003096.2028019931</v>
      </c>
      <c r="AX25" s="71">
        <v>-4244960.8507899903</v>
      </c>
      <c r="AY25" s="71">
        <v>-25613621.730789993</v>
      </c>
      <c r="AZ25" s="71">
        <v>-22779412.960789993</v>
      </c>
      <c r="BA25" s="71">
        <v>-7713366.4699999997</v>
      </c>
      <c r="BB25" s="71">
        <v>0</v>
      </c>
      <c r="BC25" s="71">
        <v>4879157.6999999993</v>
      </c>
      <c r="BD25" s="71">
        <v>21368660.880000003</v>
      </c>
      <c r="BE25" s="71">
        <v>-758135.35201200284</v>
      </c>
      <c r="BF25" s="71">
        <v>15639007.757987995</v>
      </c>
      <c r="BG25" s="71">
        <v>13733971.587987997</v>
      </c>
      <c r="BH25" s="71">
        <v>4884122.290000001</v>
      </c>
      <c r="BI25" s="71">
        <v>0</v>
      </c>
      <c r="BJ25" s="71">
        <v>-2979086.1200000015</v>
      </c>
      <c r="BK25" s="71">
        <v>-16397143.109999998</v>
      </c>
      <c r="BL25" s="71">
        <v>0</v>
      </c>
      <c r="BM25" s="71">
        <v>0</v>
      </c>
      <c r="BN25" s="71">
        <v>0</v>
      </c>
      <c r="BO25" s="71">
        <v>-3630213.9799999995</v>
      </c>
      <c r="BP25" s="71">
        <v>-3630213.9799999995</v>
      </c>
      <c r="BQ25" s="71">
        <v>0</v>
      </c>
      <c r="BR25" s="71">
        <v>0</v>
      </c>
      <c r="BS25" s="71">
        <v>-56727940.601487622</v>
      </c>
      <c r="BT25" s="71">
        <v>-44485679.820000008</v>
      </c>
      <c r="BU25" s="71">
        <v>-21658076.092033565</v>
      </c>
      <c r="BV25" s="71">
        <v>-7951904.8238090463</v>
      </c>
      <c r="BW25" s="71">
        <v>0</v>
      </c>
      <c r="BX25" s="71">
        <v>-24835102.009704176</v>
      </c>
      <c r="BY25" s="71">
        <v>-1399424.9659408382</v>
      </c>
      <c r="BZ25" s="71">
        <v>43884909.539999999</v>
      </c>
      <c r="CA25" s="71">
        <v>-282662.43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-197093.93</v>
      </c>
      <c r="CJ25" s="71">
        <v>-197093.93</v>
      </c>
      <c r="CK25" s="71">
        <v>0</v>
      </c>
      <c r="CL25" s="71">
        <v>-57810001.391634598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436976491.02000058</v>
      </c>
      <c r="E26" s="71">
        <v>373511279.45000052</v>
      </c>
      <c r="F26" s="71">
        <v>2198780986.5400004</v>
      </c>
      <c r="G26" s="71">
        <v>-1825269707.0899999</v>
      </c>
      <c r="H26" s="71">
        <v>0</v>
      </c>
      <c r="I26" s="71">
        <v>-47741245.039999962</v>
      </c>
      <c r="J26" s="71">
        <v>-386559373.88999987</v>
      </c>
      <c r="K26" s="71">
        <v>-1496408611.76</v>
      </c>
      <c r="L26" s="71">
        <v>1109849237.8700001</v>
      </c>
      <c r="M26" s="71">
        <v>338818128.8499999</v>
      </c>
      <c r="N26" s="71">
        <v>1197664909.8</v>
      </c>
      <c r="O26" s="71">
        <v>-858846780.95000005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109008172.97999999</v>
      </c>
      <c r="AA26" s="71">
        <v>104957608.47999999</v>
      </c>
      <c r="AB26" s="71">
        <v>0</v>
      </c>
      <c r="AC26" s="71">
        <v>3490006.04</v>
      </c>
      <c r="AD26" s="71">
        <v>0</v>
      </c>
      <c r="AE26" s="71">
        <v>0</v>
      </c>
      <c r="AF26" s="71">
        <v>0</v>
      </c>
      <c r="AG26" s="71">
        <v>560558.46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2198283.6299999971</v>
      </c>
      <c r="AN26" s="71">
        <v>11478108.069999998</v>
      </c>
      <c r="AO26" s="71">
        <v>-14648806.130000001</v>
      </c>
      <c r="AP26" s="71">
        <v>0</v>
      </c>
      <c r="AQ26" s="71">
        <v>0</v>
      </c>
      <c r="AR26" s="71">
        <v>5368981.6899999995</v>
      </c>
      <c r="AS26" s="71">
        <v>-252962951.66999999</v>
      </c>
      <c r="AT26" s="71">
        <v>-128016001.91000009</v>
      </c>
      <c r="AU26" s="71">
        <v>-661782456.82000005</v>
      </c>
      <c r="AV26" s="71">
        <v>533766454.90999997</v>
      </c>
      <c r="AW26" s="71">
        <v>-18246756.089999914</v>
      </c>
      <c r="AX26" s="71">
        <v>-373345709.64999998</v>
      </c>
      <c r="AY26" s="71">
        <v>-1280821119.3</v>
      </c>
      <c r="AZ26" s="71">
        <v>-1228553296.98</v>
      </c>
      <c r="BA26" s="71">
        <v>-52267822.32</v>
      </c>
      <c r="BB26" s="71">
        <v>0</v>
      </c>
      <c r="BC26" s="71">
        <v>0</v>
      </c>
      <c r="BD26" s="71">
        <v>907475409.64999998</v>
      </c>
      <c r="BE26" s="71">
        <v>355098953.56000006</v>
      </c>
      <c r="BF26" s="71">
        <v>1129386365.1600001</v>
      </c>
      <c r="BG26" s="71">
        <v>1086598776.3700001</v>
      </c>
      <c r="BH26" s="71">
        <v>42787588.789999999</v>
      </c>
      <c r="BI26" s="71">
        <v>0</v>
      </c>
      <c r="BJ26" s="71">
        <v>0</v>
      </c>
      <c r="BK26" s="71">
        <v>-774287411.60000002</v>
      </c>
      <c r="BL26" s="71">
        <v>0</v>
      </c>
      <c r="BM26" s="71">
        <v>0</v>
      </c>
      <c r="BN26" s="71">
        <v>0</v>
      </c>
      <c r="BO26" s="71">
        <v>-8662965.3800000064</v>
      </c>
      <c r="BP26" s="71">
        <v>-8662965.3800000064</v>
      </c>
      <c r="BQ26" s="71">
        <v>0</v>
      </c>
      <c r="BR26" s="71">
        <v>0</v>
      </c>
      <c r="BS26" s="71">
        <v>-97402341.289999992</v>
      </c>
      <c r="BT26" s="71">
        <v>-280768641.85000002</v>
      </c>
      <c r="BU26" s="71">
        <v>-48084893.889999993</v>
      </c>
      <c r="BV26" s="71">
        <v>-9319324.2399999984</v>
      </c>
      <c r="BW26" s="71">
        <v>0</v>
      </c>
      <c r="BX26" s="71">
        <v>-3734183.3000000003</v>
      </c>
      <c r="BY26" s="71">
        <v>-9756759.5000000019</v>
      </c>
      <c r="BZ26" s="71">
        <v>256091139.59000003</v>
      </c>
      <c r="CA26" s="71">
        <v>-1829678.0999999999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-634887</v>
      </c>
      <c r="CJ26" s="71">
        <v>-634887</v>
      </c>
      <c r="CK26" s="71">
        <v>0</v>
      </c>
      <c r="CL26" s="71">
        <v>184013539.35000059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1492981034.7399995</v>
      </c>
      <c r="E27" s="71">
        <v>1676869674.2099996</v>
      </c>
      <c r="F27" s="71">
        <v>2607319204.4799995</v>
      </c>
      <c r="G27" s="71">
        <v>-930449530.26999986</v>
      </c>
      <c r="H27" s="71">
        <v>0</v>
      </c>
      <c r="I27" s="71">
        <v>-966905622.75</v>
      </c>
      <c r="J27" s="71">
        <v>-685284860.47000003</v>
      </c>
      <c r="K27" s="71">
        <v>-1750320069.6300001</v>
      </c>
      <c r="L27" s="71">
        <v>1065035209.1600001</v>
      </c>
      <c r="M27" s="71">
        <v>-281620762.27999997</v>
      </c>
      <c r="N27" s="71">
        <v>462292488.55000007</v>
      </c>
      <c r="O27" s="71">
        <v>-743913250.83000004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777653238.26999998</v>
      </c>
      <c r="AA27" s="71">
        <v>278161545.26999998</v>
      </c>
      <c r="AB27" s="71">
        <v>72578962.709999979</v>
      </c>
      <c r="AC27" s="71">
        <v>426912730.28999996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3950.73</v>
      </c>
      <c r="AK27" s="71">
        <v>3950.73</v>
      </c>
      <c r="AL27" s="71">
        <v>0</v>
      </c>
      <c r="AM27" s="71">
        <v>5359794.2800000021</v>
      </c>
      <c r="AN27" s="71">
        <v>21303941.390000001</v>
      </c>
      <c r="AO27" s="71">
        <v>-15237072.559999999</v>
      </c>
      <c r="AP27" s="71">
        <v>0</v>
      </c>
      <c r="AQ27" s="71">
        <v>0</v>
      </c>
      <c r="AR27" s="71">
        <v>-707074.55</v>
      </c>
      <c r="AS27" s="71">
        <v>-531261142.37</v>
      </c>
      <c r="AT27" s="71">
        <v>-161466784.58999991</v>
      </c>
      <c r="AU27" s="71">
        <v>-331331702.3499999</v>
      </c>
      <c r="AV27" s="71">
        <v>169864917.75999999</v>
      </c>
      <c r="AW27" s="71">
        <v>-71177812.180000097</v>
      </c>
      <c r="AX27" s="71">
        <v>-54034654.420000076</v>
      </c>
      <c r="AY27" s="71">
        <v>-245752914.51000005</v>
      </c>
      <c r="AZ27" s="71">
        <v>-221694929.04000005</v>
      </c>
      <c r="BA27" s="71">
        <v>-24057985.469999999</v>
      </c>
      <c r="BB27" s="71">
        <v>0</v>
      </c>
      <c r="BC27" s="71">
        <v>0</v>
      </c>
      <c r="BD27" s="71">
        <v>191718260.08999997</v>
      </c>
      <c r="BE27" s="71">
        <v>-17143157.76000002</v>
      </c>
      <c r="BF27" s="71">
        <v>136182024.85999998</v>
      </c>
      <c r="BG27" s="71">
        <v>128177561.84999999</v>
      </c>
      <c r="BH27" s="71">
        <v>8004463.0099999998</v>
      </c>
      <c r="BI27" s="71">
        <v>0</v>
      </c>
      <c r="BJ27" s="71">
        <v>0</v>
      </c>
      <c r="BK27" s="71">
        <v>-153325182.62</v>
      </c>
      <c r="BL27" s="71">
        <v>598023.00000000047</v>
      </c>
      <c r="BM27" s="71">
        <v>598023.00000000047</v>
      </c>
      <c r="BN27" s="71">
        <v>0</v>
      </c>
      <c r="BO27" s="71">
        <v>-42917074.539999999</v>
      </c>
      <c r="BP27" s="71">
        <v>-42917074.539999999</v>
      </c>
      <c r="BQ27" s="71">
        <v>0</v>
      </c>
      <c r="BR27" s="71">
        <v>0</v>
      </c>
      <c r="BS27" s="71">
        <v>-255008563.54999998</v>
      </c>
      <c r="BT27" s="71">
        <v>-346675916.88</v>
      </c>
      <c r="BU27" s="71">
        <v>-56882990.090000011</v>
      </c>
      <c r="BV27" s="71">
        <v>-12731247.09</v>
      </c>
      <c r="BW27" s="71">
        <v>0</v>
      </c>
      <c r="BX27" s="71">
        <v>-10226512.180000002</v>
      </c>
      <c r="BY27" s="71">
        <v>-7281823.7699999996</v>
      </c>
      <c r="BZ27" s="71">
        <v>178789926.46000001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-1288930.5099999998</v>
      </c>
      <c r="CJ27" s="71">
        <v>-1288930.5099999998</v>
      </c>
      <c r="CK27" s="71">
        <v>0</v>
      </c>
      <c r="CL27" s="71">
        <v>961719892.36999953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7880177.9400000023</v>
      </c>
      <c r="E28" s="71">
        <v>4820797.84</v>
      </c>
      <c r="F28" s="71">
        <v>30291578.890000001</v>
      </c>
      <c r="G28" s="71">
        <v>-25470781.050000001</v>
      </c>
      <c r="H28" s="71">
        <v>0</v>
      </c>
      <c r="I28" s="71">
        <v>1217410.1700000018</v>
      </c>
      <c r="J28" s="71">
        <v>634338.26000000164</v>
      </c>
      <c r="K28" s="71">
        <v>-17841721.120000001</v>
      </c>
      <c r="L28" s="71">
        <v>18476059.380000003</v>
      </c>
      <c r="M28" s="71">
        <v>583071.91000000015</v>
      </c>
      <c r="N28" s="71">
        <v>14534955.800000001</v>
      </c>
      <c r="O28" s="71">
        <v>-13951883.890000001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1889844.1600000001</v>
      </c>
      <c r="AA28" s="71">
        <v>886299.65</v>
      </c>
      <c r="AB28" s="71">
        <v>0</v>
      </c>
      <c r="AC28" s="71">
        <v>0</v>
      </c>
      <c r="AD28" s="71">
        <v>1003544.51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-47874.22999999977</v>
      </c>
      <c r="AN28" s="71">
        <v>243020.18000000014</v>
      </c>
      <c r="AO28" s="71">
        <v>-293757.00999999989</v>
      </c>
      <c r="AP28" s="71">
        <v>0</v>
      </c>
      <c r="AQ28" s="71">
        <v>0</v>
      </c>
      <c r="AR28" s="71">
        <v>2862.599999999984</v>
      </c>
      <c r="AS28" s="71">
        <v>-18496682.620000005</v>
      </c>
      <c r="AT28" s="71">
        <v>-2732441.540000001</v>
      </c>
      <c r="AU28" s="71">
        <v>-14254778.460000001</v>
      </c>
      <c r="AV28" s="71">
        <v>11522336.92</v>
      </c>
      <c r="AW28" s="71">
        <v>-1817781.400000006</v>
      </c>
      <c r="AX28" s="71">
        <v>-24968988.82</v>
      </c>
      <c r="AY28" s="71">
        <v>-44108555.210000001</v>
      </c>
      <c r="AZ28" s="71">
        <v>-47566824.399999999</v>
      </c>
      <c r="BA28" s="71">
        <v>-6599146.4600000009</v>
      </c>
      <c r="BB28" s="71">
        <v>0</v>
      </c>
      <c r="BC28" s="71">
        <v>10057415.65</v>
      </c>
      <c r="BD28" s="71">
        <v>19139566.390000001</v>
      </c>
      <c r="BE28" s="71">
        <v>23151207.419999994</v>
      </c>
      <c r="BF28" s="71">
        <v>38585926.379999995</v>
      </c>
      <c r="BG28" s="71">
        <v>42175466.839999996</v>
      </c>
      <c r="BH28" s="71">
        <v>5208632.54</v>
      </c>
      <c r="BI28" s="71">
        <v>0</v>
      </c>
      <c r="BJ28" s="71">
        <v>-8798173</v>
      </c>
      <c r="BK28" s="71">
        <v>-15434718.960000001</v>
      </c>
      <c r="BL28" s="71">
        <v>0</v>
      </c>
      <c r="BM28" s="71">
        <v>0</v>
      </c>
      <c r="BN28" s="71">
        <v>0</v>
      </c>
      <c r="BO28" s="71">
        <v>-528710.75</v>
      </c>
      <c r="BP28" s="71">
        <v>-528710.75</v>
      </c>
      <c r="BQ28" s="71">
        <v>0</v>
      </c>
      <c r="BR28" s="71">
        <v>0</v>
      </c>
      <c r="BS28" s="71">
        <v>-13417748.929999998</v>
      </c>
      <c r="BT28" s="71">
        <v>-6234090.1299999999</v>
      </c>
      <c r="BU28" s="71">
        <v>-8605292.4499999993</v>
      </c>
      <c r="BV28" s="71">
        <v>-2993430.93</v>
      </c>
      <c r="BW28" s="71">
        <v>0</v>
      </c>
      <c r="BX28" s="71">
        <v>-40693.040000000001</v>
      </c>
      <c r="BY28" s="71">
        <v>-1023985.4600000001</v>
      </c>
      <c r="BZ28" s="71">
        <v>5479743.0800000001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-10616504.680000003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1114583445.1057677</v>
      </c>
      <c r="E29" s="71">
        <v>1380368144.3100014</v>
      </c>
      <c r="F29" s="71">
        <v>4707494460.670001</v>
      </c>
      <c r="G29" s="71">
        <v>-3327126316.3599997</v>
      </c>
      <c r="H29" s="71">
        <v>0</v>
      </c>
      <c r="I29" s="71">
        <v>-610364736.95999837</v>
      </c>
      <c r="J29" s="71">
        <v>-1257056580.3799999</v>
      </c>
      <c r="K29" s="71">
        <v>-3385073999.71</v>
      </c>
      <c r="L29" s="71">
        <v>2128017419.3300002</v>
      </c>
      <c r="M29" s="71">
        <v>646691843.42000151</v>
      </c>
      <c r="N29" s="71">
        <v>2322566160.9300017</v>
      </c>
      <c r="O29" s="71">
        <v>-1675874317.5100002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338053999.87576455</v>
      </c>
      <c r="AA29" s="71">
        <v>338053999.87576455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1346296.7500000026</v>
      </c>
      <c r="AK29" s="71">
        <v>1346296.7500000026</v>
      </c>
      <c r="AL29" s="71">
        <v>0</v>
      </c>
      <c r="AM29" s="71">
        <v>5179741.1299999962</v>
      </c>
      <c r="AN29" s="71">
        <v>26320551.639999989</v>
      </c>
      <c r="AO29" s="71">
        <v>-20943086.279999994</v>
      </c>
      <c r="AP29" s="71">
        <v>1035.9000000000001</v>
      </c>
      <c r="AQ29" s="71">
        <v>-880.52</v>
      </c>
      <c r="AR29" s="71">
        <v>-197879.61000000039</v>
      </c>
      <c r="AS29" s="71">
        <v>-1016595453.10741</v>
      </c>
      <c r="AT29" s="71">
        <v>-533646830.39999974</v>
      </c>
      <c r="AU29" s="71">
        <v>-1023049842.6099997</v>
      </c>
      <c r="AV29" s="71">
        <v>489403012.20999992</v>
      </c>
      <c r="AW29" s="71">
        <v>-131391412.03000093</v>
      </c>
      <c r="AX29" s="71">
        <v>-363758473.7300005</v>
      </c>
      <c r="AY29" s="71">
        <v>-693802798.10000062</v>
      </c>
      <c r="AZ29" s="71">
        <v>-737588288.80000067</v>
      </c>
      <c r="BA29" s="71">
        <v>-168332245.56999999</v>
      </c>
      <c r="BB29" s="71">
        <v>0</v>
      </c>
      <c r="BC29" s="71">
        <v>212117736.26999998</v>
      </c>
      <c r="BD29" s="71">
        <v>330044324.37000012</v>
      </c>
      <c r="BE29" s="71">
        <v>232367061.69999957</v>
      </c>
      <c r="BF29" s="71">
        <v>514538003.59999955</v>
      </c>
      <c r="BG29" s="71">
        <v>536431359.35999954</v>
      </c>
      <c r="BH29" s="71">
        <v>135417379.87</v>
      </c>
      <c r="BI29" s="71">
        <v>0</v>
      </c>
      <c r="BJ29" s="71">
        <v>-157310735.63</v>
      </c>
      <c r="BK29" s="71">
        <v>-282170941.89999998</v>
      </c>
      <c r="BL29" s="71">
        <v>0</v>
      </c>
      <c r="BM29" s="71">
        <v>0</v>
      </c>
      <c r="BN29" s="71">
        <v>0</v>
      </c>
      <c r="BO29" s="71">
        <v>-41012181.420000002</v>
      </c>
      <c r="BP29" s="71">
        <v>-41012181.420000002</v>
      </c>
      <c r="BQ29" s="71">
        <v>0</v>
      </c>
      <c r="BR29" s="71">
        <v>0</v>
      </c>
      <c r="BS29" s="71">
        <v>-310545029.25740939</v>
      </c>
      <c r="BT29" s="71">
        <v>-473770470.21999997</v>
      </c>
      <c r="BU29" s="71">
        <v>-100028798.99427739</v>
      </c>
      <c r="BV29" s="71">
        <v>-15818417.39963807</v>
      </c>
      <c r="BW29" s="71">
        <v>0</v>
      </c>
      <c r="BX29" s="71">
        <v>-50974749.914445214</v>
      </c>
      <c r="BY29" s="71">
        <v>-34540906.335644655</v>
      </c>
      <c r="BZ29" s="71">
        <v>364239434.27000064</v>
      </c>
      <c r="CA29" s="71">
        <v>348879.33659517241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97987991.998357773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76534499.18672286</v>
      </c>
      <c r="E30" s="71">
        <v>18359555.640000015</v>
      </c>
      <c r="F30" s="71">
        <v>192029359.82999998</v>
      </c>
      <c r="G30" s="71">
        <v>-173669804.18999997</v>
      </c>
      <c r="H30" s="71">
        <v>0</v>
      </c>
      <c r="I30" s="71">
        <v>-2963010.5700000003</v>
      </c>
      <c r="J30" s="71">
        <v>-31530604.720000006</v>
      </c>
      <c r="K30" s="71">
        <v>-60146091.190000005</v>
      </c>
      <c r="L30" s="71">
        <v>28615486.469999999</v>
      </c>
      <c r="M30" s="71">
        <v>28567594.150000006</v>
      </c>
      <c r="N30" s="71">
        <v>52406650.020000003</v>
      </c>
      <c r="O30" s="71">
        <v>-23839055.869999997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61367604.436722845</v>
      </c>
      <c r="AA30" s="71">
        <v>29875830.572095662</v>
      </c>
      <c r="AB30" s="71">
        <v>31491773.864627179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10850.16</v>
      </c>
      <c r="AK30" s="71">
        <v>10850.16</v>
      </c>
      <c r="AL30" s="71">
        <v>0</v>
      </c>
      <c r="AM30" s="71">
        <v>-240500.48000000001</v>
      </c>
      <c r="AN30" s="71">
        <v>-240500.48000000001</v>
      </c>
      <c r="AO30" s="71">
        <v>0</v>
      </c>
      <c r="AP30" s="71">
        <v>0</v>
      </c>
      <c r="AQ30" s="71">
        <v>0</v>
      </c>
      <c r="AR30" s="71">
        <v>0</v>
      </c>
      <c r="AS30" s="71">
        <v>-6963154.261901374</v>
      </c>
      <c r="AT30" s="71">
        <v>-3477051.6599999964</v>
      </c>
      <c r="AU30" s="71">
        <v>-43495708.210000001</v>
      </c>
      <c r="AV30" s="71">
        <v>40018656.550000004</v>
      </c>
      <c r="AW30" s="71">
        <v>768112.61999999732</v>
      </c>
      <c r="AX30" s="71">
        <v>18558166.669999994</v>
      </c>
      <c r="AY30" s="71">
        <v>-53077987.850000001</v>
      </c>
      <c r="AZ30" s="71">
        <v>-54038272.130000003</v>
      </c>
      <c r="BA30" s="71">
        <v>-8785432.8599999994</v>
      </c>
      <c r="BB30" s="71">
        <v>0</v>
      </c>
      <c r="BC30" s="71">
        <v>9745717.1400000006</v>
      </c>
      <c r="BD30" s="71">
        <v>71636154.519999996</v>
      </c>
      <c r="BE30" s="71">
        <v>-17790054.049999997</v>
      </c>
      <c r="BF30" s="71">
        <v>49032795.240000002</v>
      </c>
      <c r="BG30" s="71">
        <v>50500758.710000001</v>
      </c>
      <c r="BH30" s="71">
        <v>7535010.6799999997</v>
      </c>
      <c r="BI30" s="71">
        <v>0</v>
      </c>
      <c r="BJ30" s="71">
        <v>-9002974.1500000004</v>
      </c>
      <c r="BK30" s="71">
        <v>-66822849.289999999</v>
      </c>
      <c r="BL30" s="71">
        <v>0</v>
      </c>
      <c r="BM30" s="71">
        <v>0</v>
      </c>
      <c r="BN30" s="71">
        <v>0</v>
      </c>
      <c r="BO30" s="71">
        <v>-373341.97</v>
      </c>
      <c r="BP30" s="71">
        <v>-373341.97</v>
      </c>
      <c r="BQ30" s="71">
        <v>0</v>
      </c>
      <c r="BR30" s="71">
        <v>0</v>
      </c>
      <c r="BS30" s="71">
        <v>-3880873.2519013751</v>
      </c>
      <c r="BT30" s="71">
        <v>-13033060.74</v>
      </c>
      <c r="BU30" s="71">
        <v>-8318012.652287636</v>
      </c>
      <c r="BV30" s="71">
        <v>-3441972.1542728595</v>
      </c>
      <c r="BW30" s="71">
        <v>0</v>
      </c>
      <c r="BX30" s="71">
        <v>-130490.06960161503</v>
      </c>
      <c r="BY30" s="71">
        <v>-643749.45573926927</v>
      </c>
      <c r="BZ30" s="71">
        <v>21788742.810000002</v>
      </c>
      <c r="CA30" s="71">
        <v>-102330.99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69571344.924821481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589387866.25024307</v>
      </c>
      <c r="E31" s="71">
        <v>544010402.29999995</v>
      </c>
      <c r="F31" s="71">
        <v>2052616562.27</v>
      </c>
      <c r="G31" s="71">
        <v>-1508606159.97</v>
      </c>
      <c r="H31" s="71">
        <v>0</v>
      </c>
      <c r="I31" s="71">
        <v>-173253122.71000016</v>
      </c>
      <c r="J31" s="71">
        <v>-354305872.86000037</v>
      </c>
      <c r="K31" s="71">
        <v>-1477262776.0500004</v>
      </c>
      <c r="L31" s="71">
        <v>1122956903.1900001</v>
      </c>
      <c r="M31" s="71">
        <v>181052750.15000021</v>
      </c>
      <c r="N31" s="71">
        <v>1097110302.23</v>
      </c>
      <c r="O31" s="71">
        <v>-916057552.0799998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216396684.78024328</v>
      </c>
      <c r="AA31" s="71">
        <v>216396684.78024328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2233901.879999998</v>
      </c>
      <c r="AN31" s="71">
        <v>13287396.819999998</v>
      </c>
      <c r="AO31" s="71">
        <v>-11249810.640000001</v>
      </c>
      <c r="AP31" s="71">
        <v>0</v>
      </c>
      <c r="AQ31" s="71">
        <v>0</v>
      </c>
      <c r="AR31" s="71">
        <v>196315.7</v>
      </c>
      <c r="AS31" s="71">
        <v>-302100115.71354288</v>
      </c>
      <c r="AT31" s="71">
        <v>-143928897.80999994</v>
      </c>
      <c r="AU31" s="71">
        <v>-855682773.39999986</v>
      </c>
      <c r="AV31" s="71">
        <v>711753875.58999991</v>
      </c>
      <c r="AW31" s="71">
        <v>5795432.0999997854</v>
      </c>
      <c r="AX31" s="71">
        <v>-176026359.44000018</v>
      </c>
      <c r="AY31" s="71">
        <v>-914636734.76000011</v>
      </c>
      <c r="AZ31" s="71">
        <v>-693454051.36000013</v>
      </c>
      <c r="BA31" s="71">
        <v>-221182683.40000001</v>
      </c>
      <c r="BB31" s="71">
        <v>0</v>
      </c>
      <c r="BC31" s="71">
        <v>0</v>
      </c>
      <c r="BD31" s="71">
        <v>738610375.31999993</v>
      </c>
      <c r="BE31" s="71">
        <v>181821791.53999996</v>
      </c>
      <c r="BF31" s="71">
        <v>793950613.85000014</v>
      </c>
      <c r="BG31" s="71">
        <v>606285007.88000011</v>
      </c>
      <c r="BH31" s="71">
        <v>187665605.97</v>
      </c>
      <c r="BI31" s="71">
        <v>0</v>
      </c>
      <c r="BJ31" s="71">
        <v>0</v>
      </c>
      <c r="BK31" s="71">
        <v>-612128822.31000018</v>
      </c>
      <c r="BL31" s="71">
        <v>0</v>
      </c>
      <c r="BM31" s="71">
        <v>0</v>
      </c>
      <c r="BN31" s="71">
        <v>0</v>
      </c>
      <c r="BO31" s="71">
        <v>-12879553.750000004</v>
      </c>
      <c r="BP31" s="71">
        <v>-12879553.750000004</v>
      </c>
      <c r="BQ31" s="71">
        <v>0</v>
      </c>
      <c r="BR31" s="71">
        <v>0</v>
      </c>
      <c r="BS31" s="71">
        <v>-144938146.2135427</v>
      </c>
      <c r="BT31" s="71">
        <v>-340767451.39999992</v>
      </c>
      <c r="BU31" s="71">
        <v>-53577308.68146687</v>
      </c>
      <c r="BV31" s="71">
        <v>-18435570.527659461</v>
      </c>
      <c r="BW31" s="71">
        <v>0</v>
      </c>
      <c r="BX31" s="71">
        <v>-4128275.4344164613</v>
      </c>
      <c r="BY31" s="71">
        <v>0</v>
      </c>
      <c r="BZ31" s="71">
        <v>271970459.83000004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-6148950.0399999982</v>
      </c>
      <c r="CJ31" s="71">
        <v>-6148950.0399999982</v>
      </c>
      <c r="CK31" s="71">
        <v>0</v>
      </c>
      <c r="CL31" s="71">
        <v>287287750.53670019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340956589.92064971</v>
      </c>
      <c r="E32" s="71">
        <v>388790040.10999978</v>
      </c>
      <c r="F32" s="71">
        <v>1335784674.8499999</v>
      </c>
      <c r="G32" s="71">
        <v>-946994634.74000013</v>
      </c>
      <c r="H32" s="71">
        <v>0</v>
      </c>
      <c r="I32" s="71">
        <v>-111545657.81999975</v>
      </c>
      <c r="J32" s="71">
        <v>-301218531.85999972</v>
      </c>
      <c r="K32" s="71">
        <v>-665273070.21999979</v>
      </c>
      <c r="L32" s="71">
        <v>364054538.36000007</v>
      </c>
      <c r="M32" s="71">
        <v>189672874.03999996</v>
      </c>
      <c r="N32" s="71">
        <v>433017865.01999998</v>
      </c>
      <c r="O32" s="71">
        <v>-243344990.98000002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61901633.460649699</v>
      </c>
      <c r="AA32" s="71">
        <v>50242495.993911393</v>
      </c>
      <c r="AB32" s="71">
        <v>0</v>
      </c>
      <c r="AC32" s="71">
        <v>281828.61424200004</v>
      </c>
      <c r="AD32" s="71">
        <v>8129374.1377045168</v>
      </c>
      <c r="AE32" s="71">
        <v>45323.574514908432</v>
      </c>
      <c r="AF32" s="71">
        <v>0</v>
      </c>
      <c r="AG32" s="71">
        <v>3202611.14027688</v>
      </c>
      <c r="AH32" s="71">
        <v>0</v>
      </c>
      <c r="AI32" s="71">
        <v>0</v>
      </c>
      <c r="AJ32" s="71">
        <v>82489.16</v>
      </c>
      <c r="AK32" s="71">
        <v>82489.16</v>
      </c>
      <c r="AL32" s="71">
        <v>0</v>
      </c>
      <c r="AM32" s="71">
        <v>1728085.0099999993</v>
      </c>
      <c r="AN32" s="71">
        <v>4689138.22</v>
      </c>
      <c r="AO32" s="71">
        <v>-2961053.2100000004</v>
      </c>
      <c r="AP32" s="71">
        <v>0</v>
      </c>
      <c r="AQ32" s="71">
        <v>0</v>
      </c>
      <c r="AR32" s="71">
        <v>0</v>
      </c>
      <c r="AS32" s="71">
        <v>-463990369.28487587</v>
      </c>
      <c r="AT32" s="71">
        <v>-279202036.89999998</v>
      </c>
      <c r="AU32" s="71">
        <v>-436554949.44</v>
      </c>
      <c r="AV32" s="71">
        <v>157352912.53999999</v>
      </c>
      <c r="AW32" s="71">
        <v>-53876277.189999938</v>
      </c>
      <c r="AX32" s="71">
        <v>-153913017.68999994</v>
      </c>
      <c r="AY32" s="71">
        <v>-259793996.49999994</v>
      </c>
      <c r="AZ32" s="71">
        <v>-287437420.94999993</v>
      </c>
      <c r="BA32" s="71">
        <v>-15000129.729999997</v>
      </c>
      <c r="BB32" s="71">
        <v>0</v>
      </c>
      <c r="BC32" s="71">
        <v>42643554.18</v>
      </c>
      <c r="BD32" s="71">
        <v>105880978.81</v>
      </c>
      <c r="BE32" s="71">
        <v>100036740.5</v>
      </c>
      <c r="BF32" s="71">
        <v>171232350.34999999</v>
      </c>
      <c r="BG32" s="71">
        <v>190468856.59999999</v>
      </c>
      <c r="BH32" s="71">
        <v>9709247.0700000003</v>
      </c>
      <c r="BI32" s="71">
        <v>0</v>
      </c>
      <c r="BJ32" s="71">
        <v>-28945753.320000004</v>
      </c>
      <c r="BK32" s="71">
        <v>-71195609.849999994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-130912055.19487594</v>
      </c>
      <c r="BT32" s="71">
        <v>-181537285.69</v>
      </c>
      <c r="BU32" s="71">
        <v>-23265868.31824619</v>
      </c>
      <c r="BV32" s="71">
        <v>-36208032.305772014</v>
      </c>
      <c r="BW32" s="71">
        <v>0</v>
      </c>
      <c r="BX32" s="71">
        <v>-5734213.0507384446</v>
      </c>
      <c r="BY32" s="71">
        <v>-3760466.6901193075</v>
      </c>
      <c r="BZ32" s="71">
        <v>121029993.20999999</v>
      </c>
      <c r="CA32" s="71">
        <v>-1436182.3499999999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-123033779.36422616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849146.96934200265</v>
      </c>
      <c r="E33" s="71">
        <v>-127624.85000000149</v>
      </c>
      <c r="F33" s="71">
        <v>47355108.520000003</v>
      </c>
      <c r="G33" s="71">
        <v>-47482733.370000005</v>
      </c>
      <c r="H33" s="71">
        <v>0</v>
      </c>
      <c r="I33" s="71">
        <v>449585.58000001311</v>
      </c>
      <c r="J33" s="71">
        <v>135227792.13</v>
      </c>
      <c r="K33" s="71">
        <v>-15832717.939999999</v>
      </c>
      <c r="L33" s="71">
        <v>151060510.06999999</v>
      </c>
      <c r="M33" s="71">
        <v>-134778206.54999998</v>
      </c>
      <c r="N33" s="71">
        <v>15171534.469999999</v>
      </c>
      <c r="O33" s="71">
        <v>-149949741.01999998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277200.92934199097</v>
      </c>
      <c r="AA33" s="71">
        <v>277200.92934199097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249985.31</v>
      </c>
      <c r="AN33" s="71">
        <v>499970.37</v>
      </c>
      <c r="AO33" s="71">
        <v>-249985.06</v>
      </c>
      <c r="AP33" s="71">
        <v>0</v>
      </c>
      <c r="AQ33" s="71">
        <v>0</v>
      </c>
      <c r="AR33" s="71">
        <v>0</v>
      </c>
      <c r="AS33" s="71">
        <v>-31855614.463860713</v>
      </c>
      <c r="AT33" s="71">
        <v>-825138.50000000023</v>
      </c>
      <c r="AU33" s="71">
        <v>-1750023.1</v>
      </c>
      <c r="AV33" s="71">
        <v>924884.59999999986</v>
      </c>
      <c r="AW33" s="71">
        <v>-126288.81000000064</v>
      </c>
      <c r="AX33" s="71">
        <v>-126331.75000000047</v>
      </c>
      <c r="AY33" s="71">
        <v>-1827429.2000000004</v>
      </c>
      <c r="AZ33" s="71">
        <v>-1936034.5200000003</v>
      </c>
      <c r="BA33" s="71">
        <v>-308076.08999999997</v>
      </c>
      <c r="BB33" s="71">
        <v>0</v>
      </c>
      <c r="BC33" s="71">
        <v>416681.41</v>
      </c>
      <c r="BD33" s="71">
        <v>1701097.45</v>
      </c>
      <c r="BE33" s="71">
        <v>42.939999999827705</v>
      </c>
      <c r="BF33" s="71">
        <v>930201.39999999991</v>
      </c>
      <c r="BG33" s="71">
        <v>995568.44999999984</v>
      </c>
      <c r="BH33" s="71">
        <v>185423.93999999997</v>
      </c>
      <c r="BI33" s="71">
        <v>0</v>
      </c>
      <c r="BJ33" s="71">
        <v>-250790.99</v>
      </c>
      <c r="BK33" s="71">
        <v>-930158.46000000008</v>
      </c>
      <c r="BL33" s="71">
        <v>0</v>
      </c>
      <c r="BM33" s="71">
        <v>0</v>
      </c>
      <c r="BN33" s="71">
        <v>0</v>
      </c>
      <c r="BO33" s="71">
        <v>-3999.0199999999968</v>
      </c>
      <c r="BP33" s="71">
        <v>-3999.0199999999968</v>
      </c>
      <c r="BQ33" s="71">
        <v>0</v>
      </c>
      <c r="BR33" s="71">
        <v>0</v>
      </c>
      <c r="BS33" s="71">
        <v>-30464802.023860712</v>
      </c>
      <c r="BT33" s="71">
        <v>-19395190.849999998</v>
      </c>
      <c r="BU33" s="71">
        <v>-15150028.213878201</v>
      </c>
      <c r="BV33" s="71">
        <v>-15408111.389401039</v>
      </c>
      <c r="BW33" s="71">
        <v>0</v>
      </c>
      <c r="BX33" s="71">
        <v>-271053.77076461207</v>
      </c>
      <c r="BY33" s="71">
        <v>-1316804.1398168546</v>
      </c>
      <c r="BZ33" s="71">
        <v>21076386.34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-435386.11000000004</v>
      </c>
      <c r="CJ33" s="71">
        <v>-435386.11000000004</v>
      </c>
      <c r="CK33" s="71">
        <v>0</v>
      </c>
      <c r="CL33" s="71">
        <v>-31006467.494518712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3347167917.7079582</v>
      </c>
      <c r="E34" s="71">
        <v>3315394311.1900005</v>
      </c>
      <c r="F34" s="71">
        <v>3411914330.8500004</v>
      </c>
      <c r="G34" s="71">
        <v>-96520019.660000011</v>
      </c>
      <c r="H34" s="71">
        <v>0</v>
      </c>
      <c r="I34" s="71">
        <v>-398341779.78999746</v>
      </c>
      <c r="J34" s="71">
        <v>-400130189.88999748</v>
      </c>
      <c r="K34" s="71">
        <v>-4823889780.9799976</v>
      </c>
      <c r="L34" s="71">
        <v>4423759591.0900002</v>
      </c>
      <c r="M34" s="71">
        <v>1788410.1000000089</v>
      </c>
      <c r="N34" s="71">
        <v>23402680.440000013</v>
      </c>
      <c r="O34" s="71">
        <v>-21614270.340000004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429885594.50845546</v>
      </c>
      <c r="AA34" s="71">
        <v>450762382.4683007</v>
      </c>
      <c r="AB34" s="71">
        <v>0</v>
      </c>
      <c r="AC34" s="71">
        <v>-20876787.959845249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229791.79949999991</v>
      </c>
      <c r="AN34" s="71">
        <v>229791.79949999991</v>
      </c>
      <c r="AO34" s="71">
        <v>0</v>
      </c>
      <c r="AP34" s="71">
        <v>0</v>
      </c>
      <c r="AQ34" s="71">
        <v>0</v>
      </c>
      <c r="AR34" s="71">
        <v>0</v>
      </c>
      <c r="AS34" s="71">
        <v>-2732656645.1010623</v>
      </c>
      <c r="AT34" s="71">
        <v>-312446280.49000001</v>
      </c>
      <c r="AU34" s="71">
        <v>-314913514.75</v>
      </c>
      <c r="AV34" s="71">
        <v>2467234.2599999998</v>
      </c>
      <c r="AW34" s="71">
        <v>-3491746.8799999151</v>
      </c>
      <c r="AX34" s="71">
        <v>-4885871.3199999183</v>
      </c>
      <c r="AY34" s="71">
        <v>-124319485.59999992</v>
      </c>
      <c r="AZ34" s="71">
        <v>-132790754.20555694</v>
      </c>
      <c r="BA34" s="71">
        <v>8471268.6055570245</v>
      </c>
      <c r="BB34" s="71">
        <v>0</v>
      </c>
      <c r="BC34" s="71">
        <v>0</v>
      </c>
      <c r="BD34" s="71">
        <v>119433614.28</v>
      </c>
      <c r="BE34" s="71">
        <v>1394124.4400000032</v>
      </c>
      <c r="BF34" s="71">
        <v>11915601.630000005</v>
      </c>
      <c r="BG34" s="71">
        <v>11963413.514054626</v>
      </c>
      <c r="BH34" s="71">
        <v>-47811.884054621405</v>
      </c>
      <c r="BI34" s="71">
        <v>0</v>
      </c>
      <c r="BJ34" s="71">
        <v>0</v>
      </c>
      <c r="BK34" s="71">
        <v>-10521477.190000001</v>
      </c>
      <c r="BL34" s="71">
        <v>0</v>
      </c>
      <c r="BM34" s="71">
        <v>0</v>
      </c>
      <c r="BN34" s="71">
        <v>0</v>
      </c>
      <c r="BO34" s="71">
        <v>-628817.25</v>
      </c>
      <c r="BP34" s="71">
        <v>-628817.25</v>
      </c>
      <c r="BQ34" s="71">
        <v>0</v>
      </c>
      <c r="BR34" s="71">
        <v>0</v>
      </c>
      <c r="BS34" s="71">
        <v>-2416089800.4810624</v>
      </c>
      <c r="BT34" s="71">
        <v>-41471003.760000058</v>
      </c>
      <c r="BU34" s="71">
        <v>-423657516.02412045</v>
      </c>
      <c r="BV34" s="71">
        <v>-63319889.408491723</v>
      </c>
      <c r="BW34" s="71">
        <v>0</v>
      </c>
      <c r="BX34" s="71">
        <v>-16187513.083389139</v>
      </c>
      <c r="BY34" s="71">
        <v>-1872801585.7911048</v>
      </c>
      <c r="BZ34" s="71">
        <v>1737962.2500000005</v>
      </c>
      <c r="CA34" s="71">
        <v>-390254.66395602911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614511272.60689592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35144472.730000012</v>
      </c>
      <c r="E35" s="71">
        <v>35008530.510000005</v>
      </c>
      <c r="F35" s="71">
        <v>88878071.840000004</v>
      </c>
      <c r="G35" s="71">
        <v>-53869541.329999998</v>
      </c>
      <c r="H35" s="71">
        <v>0</v>
      </c>
      <c r="I35" s="71">
        <v>204146.03000000864</v>
      </c>
      <c r="J35" s="71">
        <v>-6700672.3999999911</v>
      </c>
      <c r="K35" s="71">
        <v>-65886662.439999998</v>
      </c>
      <c r="L35" s="71">
        <v>59185990.040000007</v>
      </c>
      <c r="M35" s="71">
        <v>6904818.4299999997</v>
      </c>
      <c r="N35" s="71">
        <v>40596807.469999999</v>
      </c>
      <c r="O35" s="71">
        <v>-33691989.039999999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-68203.81</v>
      </c>
      <c r="AN35" s="71">
        <v>-222083.1</v>
      </c>
      <c r="AO35" s="71">
        <v>153879.29</v>
      </c>
      <c r="AP35" s="71">
        <v>0</v>
      </c>
      <c r="AQ35" s="71">
        <v>0</v>
      </c>
      <c r="AR35" s="71">
        <v>0</v>
      </c>
      <c r="AS35" s="71">
        <v>-25784095.140000001</v>
      </c>
      <c r="AT35" s="71">
        <v>-12082437.190000003</v>
      </c>
      <c r="AU35" s="71">
        <v>-27144917.450000003</v>
      </c>
      <c r="AV35" s="71">
        <v>15062480.26</v>
      </c>
      <c r="AW35" s="71">
        <v>-4390509.379999999</v>
      </c>
      <c r="AX35" s="71">
        <v>-10914661.380000003</v>
      </c>
      <c r="AY35" s="71">
        <v>-27000732.560000002</v>
      </c>
      <c r="AZ35" s="71">
        <v>-26898114.559999999</v>
      </c>
      <c r="BA35" s="71">
        <v>-6730896</v>
      </c>
      <c r="BB35" s="71">
        <v>0</v>
      </c>
      <c r="BC35" s="71">
        <v>6628278</v>
      </c>
      <c r="BD35" s="71">
        <v>16086071.18</v>
      </c>
      <c r="BE35" s="71">
        <v>6524152.0000000037</v>
      </c>
      <c r="BF35" s="71">
        <v>18376782.580000002</v>
      </c>
      <c r="BG35" s="71">
        <v>18084497.580000002</v>
      </c>
      <c r="BH35" s="71">
        <v>4803511</v>
      </c>
      <c r="BI35" s="71">
        <v>0</v>
      </c>
      <c r="BJ35" s="71">
        <v>-4511226</v>
      </c>
      <c r="BK35" s="71">
        <v>-11852630.579999998</v>
      </c>
      <c r="BL35" s="71">
        <v>0</v>
      </c>
      <c r="BM35" s="71">
        <v>0</v>
      </c>
      <c r="BN35" s="71">
        <v>0</v>
      </c>
      <c r="BO35" s="71">
        <v>-1887282.0999999999</v>
      </c>
      <c r="BP35" s="71">
        <v>-1887282.0999999999</v>
      </c>
      <c r="BQ35" s="71">
        <v>0</v>
      </c>
      <c r="BR35" s="71">
        <v>0</v>
      </c>
      <c r="BS35" s="71">
        <v>-7423866.4699999988</v>
      </c>
      <c r="BT35" s="71">
        <v>-19937719.539999999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12513853.07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9360377.590000011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797193725.18982911</v>
      </c>
      <c r="E37" s="71">
        <v>1073633784.1299995</v>
      </c>
      <c r="F37" s="71">
        <v>1625715729.4499996</v>
      </c>
      <c r="G37" s="71">
        <v>-552081945.32000005</v>
      </c>
      <c r="H37" s="71">
        <v>0</v>
      </c>
      <c r="I37" s="71">
        <v>-530182064.94000041</v>
      </c>
      <c r="J37" s="71">
        <v>-714219082.37000036</v>
      </c>
      <c r="K37" s="71">
        <v>-1195809742.5200002</v>
      </c>
      <c r="L37" s="71">
        <v>481590660.14999986</v>
      </c>
      <c r="M37" s="71">
        <v>184037017.42999995</v>
      </c>
      <c r="N37" s="71">
        <v>310562780.46999997</v>
      </c>
      <c r="O37" s="71">
        <v>-126525763.04000001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253728500.80982992</v>
      </c>
      <c r="AA37" s="71">
        <v>253728500.80982992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13505.19000000041</v>
      </c>
      <c r="AN37" s="71">
        <v>5647211.8100000005</v>
      </c>
      <c r="AO37" s="71">
        <v>6460.2499999999991</v>
      </c>
      <c r="AP37" s="71">
        <v>0</v>
      </c>
      <c r="AQ37" s="71">
        <v>0</v>
      </c>
      <c r="AR37" s="71">
        <v>-5640166.8700000001</v>
      </c>
      <c r="AS37" s="71">
        <v>-601958158.66262245</v>
      </c>
      <c r="AT37" s="71">
        <v>-219995912.49000004</v>
      </c>
      <c r="AU37" s="71">
        <v>-295192663.65000004</v>
      </c>
      <c r="AV37" s="71">
        <v>75196751.159999996</v>
      </c>
      <c r="AW37" s="71">
        <v>-121865940.51000005</v>
      </c>
      <c r="AX37" s="71">
        <v>-183996077.91000003</v>
      </c>
      <c r="AY37" s="71">
        <v>-337853616.73000002</v>
      </c>
      <c r="AZ37" s="71">
        <v>-374555782.43000001</v>
      </c>
      <c r="BA37" s="71">
        <v>-40333553.019999996</v>
      </c>
      <c r="BB37" s="71">
        <v>0</v>
      </c>
      <c r="BC37" s="71">
        <v>77035718.719999999</v>
      </c>
      <c r="BD37" s="71">
        <v>153857538.81999999</v>
      </c>
      <c r="BE37" s="71">
        <v>62130137.399999984</v>
      </c>
      <c r="BF37" s="71">
        <v>107747122.57999998</v>
      </c>
      <c r="BG37" s="71">
        <v>120379640.34999999</v>
      </c>
      <c r="BH37" s="71">
        <v>11935450.77</v>
      </c>
      <c r="BI37" s="71">
        <v>0</v>
      </c>
      <c r="BJ37" s="71">
        <v>-24567968.539999999</v>
      </c>
      <c r="BK37" s="71">
        <v>-45616985.18</v>
      </c>
      <c r="BL37" s="71">
        <v>0</v>
      </c>
      <c r="BM37" s="71">
        <v>0</v>
      </c>
      <c r="BN37" s="71">
        <v>0</v>
      </c>
      <c r="BO37" s="71">
        <v>-30276481.969999999</v>
      </c>
      <c r="BP37" s="71">
        <v>-30276481.969999999</v>
      </c>
      <c r="BQ37" s="71">
        <v>0</v>
      </c>
      <c r="BR37" s="71">
        <v>0</v>
      </c>
      <c r="BS37" s="71">
        <v>-229819823.6926223</v>
      </c>
      <c r="BT37" s="71">
        <v>-193732511.06999999</v>
      </c>
      <c r="BU37" s="71">
        <v>-60724445.689055748</v>
      </c>
      <c r="BV37" s="71">
        <v>-3393141.9463463002</v>
      </c>
      <c r="BW37" s="71">
        <v>0</v>
      </c>
      <c r="BX37" s="71">
        <v>-3360844.0342788897</v>
      </c>
      <c r="BY37" s="71">
        <v>-23999914.695555054</v>
      </c>
      <c r="BZ37" s="71">
        <v>64195862.659999989</v>
      </c>
      <c r="CA37" s="71">
        <v>-8804828.9173863176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195235566.52720666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69737917.619999975</v>
      </c>
      <c r="E38" s="71">
        <v>52856557.339999989</v>
      </c>
      <c r="F38" s="71">
        <v>62423506.75999999</v>
      </c>
      <c r="G38" s="71">
        <v>-9566949.4199999999</v>
      </c>
      <c r="H38" s="71">
        <v>0</v>
      </c>
      <c r="I38" s="71">
        <v>-6171824.3599999957</v>
      </c>
      <c r="J38" s="71">
        <v>-6171824.3599999957</v>
      </c>
      <c r="K38" s="71">
        <v>-28887278.050000001</v>
      </c>
      <c r="L38" s="71">
        <v>22715453.690000005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23033703.979999997</v>
      </c>
      <c r="AA38" s="71">
        <v>17583958.789999999</v>
      </c>
      <c r="AB38" s="71">
        <v>2866312.7199999997</v>
      </c>
      <c r="AC38" s="71">
        <v>1883327.8399999999</v>
      </c>
      <c r="AD38" s="71">
        <v>700104.63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19480.659999999996</v>
      </c>
      <c r="AN38" s="71">
        <v>7794.5800000000017</v>
      </c>
      <c r="AO38" s="71">
        <v>23645.67</v>
      </c>
      <c r="AP38" s="71">
        <v>0</v>
      </c>
      <c r="AQ38" s="71">
        <v>0</v>
      </c>
      <c r="AR38" s="71">
        <v>-11959.590000000004</v>
      </c>
      <c r="AS38" s="71">
        <v>-38047135.530000001</v>
      </c>
      <c r="AT38" s="71">
        <v>-6332957.5700000012</v>
      </c>
      <c r="AU38" s="71">
        <v>-6351623.5900000008</v>
      </c>
      <c r="AV38" s="71">
        <v>18666.019999999997</v>
      </c>
      <c r="AW38" s="71">
        <v>-210863.94999999995</v>
      </c>
      <c r="AX38" s="71">
        <v>-353641.31999999995</v>
      </c>
      <c r="AY38" s="71">
        <v>-1223194.52</v>
      </c>
      <c r="AZ38" s="71">
        <v>-962466.35</v>
      </c>
      <c r="BA38" s="71">
        <v>-554894.52</v>
      </c>
      <c r="BB38" s="71">
        <v>0</v>
      </c>
      <c r="BC38" s="71">
        <v>294166.35000000003</v>
      </c>
      <c r="BD38" s="71">
        <v>869553.20000000007</v>
      </c>
      <c r="BE38" s="71">
        <v>142777.37</v>
      </c>
      <c r="BF38" s="71">
        <v>156355.59</v>
      </c>
      <c r="BG38" s="71">
        <v>194297.34</v>
      </c>
      <c r="BH38" s="71">
        <v>-339.77000000000004</v>
      </c>
      <c r="BI38" s="71">
        <v>0</v>
      </c>
      <c r="BJ38" s="71">
        <v>-37601.980000000003</v>
      </c>
      <c r="BK38" s="71">
        <v>-13578.22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-31503314.010000002</v>
      </c>
      <c r="BT38" s="71">
        <v>-14009650</v>
      </c>
      <c r="BU38" s="71">
        <v>-7392099.4900000002</v>
      </c>
      <c r="BV38" s="71">
        <v>-1803449.3</v>
      </c>
      <c r="BW38" s="71">
        <v>0</v>
      </c>
      <c r="BX38" s="71">
        <v>-550320.60999999987</v>
      </c>
      <c r="BY38" s="71">
        <v>-773528.78</v>
      </c>
      <c r="BZ38" s="71">
        <v>294054.48</v>
      </c>
      <c r="CA38" s="71">
        <v>-7268320.3099999996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31690782.089999974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231698466.9807201</v>
      </c>
      <c r="E39" s="71">
        <v>89889847.330000103</v>
      </c>
      <c r="F39" s="71">
        <v>427243369.13000011</v>
      </c>
      <c r="G39" s="71">
        <v>-337353521.80000001</v>
      </c>
      <c r="H39" s="71">
        <v>0</v>
      </c>
      <c r="I39" s="71">
        <v>-11998127.150000006</v>
      </c>
      <c r="J39" s="71">
        <v>-95734221.840000004</v>
      </c>
      <c r="K39" s="71">
        <v>-219834214.90000001</v>
      </c>
      <c r="L39" s="71">
        <v>124099993.06</v>
      </c>
      <c r="M39" s="71">
        <v>83736094.689999998</v>
      </c>
      <c r="N39" s="71">
        <v>175319036.83000001</v>
      </c>
      <c r="O39" s="71">
        <v>-91582942.140000015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153806746.80072001</v>
      </c>
      <c r="AA39" s="71">
        <v>104120758.88536</v>
      </c>
      <c r="AB39" s="71">
        <v>6310613.7662399998</v>
      </c>
      <c r="AC39" s="71">
        <v>41049200.903440006</v>
      </c>
      <c r="AD39" s="71">
        <v>1345772.0056800002</v>
      </c>
      <c r="AE39" s="71">
        <v>0</v>
      </c>
      <c r="AF39" s="71">
        <v>238081.24</v>
      </c>
      <c r="AG39" s="71">
        <v>742320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242170.02</v>
      </c>
      <c r="AO39" s="71">
        <v>-163433.9700000005</v>
      </c>
      <c r="AP39" s="71">
        <v>0</v>
      </c>
      <c r="AQ39" s="71">
        <v>0</v>
      </c>
      <c r="AR39" s="71">
        <v>-78736.049999999494</v>
      </c>
      <c r="AS39" s="71">
        <v>-84340049.056874961</v>
      </c>
      <c r="AT39" s="71">
        <v>-41718869.579999983</v>
      </c>
      <c r="AU39" s="71">
        <v>-143281732.26999998</v>
      </c>
      <c r="AV39" s="71">
        <v>101562862.69</v>
      </c>
      <c r="AW39" s="71">
        <v>-2272798.7299999893</v>
      </c>
      <c r="AX39" s="71">
        <v>15557568.350000009</v>
      </c>
      <c r="AY39" s="71">
        <v>-93391414.659999996</v>
      </c>
      <c r="AZ39" s="71">
        <v>-91419561.959999993</v>
      </c>
      <c r="BA39" s="71">
        <v>-23266503.390000001</v>
      </c>
      <c r="BB39" s="71">
        <v>0</v>
      </c>
      <c r="BC39" s="71">
        <v>21294650.690000001</v>
      </c>
      <c r="BD39" s="71">
        <v>108948983.01000001</v>
      </c>
      <c r="BE39" s="71">
        <v>-17830367.079999998</v>
      </c>
      <c r="BF39" s="71">
        <v>75665477.040000007</v>
      </c>
      <c r="BG39" s="71">
        <v>74098789.350000009</v>
      </c>
      <c r="BH39" s="71">
        <v>18485835.460000001</v>
      </c>
      <c r="BI39" s="71">
        <v>0</v>
      </c>
      <c r="BJ39" s="71">
        <v>-16919147.77</v>
      </c>
      <c r="BK39" s="71">
        <v>-93495844.120000005</v>
      </c>
      <c r="BL39" s="71">
        <v>0</v>
      </c>
      <c r="BM39" s="71">
        <v>0</v>
      </c>
      <c r="BN39" s="71">
        <v>0</v>
      </c>
      <c r="BO39" s="71">
        <v>-3111386.3600000003</v>
      </c>
      <c r="BP39" s="71">
        <v>-3111386.3600000003</v>
      </c>
      <c r="BQ39" s="71">
        <v>0</v>
      </c>
      <c r="BR39" s="71">
        <v>0</v>
      </c>
      <c r="BS39" s="71">
        <v>-37236994.386874981</v>
      </c>
      <c r="BT39" s="71">
        <v>-56559402.743204989</v>
      </c>
      <c r="BU39" s="71">
        <v>-9138261.0092399977</v>
      </c>
      <c r="BV39" s="71">
        <v>-18069778.225455001</v>
      </c>
      <c r="BW39" s="71">
        <v>0</v>
      </c>
      <c r="BX39" s="71">
        <v>-1913429.6128199999</v>
      </c>
      <c r="BY39" s="71">
        <v>-5973351.7668000003</v>
      </c>
      <c r="BZ39" s="71">
        <v>54420291.880000003</v>
      </c>
      <c r="CA39" s="71">
        <v>-3062.9093549999998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147358417.92384514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1579225.6300000013</v>
      </c>
      <c r="E40" s="71">
        <v>400841.55000000075</v>
      </c>
      <c r="F40" s="71">
        <v>10593511.859999999</v>
      </c>
      <c r="G40" s="71">
        <v>-10192670.309999999</v>
      </c>
      <c r="H40" s="71">
        <v>0</v>
      </c>
      <c r="I40" s="71">
        <v>372098.3900000006</v>
      </c>
      <c r="J40" s="71">
        <v>1150637.2200000007</v>
      </c>
      <c r="K40" s="71">
        <v>-4303546.93</v>
      </c>
      <c r="L40" s="71">
        <v>5454184.1500000004</v>
      </c>
      <c r="M40" s="71">
        <v>-778538.83000000007</v>
      </c>
      <c r="N40" s="71">
        <v>2612244.92</v>
      </c>
      <c r="O40" s="71">
        <v>-3390783.75</v>
      </c>
      <c r="P40" s="71">
        <v>0</v>
      </c>
      <c r="Q40" s="71">
        <v>0</v>
      </c>
      <c r="R40" s="71">
        <v>0</v>
      </c>
      <c r="S40" s="71">
        <v>-200518.25</v>
      </c>
      <c r="T40" s="71">
        <v>-510222.08999999997</v>
      </c>
      <c r="U40" s="71">
        <v>-510222.08999999997</v>
      </c>
      <c r="V40" s="71">
        <v>0</v>
      </c>
      <c r="W40" s="71">
        <v>309703.83999999997</v>
      </c>
      <c r="X40" s="71">
        <v>309703.83999999997</v>
      </c>
      <c r="Y40" s="71">
        <v>0</v>
      </c>
      <c r="Z40" s="71">
        <v>1006803.94</v>
      </c>
      <c r="AA40" s="71">
        <v>749638.03</v>
      </c>
      <c r="AB40" s="71">
        <v>12637.59</v>
      </c>
      <c r="AC40" s="71">
        <v>244528.32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-3419232.7699999977</v>
      </c>
      <c r="AT40" s="71">
        <v>-2124751.6600000011</v>
      </c>
      <c r="AU40" s="71">
        <v>-5595067.6300000008</v>
      </c>
      <c r="AV40" s="71">
        <v>3470315.9699999997</v>
      </c>
      <c r="AW40" s="71">
        <v>-2052337.8799999971</v>
      </c>
      <c r="AX40" s="71">
        <v>-7108413.1399999969</v>
      </c>
      <c r="AY40" s="71">
        <v>-8218952.799999997</v>
      </c>
      <c r="AZ40" s="71">
        <v>-10889852.739999998</v>
      </c>
      <c r="BA40" s="71">
        <v>1891999.46</v>
      </c>
      <c r="BB40" s="71">
        <v>0</v>
      </c>
      <c r="BC40" s="71">
        <v>778900.47999999998</v>
      </c>
      <c r="BD40" s="71">
        <v>1110539.6599999999</v>
      </c>
      <c r="BE40" s="71">
        <v>5056075.26</v>
      </c>
      <c r="BF40" s="71">
        <v>5863552.8399999999</v>
      </c>
      <c r="BG40" s="71">
        <v>7140708</v>
      </c>
      <c r="BH40" s="71">
        <v>-1231684</v>
      </c>
      <c r="BI40" s="71">
        <v>0</v>
      </c>
      <c r="BJ40" s="71">
        <v>-45471.16</v>
      </c>
      <c r="BK40" s="71">
        <v>-807477.57999999984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758906.77000000048</v>
      </c>
      <c r="BT40" s="71">
        <v>-2303427.12</v>
      </c>
      <c r="BU40" s="71">
        <v>-298783.03000000003</v>
      </c>
      <c r="BV40" s="71">
        <v>-235780.43</v>
      </c>
      <c r="BW40" s="71">
        <v>0</v>
      </c>
      <c r="BX40" s="71">
        <v>-21193.55</v>
      </c>
      <c r="BY40" s="71">
        <v>-21938.71</v>
      </c>
      <c r="BZ40" s="71">
        <v>3640029.6100000008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-1050</v>
      </c>
      <c r="CJ40" s="71">
        <v>-1050</v>
      </c>
      <c r="CK40" s="71">
        <v>0</v>
      </c>
      <c r="CL40" s="71">
        <v>-1840007.1399999964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611294369.53613257</v>
      </c>
      <c r="E41" s="71">
        <v>693215579.19000185</v>
      </c>
      <c r="F41" s="71">
        <v>1589532407.140002</v>
      </c>
      <c r="G41" s="71">
        <v>-896316827.95000017</v>
      </c>
      <c r="H41" s="71">
        <v>0</v>
      </c>
      <c r="I41" s="71">
        <v>-168243150.51999986</v>
      </c>
      <c r="J41" s="71">
        <v>-443932667.74999982</v>
      </c>
      <c r="K41" s="71">
        <v>-770024157.80999982</v>
      </c>
      <c r="L41" s="71">
        <v>326091490.06</v>
      </c>
      <c r="M41" s="71">
        <v>275689517.22999996</v>
      </c>
      <c r="N41" s="71">
        <v>383240078.41999996</v>
      </c>
      <c r="O41" s="71">
        <v>-107550561.19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70101941.406130508</v>
      </c>
      <c r="AA41" s="71">
        <v>70101941.406130508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1023938</v>
      </c>
      <c r="AK41" s="71">
        <v>1023938</v>
      </c>
      <c r="AL41" s="71">
        <v>0</v>
      </c>
      <c r="AM41" s="71">
        <v>15196061.460000003</v>
      </c>
      <c r="AN41" s="71">
        <v>14643169.810000001</v>
      </c>
      <c r="AO41" s="71">
        <v>-5878450.3899999997</v>
      </c>
      <c r="AP41" s="71">
        <v>0</v>
      </c>
      <c r="AQ41" s="71">
        <v>0</v>
      </c>
      <c r="AR41" s="71">
        <v>6431342.040000001</v>
      </c>
      <c r="AS41" s="71">
        <v>-706888443.2299999</v>
      </c>
      <c r="AT41" s="71">
        <v>-415876245.51999998</v>
      </c>
      <c r="AU41" s="71">
        <v>-449557698.53999996</v>
      </c>
      <c r="AV41" s="71">
        <v>33681453.019999996</v>
      </c>
      <c r="AW41" s="71">
        <v>-36099873.819999956</v>
      </c>
      <c r="AX41" s="71">
        <v>-66874770.749999955</v>
      </c>
      <c r="AY41" s="71">
        <v>-188498094.28999996</v>
      </c>
      <c r="AZ41" s="71">
        <v>-44584607.00999999</v>
      </c>
      <c r="BA41" s="71">
        <v>-171767173.05999997</v>
      </c>
      <c r="BB41" s="71">
        <v>0</v>
      </c>
      <c r="BC41" s="71">
        <v>27853685.779999994</v>
      </c>
      <c r="BD41" s="71">
        <v>121623323.54000001</v>
      </c>
      <c r="BE41" s="71">
        <v>30774896.93</v>
      </c>
      <c r="BF41" s="71">
        <v>74408488.379999995</v>
      </c>
      <c r="BG41" s="71">
        <v>11809413.229999995</v>
      </c>
      <c r="BH41" s="71">
        <v>73202242.799999997</v>
      </c>
      <c r="BI41" s="71">
        <v>0</v>
      </c>
      <c r="BJ41" s="71">
        <v>-10603167.649999999</v>
      </c>
      <c r="BK41" s="71">
        <v>-43633591.449999996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-254912323.88999999</v>
      </c>
      <c r="BT41" s="71">
        <v>-211454257.11999997</v>
      </c>
      <c r="BU41" s="71">
        <v>-66794548.670000009</v>
      </c>
      <c r="BV41" s="71">
        <v>-22388654.979999997</v>
      </c>
      <c r="BW41" s="71">
        <v>0</v>
      </c>
      <c r="BX41" s="71">
        <v>-23072400.180000003</v>
      </c>
      <c r="BY41" s="71">
        <v>-13466329.949999999</v>
      </c>
      <c r="BZ41" s="71">
        <v>82457167.750000015</v>
      </c>
      <c r="CA41" s="71">
        <v>-193300.74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-95594073.693867326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17423338.031569123</v>
      </c>
      <c r="E42" s="71">
        <v>14365457.869999975</v>
      </c>
      <c r="F42" s="71">
        <v>192933443.87</v>
      </c>
      <c r="G42" s="71">
        <v>-178567986.00000003</v>
      </c>
      <c r="H42" s="71">
        <v>0</v>
      </c>
      <c r="I42" s="71">
        <v>-2212462.3599999994</v>
      </c>
      <c r="J42" s="71">
        <v>388972.86000002921</v>
      </c>
      <c r="K42" s="71">
        <v>-35142134.089999974</v>
      </c>
      <c r="L42" s="71">
        <v>35531106.950000003</v>
      </c>
      <c r="M42" s="71">
        <v>-2601435.2200000286</v>
      </c>
      <c r="N42" s="71">
        <v>28425676.539999969</v>
      </c>
      <c r="O42" s="71">
        <v>-31027111.759999998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5260142.5215691486</v>
      </c>
      <c r="AA42" s="71">
        <v>1689347.8238695832</v>
      </c>
      <c r="AB42" s="71">
        <v>3554240.0216391035</v>
      </c>
      <c r="AC42" s="71">
        <v>-5271.7469910738264</v>
      </c>
      <c r="AD42" s="71">
        <v>21826.42305153509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10200</v>
      </c>
      <c r="AN42" s="71">
        <v>35580</v>
      </c>
      <c r="AO42" s="71">
        <v>0</v>
      </c>
      <c r="AP42" s="71">
        <v>0</v>
      </c>
      <c r="AQ42" s="71">
        <v>0</v>
      </c>
      <c r="AR42" s="71">
        <v>-25380</v>
      </c>
      <c r="AS42" s="71">
        <v>-18586490.435847405</v>
      </c>
      <c r="AT42" s="71">
        <v>-5814359.959999999</v>
      </c>
      <c r="AU42" s="71">
        <v>-5814359.959999999</v>
      </c>
      <c r="AV42" s="71">
        <v>0</v>
      </c>
      <c r="AW42" s="71">
        <v>-126944.24999999977</v>
      </c>
      <c r="AX42" s="71">
        <v>-42842.249999999767</v>
      </c>
      <c r="AY42" s="71">
        <v>-552053.09999999974</v>
      </c>
      <c r="AZ42" s="71">
        <v>-513924.33999999985</v>
      </c>
      <c r="BA42" s="71">
        <v>-164005.18999999997</v>
      </c>
      <c r="BB42" s="71">
        <v>0</v>
      </c>
      <c r="BC42" s="71">
        <v>125876.43000000001</v>
      </c>
      <c r="BD42" s="71">
        <v>509210.85</v>
      </c>
      <c r="BE42" s="71">
        <v>-84102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-84102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-12471114.815847404</v>
      </c>
      <c r="BT42" s="71">
        <v>-21894791.609999999</v>
      </c>
      <c r="BU42" s="71">
        <v>-6008534.6645094194</v>
      </c>
      <c r="BV42" s="71">
        <v>-4796612.2156300694</v>
      </c>
      <c r="BW42" s="71">
        <v>0</v>
      </c>
      <c r="BX42" s="71">
        <v>-1134356.9231103158</v>
      </c>
      <c r="BY42" s="71">
        <v>-432873.23259760439</v>
      </c>
      <c r="BZ42" s="71">
        <v>21796053.830000006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-174071.40999999997</v>
      </c>
      <c r="CJ42" s="71">
        <v>-174071.40999999997</v>
      </c>
      <c r="CK42" s="71">
        <v>0</v>
      </c>
      <c r="CL42" s="71">
        <v>-1163152.4042782821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124393913.18819022</v>
      </c>
      <c r="E43" s="71">
        <v>8914859.8399999999</v>
      </c>
      <c r="F43" s="71">
        <v>32150636.5</v>
      </c>
      <c r="G43" s="71">
        <v>-23235776.66</v>
      </c>
      <c r="H43" s="71">
        <v>0</v>
      </c>
      <c r="I43" s="71">
        <v>95095381.819999993</v>
      </c>
      <c r="J43" s="71">
        <v>107111831.41</v>
      </c>
      <c r="K43" s="71">
        <v>-28694009.029999997</v>
      </c>
      <c r="L43" s="71">
        <v>135805840.44</v>
      </c>
      <c r="M43" s="71">
        <v>-12016449.59</v>
      </c>
      <c r="N43" s="71">
        <v>11989965.699999999</v>
      </c>
      <c r="O43" s="71">
        <v>-24006415.289999999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19760624.758190233</v>
      </c>
      <c r="AA43" s="71">
        <v>14010391.135045698</v>
      </c>
      <c r="AB43" s="71">
        <v>0</v>
      </c>
      <c r="AC43" s="71">
        <v>0</v>
      </c>
      <c r="AD43" s="71">
        <v>5562895.8771913433</v>
      </c>
      <c r="AE43" s="71">
        <v>0</v>
      </c>
      <c r="AF43" s="71">
        <v>187337.74595319075</v>
      </c>
      <c r="AG43" s="71">
        <v>0</v>
      </c>
      <c r="AH43" s="71">
        <v>0</v>
      </c>
      <c r="AI43" s="71">
        <v>0</v>
      </c>
      <c r="AJ43" s="71">
        <v>88181.96</v>
      </c>
      <c r="AK43" s="71">
        <v>88181.96</v>
      </c>
      <c r="AL43" s="71">
        <v>0</v>
      </c>
      <c r="AM43" s="71">
        <v>534864.81000000006</v>
      </c>
      <c r="AN43" s="71">
        <v>357421.16000000003</v>
      </c>
      <c r="AO43" s="71">
        <v>-46117.45</v>
      </c>
      <c r="AP43" s="71">
        <v>0</v>
      </c>
      <c r="AQ43" s="71">
        <v>0</v>
      </c>
      <c r="AR43" s="71">
        <v>223561.10000000003</v>
      </c>
      <c r="AS43" s="71">
        <v>-86991137.801092327</v>
      </c>
      <c r="AT43" s="71">
        <v>-54354969.420000002</v>
      </c>
      <c r="AU43" s="71">
        <v>-61687040.190000005</v>
      </c>
      <c r="AV43" s="71">
        <v>7332070.7700000005</v>
      </c>
      <c r="AW43" s="71">
        <v>19969343.020000022</v>
      </c>
      <c r="AX43" s="71">
        <v>24426801.200000018</v>
      </c>
      <c r="AY43" s="71">
        <v>-62637742.379999995</v>
      </c>
      <c r="AZ43" s="71">
        <v>-70833577.569999993</v>
      </c>
      <c r="BA43" s="71">
        <v>-6020144.25</v>
      </c>
      <c r="BB43" s="71">
        <v>-54046.78</v>
      </c>
      <c r="BC43" s="71">
        <v>14270026.220000001</v>
      </c>
      <c r="BD43" s="71">
        <v>87064543.580000013</v>
      </c>
      <c r="BE43" s="71">
        <v>-4457458.179999996</v>
      </c>
      <c r="BF43" s="71">
        <v>24468317.450000003</v>
      </c>
      <c r="BG43" s="71">
        <v>28644712.520000003</v>
      </c>
      <c r="BH43" s="71">
        <v>1336379.96</v>
      </c>
      <c r="BI43" s="71">
        <v>54046.78</v>
      </c>
      <c r="BJ43" s="71">
        <v>-5566821.8100000005</v>
      </c>
      <c r="BK43" s="71">
        <v>-28925775.629999999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-52605511.401092358</v>
      </c>
      <c r="BT43" s="71">
        <v>-28131423</v>
      </c>
      <c r="BU43" s="71">
        <v>-17998576.633907519</v>
      </c>
      <c r="BV43" s="71">
        <v>-5938193.818750279</v>
      </c>
      <c r="BW43" s="71">
        <v>0</v>
      </c>
      <c r="BX43" s="71">
        <v>-529330.03836092597</v>
      </c>
      <c r="BY43" s="71">
        <v>-2216814.0100736381</v>
      </c>
      <c r="BZ43" s="71">
        <v>2208826.1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37402775.387097895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2178870.9562449213</v>
      </c>
      <c r="E44" s="71">
        <v>788083.56999999983</v>
      </c>
      <c r="F44" s="71">
        <v>3387646.54</v>
      </c>
      <c r="G44" s="71">
        <v>-2599562.9700000002</v>
      </c>
      <c r="H44" s="71">
        <v>0</v>
      </c>
      <c r="I44" s="71">
        <v>-244512.32000000589</v>
      </c>
      <c r="J44" s="71">
        <v>8840732.2599999961</v>
      </c>
      <c r="K44" s="71">
        <v>-9433586.5600000005</v>
      </c>
      <c r="L44" s="71">
        <v>18274318.819999997</v>
      </c>
      <c r="M44" s="71">
        <v>-9085244.5800000019</v>
      </c>
      <c r="N44" s="71">
        <v>8536110.7699999996</v>
      </c>
      <c r="O44" s="71">
        <v>-17621355.350000001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1635299.7062449276</v>
      </c>
      <c r="AA44" s="71">
        <v>1202253.0648476935</v>
      </c>
      <c r="AB44" s="71">
        <v>0</v>
      </c>
      <c r="AC44" s="71">
        <v>0</v>
      </c>
      <c r="AD44" s="71">
        <v>34457.632706951059</v>
      </c>
      <c r="AE44" s="71">
        <v>0</v>
      </c>
      <c r="AF44" s="71">
        <v>0</v>
      </c>
      <c r="AG44" s="71">
        <v>0</v>
      </c>
      <c r="AH44" s="71">
        <v>0</v>
      </c>
      <c r="AI44" s="71">
        <v>398589.00869028288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-12210165.427465273</v>
      </c>
      <c r="AT44" s="71">
        <v>-1026178.6400000004</v>
      </c>
      <c r="AU44" s="71">
        <v>-2227390.8400000003</v>
      </c>
      <c r="AV44" s="71">
        <v>1201212.2</v>
      </c>
      <c r="AW44" s="71">
        <v>-1685801.9200000002</v>
      </c>
      <c r="AX44" s="71">
        <v>-1040984.4600000004</v>
      </c>
      <c r="AY44" s="71">
        <v>-4077155.5700000003</v>
      </c>
      <c r="AZ44" s="71">
        <v>-1584758.57</v>
      </c>
      <c r="BA44" s="71">
        <v>-3422050</v>
      </c>
      <c r="BB44" s="71">
        <v>0</v>
      </c>
      <c r="BC44" s="71">
        <v>929653</v>
      </c>
      <c r="BD44" s="71">
        <v>3036171.11</v>
      </c>
      <c r="BE44" s="71">
        <v>-644817.45999999973</v>
      </c>
      <c r="BF44" s="71">
        <v>1488251.26</v>
      </c>
      <c r="BG44" s="71">
        <v>379357.26</v>
      </c>
      <c r="BH44" s="71">
        <v>1448238</v>
      </c>
      <c r="BI44" s="71">
        <v>0</v>
      </c>
      <c r="BJ44" s="71">
        <v>-339344</v>
      </c>
      <c r="BK44" s="71">
        <v>-2133068.7199999997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-9498184.8674652725</v>
      </c>
      <c r="BT44" s="71">
        <v>-460698.86</v>
      </c>
      <c r="BU44" s="71">
        <v>-5349000.231140431</v>
      </c>
      <c r="BV44" s="71">
        <v>-3534152.314447714</v>
      </c>
      <c r="BW44" s="71">
        <v>0</v>
      </c>
      <c r="BX44" s="71">
        <v>-97902.336833048379</v>
      </c>
      <c r="BY44" s="71">
        <v>-961137.24504407716</v>
      </c>
      <c r="BZ44" s="71">
        <v>904706.12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-10031294.471220352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9593817.9399999995</v>
      </c>
      <c r="E45" s="71">
        <v>6935963.7599999998</v>
      </c>
      <c r="F45" s="71">
        <v>6935963.7599999998</v>
      </c>
      <c r="G45" s="71">
        <v>0</v>
      </c>
      <c r="H45" s="71">
        <v>0</v>
      </c>
      <c r="I45" s="71">
        <v>-704514.61000000034</v>
      </c>
      <c r="J45" s="71">
        <v>-704514.61000000034</v>
      </c>
      <c r="K45" s="71">
        <v>-3414144.8600000003</v>
      </c>
      <c r="L45" s="71">
        <v>2709630.25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3322106.29</v>
      </c>
      <c r="AA45" s="71">
        <v>2027367.8399999999</v>
      </c>
      <c r="AB45" s="71">
        <v>0</v>
      </c>
      <c r="AC45" s="71">
        <v>996005.39999999991</v>
      </c>
      <c r="AD45" s="71">
        <v>320341.32999999996</v>
      </c>
      <c r="AE45" s="71">
        <v>0</v>
      </c>
      <c r="AF45" s="71">
        <v>0</v>
      </c>
      <c r="AG45" s="71">
        <v>0</v>
      </c>
      <c r="AH45" s="71">
        <v>-21608.280000000002</v>
      </c>
      <c r="AI45" s="71">
        <v>0</v>
      </c>
      <c r="AJ45" s="71">
        <v>0</v>
      </c>
      <c r="AK45" s="71">
        <v>0</v>
      </c>
      <c r="AL45" s="71">
        <v>0</v>
      </c>
      <c r="AM45" s="71">
        <v>40262.5</v>
      </c>
      <c r="AN45" s="71">
        <v>40262.5</v>
      </c>
      <c r="AO45" s="71">
        <v>0</v>
      </c>
      <c r="AP45" s="71">
        <v>0</v>
      </c>
      <c r="AQ45" s="71">
        <v>0</v>
      </c>
      <c r="AR45" s="71">
        <v>0</v>
      </c>
      <c r="AS45" s="71">
        <v>-8158035.2746917754</v>
      </c>
      <c r="AT45" s="71">
        <v>-3680409.7</v>
      </c>
      <c r="AU45" s="71">
        <v>-3680409.7</v>
      </c>
      <c r="AV45" s="71">
        <v>0</v>
      </c>
      <c r="AW45" s="71">
        <v>-2434278.13</v>
      </c>
      <c r="AX45" s="71">
        <v>-2434278.13</v>
      </c>
      <c r="AY45" s="71">
        <v>-3173982.91</v>
      </c>
      <c r="AZ45" s="71">
        <v>-1437476.59</v>
      </c>
      <c r="BA45" s="71">
        <v>-2107177.81</v>
      </c>
      <c r="BB45" s="71">
        <v>0</v>
      </c>
      <c r="BC45" s="71">
        <v>370671.49</v>
      </c>
      <c r="BD45" s="71">
        <v>739704.78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-2043347.4446917756</v>
      </c>
      <c r="BT45" s="71">
        <v>-1145584.8999999999</v>
      </c>
      <c r="BU45" s="71">
        <v>-400426.49001161195</v>
      </c>
      <c r="BV45" s="71">
        <v>-25486.879432823367</v>
      </c>
      <c r="BW45" s="71">
        <v>0</v>
      </c>
      <c r="BX45" s="71">
        <v>-256692.53938185156</v>
      </c>
      <c r="BY45" s="71">
        <v>-202135.77342157814</v>
      </c>
      <c r="BZ45" s="71">
        <v>0</v>
      </c>
      <c r="CA45" s="71">
        <v>-13020.86244391057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1435782.665308224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41765698.919999994</v>
      </c>
      <c r="E47" s="71">
        <v>16885401.599999994</v>
      </c>
      <c r="F47" s="71">
        <v>105838356.27999999</v>
      </c>
      <c r="G47" s="71">
        <v>-88952954.679999992</v>
      </c>
      <c r="H47" s="71">
        <v>0</v>
      </c>
      <c r="I47" s="71">
        <v>18958588.579999998</v>
      </c>
      <c r="J47" s="71">
        <v>32653193.240000002</v>
      </c>
      <c r="K47" s="71">
        <v>-5636872.7299999977</v>
      </c>
      <c r="L47" s="71">
        <v>38290065.969999999</v>
      </c>
      <c r="M47" s="71">
        <v>-13694604.660000002</v>
      </c>
      <c r="N47" s="71">
        <v>361492.67</v>
      </c>
      <c r="O47" s="71">
        <v>-14056097.330000002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5750762.5599999996</v>
      </c>
      <c r="AA47" s="71">
        <v>5750762.5599999996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170946.17999999996</v>
      </c>
      <c r="AN47" s="71">
        <v>52227.399999999972</v>
      </c>
      <c r="AO47" s="71">
        <v>10445.26</v>
      </c>
      <c r="AP47" s="71">
        <v>0</v>
      </c>
      <c r="AQ47" s="71">
        <v>0</v>
      </c>
      <c r="AR47" s="71">
        <v>108273.51999999999</v>
      </c>
      <c r="AS47" s="71">
        <v>-56016536.900000006</v>
      </c>
      <c r="AT47" s="71">
        <v>-5966445.580000001</v>
      </c>
      <c r="AU47" s="71">
        <v>-6187372.8800000008</v>
      </c>
      <c r="AV47" s="71">
        <v>220927.3</v>
      </c>
      <c r="AW47" s="71">
        <v>-20609473</v>
      </c>
      <c r="AX47" s="71">
        <v>-20069014.98</v>
      </c>
      <c r="AY47" s="71">
        <v>-25917907.68</v>
      </c>
      <c r="AZ47" s="71">
        <v>-4660219.41</v>
      </c>
      <c r="BA47" s="71">
        <v>-27142009.530000001</v>
      </c>
      <c r="BB47" s="71">
        <v>0</v>
      </c>
      <c r="BC47" s="71">
        <v>5884321.2600000007</v>
      </c>
      <c r="BD47" s="71">
        <v>5848892.7000000002</v>
      </c>
      <c r="BE47" s="71">
        <v>-540458.0199999999</v>
      </c>
      <c r="BF47" s="71">
        <v>302874.11</v>
      </c>
      <c r="BG47" s="71">
        <v>353.73</v>
      </c>
      <c r="BH47" s="71">
        <v>371580.23</v>
      </c>
      <c r="BI47" s="71">
        <v>0</v>
      </c>
      <c r="BJ47" s="71">
        <v>-69059.850000000006</v>
      </c>
      <c r="BK47" s="71">
        <v>-843332.12999999989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-27059817.039999999</v>
      </c>
      <c r="BT47" s="71">
        <v>-19981900.730000004</v>
      </c>
      <c r="BU47" s="71">
        <v>-11649697.609999998</v>
      </c>
      <c r="BV47" s="71">
        <v>-6838606.7299999995</v>
      </c>
      <c r="BW47" s="71">
        <v>0</v>
      </c>
      <c r="BX47" s="71">
        <v>-1267624.8399999999</v>
      </c>
      <c r="BY47" s="71">
        <v>-859881.4</v>
      </c>
      <c r="BZ47" s="71">
        <v>13537894.269999998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-2380801.2799999998</v>
      </c>
      <c r="CJ47" s="71">
        <v>-2380801.2799999998</v>
      </c>
      <c r="CK47" s="71">
        <v>0</v>
      </c>
      <c r="CL47" s="71">
        <v>-14250837.980000012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7120816.9000000004</v>
      </c>
      <c r="E48" s="71">
        <v>4040231.8499999996</v>
      </c>
      <c r="F48" s="71">
        <v>4685102.3599999994</v>
      </c>
      <c r="G48" s="71">
        <v>-644870.51</v>
      </c>
      <c r="H48" s="71">
        <v>0</v>
      </c>
      <c r="I48" s="71">
        <v>578051.99000000022</v>
      </c>
      <c r="J48" s="71">
        <v>488750.99000000022</v>
      </c>
      <c r="K48" s="71">
        <v>-2328233.02</v>
      </c>
      <c r="L48" s="71">
        <v>2816984.0100000002</v>
      </c>
      <c r="M48" s="71">
        <v>89301</v>
      </c>
      <c r="N48" s="71">
        <v>662591</v>
      </c>
      <c r="O48" s="71">
        <v>-573290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2502533.0600000005</v>
      </c>
      <c r="AA48" s="71">
        <v>1908555.7100000002</v>
      </c>
      <c r="AB48" s="71">
        <v>0</v>
      </c>
      <c r="AC48" s="71">
        <v>223860.27000000002</v>
      </c>
      <c r="AD48" s="71">
        <v>370117.08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-4652576.41</v>
      </c>
      <c r="AT48" s="71">
        <v>-166845.18</v>
      </c>
      <c r="AU48" s="71">
        <v>-187965.18</v>
      </c>
      <c r="AV48" s="71">
        <v>21120</v>
      </c>
      <c r="AW48" s="71">
        <v>-1309037.1700000002</v>
      </c>
      <c r="AX48" s="71">
        <v>-1310637.1700000002</v>
      </c>
      <c r="AY48" s="71">
        <v>-1535419.1700000002</v>
      </c>
      <c r="AZ48" s="71">
        <v>-12189.55</v>
      </c>
      <c r="BA48" s="71">
        <v>-1688355.53</v>
      </c>
      <c r="BB48" s="71">
        <v>0</v>
      </c>
      <c r="BC48" s="71">
        <v>165125.91</v>
      </c>
      <c r="BD48" s="71">
        <v>224782</v>
      </c>
      <c r="BE48" s="71">
        <v>1600</v>
      </c>
      <c r="BF48" s="71">
        <v>1600</v>
      </c>
      <c r="BG48" s="71">
        <v>1600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-27343.72</v>
      </c>
      <c r="BP48" s="71">
        <v>-27343.72</v>
      </c>
      <c r="BQ48" s="71">
        <v>0</v>
      </c>
      <c r="BR48" s="71">
        <v>0</v>
      </c>
      <c r="BS48" s="71">
        <v>-3149350.34</v>
      </c>
      <c r="BT48" s="71">
        <v>-1135006.0900000001</v>
      </c>
      <c r="BU48" s="71">
        <v>-822519.92999999993</v>
      </c>
      <c r="BV48" s="71">
        <v>-1124811.2299999997</v>
      </c>
      <c r="BW48" s="71">
        <v>0</v>
      </c>
      <c r="BX48" s="71">
        <v>-6524.5</v>
      </c>
      <c r="BY48" s="71">
        <v>-247321.29</v>
      </c>
      <c r="BZ48" s="71">
        <v>186832.7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2468240.4900000002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183881618.02000001</v>
      </c>
      <c r="E49" s="71">
        <v>229830681.06</v>
      </c>
      <c r="F49" s="71">
        <v>254293020.92000002</v>
      </c>
      <c r="G49" s="71">
        <v>-24462339.859999999</v>
      </c>
      <c r="H49" s="71">
        <v>0</v>
      </c>
      <c r="I49" s="71">
        <v>-93273395.010000005</v>
      </c>
      <c r="J49" s="71">
        <v>-92801012.900000006</v>
      </c>
      <c r="K49" s="71">
        <v>-161303211.09</v>
      </c>
      <c r="L49" s="71">
        <v>68502198.189999998</v>
      </c>
      <c r="M49" s="71">
        <v>-472382.10999999987</v>
      </c>
      <c r="N49" s="71">
        <v>1227838.23</v>
      </c>
      <c r="O49" s="71">
        <v>-1700220.3399999999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47324331.969999999</v>
      </c>
      <c r="AA49" s="71">
        <v>41110097.07</v>
      </c>
      <c r="AB49" s="71">
        <v>0</v>
      </c>
      <c r="AC49" s="71">
        <v>2709561.03</v>
      </c>
      <c r="AD49" s="71">
        <v>3279322.51</v>
      </c>
      <c r="AE49" s="71">
        <v>0</v>
      </c>
      <c r="AF49" s="71">
        <v>0</v>
      </c>
      <c r="AG49" s="71">
        <v>225351.36000000002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-105001422.87</v>
      </c>
      <c r="AT49" s="71">
        <v>-6968035.04</v>
      </c>
      <c r="AU49" s="71">
        <v>-7089125.4100000001</v>
      </c>
      <c r="AV49" s="71">
        <v>121090.37000000001</v>
      </c>
      <c r="AW49" s="71">
        <v>-8535580.7799999993</v>
      </c>
      <c r="AX49" s="71">
        <v>-8275022.7199999988</v>
      </c>
      <c r="AY49" s="71">
        <v>-38387435.390000001</v>
      </c>
      <c r="AZ49" s="71">
        <v>-27301398.559999999</v>
      </c>
      <c r="BA49" s="71">
        <v>-11086036.83</v>
      </c>
      <c r="BB49" s="71">
        <v>0</v>
      </c>
      <c r="BC49" s="71">
        <v>0</v>
      </c>
      <c r="BD49" s="71">
        <v>30112412.670000002</v>
      </c>
      <c r="BE49" s="71">
        <v>-260558.05999999982</v>
      </c>
      <c r="BF49" s="71">
        <v>1373304.74</v>
      </c>
      <c r="BG49" s="71">
        <v>1037300.3</v>
      </c>
      <c r="BH49" s="71">
        <v>336004.44</v>
      </c>
      <c r="BI49" s="71">
        <v>0</v>
      </c>
      <c r="BJ49" s="71">
        <v>0</v>
      </c>
      <c r="BK49" s="71">
        <v>-1633862.7999999998</v>
      </c>
      <c r="BL49" s="71">
        <v>0</v>
      </c>
      <c r="BM49" s="71">
        <v>0</v>
      </c>
      <c r="BN49" s="71">
        <v>0</v>
      </c>
      <c r="BO49" s="71">
        <v>-8197020.3399999999</v>
      </c>
      <c r="BP49" s="71">
        <v>-8197020.3399999999</v>
      </c>
      <c r="BQ49" s="71">
        <v>0</v>
      </c>
      <c r="BR49" s="71">
        <v>0</v>
      </c>
      <c r="BS49" s="71">
        <v>-79310774.670000002</v>
      </c>
      <c r="BT49" s="71">
        <v>-58199554.81000001</v>
      </c>
      <c r="BU49" s="71">
        <v>-15316912.299999997</v>
      </c>
      <c r="BV49" s="71">
        <v>-162753.27000000002</v>
      </c>
      <c r="BW49" s="71">
        <v>0</v>
      </c>
      <c r="BX49" s="71">
        <v>-1855271.64</v>
      </c>
      <c r="BY49" s="71">
        <v>-3972054.3</v>
      </c>
      <c r="BZ49" s="71">
        <v>732719.85999999987</v>
      </c>
      <c r="CA49" s="71">
        <v>-536948.21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-1990012.04</v>
      </c>
      <c r="CJ49" s="71">
        <v>-1990012.04</v>
      </c>
      <c r="CK49" s="71">
        <v>0</v>
      </c>
      <c r="CL49" s="71">
        <v>78880195.150000006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542300211.35999978</v>
      </c>
      <c r="E50" s="71">
        <v>711913815.17999995</v>
      </c>
      <c r="F50" s="71">
        <v>876986483.05999994</v>
      </c>
      <c r="G50" s="71">
        <v>-165072667.88000003</v>
      </c>
      <c r="H50" s="71">
        <v>0</v>
      </c>
      <c r="I50" s="71">
        <v>-326757351.17000014</v>
      </c>
      <c r="J50" s="71">
        <v>-405478041.63000011</v>
      </c>
      <c r="K50" s="71">
        <v>-541140058.3900001</v>
      </c>
      <c r="L50" s="71">
        <v>135662016.75999999</v>
      </c>
      <c r="M50" s="71">
        <v>78720690.459999993</v>
      </c>
      <c r="N50" s="71">
        <v>130476820.78</v>
      </c>
      <c r="O50" s="71">
        <v>-51756130.320000008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157143747.34999999</v>
      </c>
      <c r="AA50" s="71">
        <v>146655995.15000001</v>
      </c>
      <c r="AB50" s="71">
        <v>0</v>
      </c>
      <c r="AC50" s="71">
        <v>0</v>
      </c>
      <c r="AD50" s="71">
        <v>10487752.200000001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-266207965.03999999</v>
      </c>
      <c r="AT50" s="71">
        <v>-11398177.419999998</v>
      </c>
      <c r="AU50" s="71">
        <v>-33044839.729999997</v>
      </c>
      <c r="AV50" s="71">
        <v>21646662.309999999</v>
      </c>
      <c r="AW50" s="71">
        <v>-27078749.289999992</v>
      </c>
      <c r="AX50" s="71">
        <v>-87773373.00999999</v>
      </c>
      <c r="AY50" s="71">
        <v>-121757129.53</v>
      </c>
      <c r="AZ50" s="71">
        <v>-37021185.5</v>
      </c>
      <c r="BA50" s="71">
        <v>-113993782.30999999</v>
      </c>
      <c r="BB50" s="71">
        <v>0</v>
      </c>
      <c r="BC50" s="71">
        <v>29257838.280000001</v>
      </c>
      <c r="BD50" s="71">
        <v>33983756.520000003</v>
      </c>
      <c r="BE50" s="71">
        <v>60694623.719999999</v>
      </c>
      <c r="BF50" s="71">
        <v>78827035.939999998</v>
      </c>
      <c r="BG50" s="71">
        <v>30439436.300000001</v>
      </c>
      <c r="BH50" s="71">
        <v>64358569.810000002</v>
      </c>
      <c r="BI50" s="71">
        <v>0</v>
      </c>
      <c r="BJ50" s="71">
        <v>-15970970.17</v>
      </c>
      <c r="BK50" s="71">
        <v>-18132412.219999999</v>
      </c>
      <c r="BL50" s="71">
        <v>0</v>
      </c>
      <c r="BM50" s="71">
        <v>0</v>
      </c>
      <c r="BN50" s="71">
        <v>0</v>
      </c>
      <c r="BO50" s="71">
        <v>-59578.610000000022</v>
      </c>
      <c r="BP50" s="71">
        <v>-59578.610000000022</v>
      </c>
      <c r="BQ50" s="71">
        <v>0</v>
      </c>
      <c r="BR50" s="71">
        <v>0</v>
      </c>
      <c r="BS50" s="71">
        <v>-226992746.83000001</v>
      </c>
      <c r="BT50" s="71">
        <v>-34014099.399999999</v>
      </c>
      <c r="BU50" s="71">
        <v>-73981848.699999988</v>
      </c>
      <c r="BV50" s="71">
        <v>-50914898.390000008</v>
      </c>
      <c r="BW50" s="71">
        <v>0</v>
      </c>
      <c r="BX50" s="71">
        <v>-99930850.280000001</v>
      </c>
      <c r="BY50" s="71">
        <v>-5693896.959999999</v>
      </c>
      <c r="BZ50" s="71">
        <v>37542846.899999999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-678712.89</v>
      </c>
      <c r="CJ50" s="71">
        <v>-678712.89</v>
      </c>
      <c r="CK50" s="71">
        <v>0</v>
      </c>
      <c r="CL50" s="71">
        <v>276092246.31999981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459513890.02029729</v>
      </c>
      <c r="E51" s="71">
        <v>747681213.91999996</v>
      </c>
      <c r="F51" s="71">
        <v>747681213.91999996</v>
      </c>
      <c r="G51" s="71">
        <v>0</v>
      </c>
      <c r="H51" s="71">
        <v>0</v>
      </c>
      <c r="I51" s="71">
        <v>-381675437.38999999</v>
      </c>
      <c r="J51" s="71">
        <v>-381675437.38999999</v>
      </c>
      <c r="K51" s="71">
        <v>-645423414.88999999</v>
      </c>
      <c r="L51" s="71">
        <v>263747977.5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93508113.490297347</v>
      </c>
      <c r="AA51" s="71">
        <v>90759783.348342866</v>
      </c>
      <c r="AB51" s="71">
        <v>0</v>
      </c>
      <c r="AC51" s="71">
        <v>0</v>
      </c>
      <c r="AD51" s="71">
        <v>2748330.1419544783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-399770588.98643035</v>
      </c>
      <c r="AT51" s="71">
        <v>-35513665.789999999</v>
      </c>
      <c r="AU51" s="71">
        <v>-35513665.789999999</v>
      </c>
      <c r="AV51" s="71">
        <v>0</v>
      </c>
      <c r="AW51" s="71">
        <v>-13808866.760000002</v>
      </c>
      <c r="AX51" s="71">
        <v>-13808866.760000002</v>
      </c>
      <c r="AY51" s="71">
        <v>-20735876.050000001</v>
      </c>
      <c r="AZ51" s="71">
        <v>-5633007.0499999998</v>
      </c>
      <c r="BA51" s="71">
        <v>-19830961</v>
      </c>
      <c r="BB51" s="71">
        <v>0</v>
      </c>
      <c r="BC51" s="71">
        <v>4728092</v>
      </c>
      <c r="BD51" s="71">
        <v>6927009.29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-350448056.43643034</v>
      </c>
      <c r="BT51" s="71">
        <v>-69252097.549999982</v>
      </c>
      <c r="BU51" s="71">
        <v>-115123006.05864435</v>
      </c>
      <c r="BV51" s="71">
        <v>-13897371.899003774</v>
      </c>
      <c r="BW51" s="71">
        <v>0</v>
      </c>
      <c r="BX51" s="71">
        <v>-135362636.03062961</v>
      </c>
      <c r="BY51" s="71">
        <v>-4159283.8031422044</v>
      </c>
      <c r="BZ51" s="71">
        <v>0</v>
      </c>
      <c r="CA51" s="71">
        <v>-12653661.095010398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59743301.033866942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3638465238.6400003</v>
      </c>
      <c r="E74" s="71">
        <v>3117993108.0299997</v>
      </c>
      <c r="F74" s="71">
        <v>3801026679.1599998</v>
      </c>
      <c r="G74" s="71">
        <v>-683033571.13</v>
      </c>
      <c r="H74" s="71">
        <v>0</v>
      </c>
      <c r="I74" s="71">
        <v>-246107064.30999947</v>
      </c>
      <c r="J74" s="71">
        <v>-245506193.56999946</v>
      </c>
      <c r="K74" s="71">
        <v>-1581039548.2599998</v>
      </c>
      <c r="L74" s="71">
        <v>1335533354.6900003</v>
      </c>
      <c r="M74" s="71">
        <v>-600870.74000000011</v>
      </c>
      <c r="N74" s="71">
        <v>946772.99000000011</v>
      </c>
      <c r="O74" s="71">
        <v>-1547643.7300000002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660946094.19000006</v>
      </c>
      <c r="AA74" s="71">
        <v>383328750.88000005</v>
      </c>
      <c r="AB74" s="71">
        <v>104402946.79000001</v>
      </c>
      <c r="AC74" s="71">
        <v>36249598.599999994</v>
      </c>
      <c r="AD74" s="71">
        <v>134310188.10999998</v>
      </c>
      <c r="AE74" s="71">
        <v>0</v>
      </c>
      <c r="AF74" s="71">
        <v>0</v>
      </c>
      <c r="AG74" s="71">
        <v>0</v>
      </c>
      <c r="AH74" s="71">
        <v>2654609.8100000005</v>
      </c>
      <c r="AI74" s="71">
        <v>0</v>
      </c>
      <c r="AJ74" s="71">
        <v>105633100.73</v>
      </c>
      <c r="AK74" s="71">
        <v>105544238.2</v>
      </c>
      <c r="AL74" s="71">
        <v>88862.53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-4760235542.3199997</v>
      </c>
      <c r="AT74" s="71">
        <v>-2037704064.3199995</v>
      </c>
      <c r="AU74" s="71">
        <v>-2043465447.8199995</v>
      </c>
      <c r="AV74" s="71">
        <v>5761383.5</v>
      </c>
      <c r="AW74" s="71">
        <v>-1422188165.77</v>
      </c>
      <c r="AX74" s="71">
        <v>-1419041388.4000001</v>
      </c>
      <c r="AY74" s="71">
        <v>-4205796971.1099997</v>
      </c>
      <c r="AZ74" s="71">
        <v>-2713936772.5299997</v>
      </c>
      <c r="BA74" s="71">
        <v>-1491860198.5799997</v>
      </c>
      <c r="BB74" s="71">
        <v>0</v>
      </c>
      <c r="BC74" s="71">
        <v>0</v>
      </c>
      <c r="BD74" s="71">
        <v>2786755582.7099996</v>
      </c>
      <c r="BE74" s="71">
        <v>-3146777.3699999992</v>
      </c>
      <c r="BF74" s="71">
        <v>12485322.58</v>
      </c>
      <c r="BG74" s="71">
        <v>11052596.1</v>
      </c>
      <c r="BH74" s="71">
        <v>1432726.48</v>
      </c>
      <c r="BI74" s="71">
        <v>0</v>
      </c>
      <c r="BJ74" s="71">
        <v>0</v>
      </c>
      <c r="BK74" s="71">
        <v>-15632099.949999999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-1300343312.23</v>
      </c>
      <c r="BT74" s="71">
        <v>-1001639094.5100001</v>
      </c>
      <c r="BU74" s="71">
        <v>-176742558.14000002</v>
      </c>
      <c r="BV74" s="71">
        <v>-42605294.379999988</v>
      </c>
      <c r="BW74" s="71">
        <v>0</v>
      </c>
      <c r="BX74" s="71">
        <v>0</v>
      </c>
      <c r="BY74" s="71">
        <v>-9756900.9799999986</v>
      </c>
      <c r="BZ74" s="71">
        <v>785492.1399999999</v>
      </c>
      <c r="CA74" s="71">
        <v>-70384956.360000014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-1121770303.6799994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168966347.37746537</v>
      </c>
      <c r="E75" s="71">
        <v>181138180.94000012</v>
      </c>
      <c r="F75" s="71">
        <v>578849118.33000016</v>
      </c>
      <c r="G75" s="71">
        <v>-397710937.39000005</v>
      </c>
      <c r="H75" s="71">
        <v>0</v>
      </c>
      <c r="I75" s="71">
        <v>-28554304.130000025</v>
      </c>
      <c r="J75" s="71">
        <v>-7524246.1800000072</v>
      </c>
      <c r="K75" s="71">
        <v>-334925075.97000003</v>
      </c>
      <c r="L75" s="71">
        <v>327400829.79000002</v>
      </c>
      <c r="M75" s="71">
        <v>-21030057.950000018</v>
      </c>
      <c r="N75" s="71">
        <v>90379184.409999996</v>
      </c>
      <c r="O75" s="71">
        <v>-111409242.36000001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16382470.567465272</v>
      </c>
      <c r="AA75" s="71">
        <v>2814414.1887207078</v>
      </c>
      <c r="AB75" s="71">
        <v>0</v>
      </c>
      <c r="AC75" s="71">
        <v>0</v>
      </c>
      <c r="AD75" s="71">
        <v>13568056.378744563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-162337953.76100621</v>
      </c>
      <c r="AT75" s="71">
        <v>-75850189.179999977</v>
      </c>
      <c r="AU75" s="71">
        <v>-227351475.20999998</v>
      </c>
      <c r="AV75" s="71">
        <v>151501286.03</v>
      </c>
      <c r="AW75" s="71">
        <v>-10319712.319999874</v>
      </c>
      <c r="AX75" s="71">
        <v>49928548.900000095</v>
      </c>
      <c r="AY75" s="71">
        <v>-576070352.0999999</v>
      </c>
      <c r="AZ75" s="71">
        <v>-378089176.53999996</v>
      </c>
      <c r="BA75" s="71">
        <v>-197981175.55999997</v>
      </c>
      <c r="BB75" s="71">
        <v>0</v>
      </c>
      <c r="BC75" s="71">
        <v>0</v>
      </c>
      <c r="BD75" s="71">
        <v>625998901</v>
      </c>
      <c r="BE75" s="71">
        <v>-60248261.219999969</v>
      </c>
      <c r="BF75" s="71">
        <v>442098417.78000003</v>
      </c>
      <c r="BG75" s="71">
        <v>290851629.82000005</v>
      </c>
      <c r="BH75" s="71">
        <v>151246787.95999998</v>
      </c>
      <c r="BI75" s="71">
        <v>0</v>
      </c>
      <c r="BJ75" s="71">
        <v>0</v>
      </c>
      <c r="BK75" s="71">
        <v>-502346679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-76168052.261006355</v>
      </c>
      <c r="BT75" s="71">
        <v>-117760512.91</v>
      </c>
      <c r="BU75" s="71">
        <v>-36368882.214415804</v>
      </c>
      <c r="BV75" s="71">
        <v>-18852697.411137268</v>
      </c>
      <c r="BW75" s="71">
        <v>0</v>
      </c>
      <c r="BX75" s="71">
        <v>0</v>
      </c>
      <c r="BY75" s="71">
        <v>-34736.169989962007</v>
      </c>
      <c r="BZ75" s="71">
        <v>97218393.429999992</v>
      </c>
      <c r="CA75" s="71">
        <v>-369616.98546328372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6628393.616459161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12737735306.84</v>
      </c>
      <c r="E76" s="71">
        <v>12674794606.24</v>
      </c>
      <c r="F76" s="71">
        <v>13325072385.959999</v>
      </c>
      <c r="G76" s="71">
        <v>-650277779.72000003</v>
      </c>
      <c r="H76" s="71">
        <v>0</v>
      </c>
      <c r="I76" s="71">
        <v>-2083526918.5599997</v>
      </c>
      <c r="J76" s="71">
        <v>-2082431235.1499996</v>
      </c>
      <c r="K76" s="71">
        <v>-6394147628.9700003</v>
      </c>
      <c r="L76" s="71">
        <v>4311716393.8200006</v>
      </c>
      <c r="M76" s="71">
        <v>-1095683.4100000001</v>
      </c>
      <c r="N76" s="71">
        <v>694366.87</v>
      </c>
      <c r="O76" s="71">
        <v>-1790050.28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2146126553.5900002</v>
      </c>
      <c r="AA76" s="71">
        <v>1565462884.6700001</v>
      </c>
      <c r="AB76" s="71">
        <v>437819693.18000001</v>
      </c>
      <c r="AC76" s="71">
        <v>-58989180.049999997</v>
      </c>
      <c r="AD76" s="71">
        <v>201833155.79000002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341065.56999999995</v>
      </c>
      <c r="AK76" s="71">
        <v>341065.56999999995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-12137829291.1</v>
      </c>
      <c r="AT76" s="71">
        <v>-7817997958.7399988</v>
      </c>
      <c r="AU76" s="71">
        <v>-9424902268.1999989</v>
      </c>
      <c r="AV76" s="71">
        <v>1606904309.46</v>
      </c>
      <c r="AW76" s="71">
        <v>-103333392.38000032</v>
      </c>
      <c r="AX76" s="71">
        <v>-169058285.17000031</v>
      </c>
      <c r="AY76" s="71">
        <v>-1430070385.1700001</v>
      </c>
      <c r="AZ76" s="71">
        <v>-1111592532.77</v>
      </c>
      <c r="BA76" s="71">
        <v>-644555462.59000003</v>
      </c>
      <c r="BB76" s="71">
        <v>0</v>
      </c>
      <c r="BC76" s="71">
        <v>326077610.19</v>
      </c>
      <c r="BD76" s="71">
        <v>1261012099.9999998</v>
      </c>
      <c r="BE76" s="71">
        <v>65724892.789999992</v>
      </c>
      <c r="BF76" s="71">
        <v>84307401.929999992</v>
      </c>
      <c r="BG76" s="71">
        <v>91209076.789999992</v>
      </c>
      <c r="BH76" s="71">
        <v>12321683.939999999</v>
      </c>
      <c r="BI76" s="71">
        <v>0</v>
      </c>
      <c r="BJ76" s="71">
        <v>-19223358.799999997</v>
      </c>
      <c r="BK76" s="71">
        <v>-18582509.140000001</v>
      </c>
      <c r="BL76" s="71">
        <v>0</v>
      </c>
      <c r="BM76" s="71">
        <v>0</v>
      </c>
      <c r="BN76" s="71">
        <v>0</v>
      </c>
      <c r="BO76" s="71">
        <v>-19488313.18</v>
      </c>
      <c r="BP76" s="71">
        <v>-19488313.18</v>
      </c>
      <c r="BQ76" s="71">
        <v>0</v>
      </c>
      <c r="BR76" s="71">
        <v>0</v>
      </c>
      <c r="BS76" s="71">
        <v>-3711856335.7699995</v>
      </c>
      <c r="BT76" s="71">
        <v>-3082808314.8199992</v>
      </c>
      <c r="BU76" s="71">
        <v>-397506930.33000004</v>
      </c>
      <c r="BV76" s="71">
        <v>-89313027.549999997</v>
      </c>
      <c r="BW76" s="71">
        <v>0</v>
      </c>
      <c r="BX76" s="71">
        <v>0</v>
      </c>
      <c r="BY76" s="71">
        <v>-142481393.03000003</v>
      </c>
      <c r="BZ76" s="71">
        <v>253329.96000000002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-485153291.02999997</v>
      </c>
      <c r="CJ76" s="71">
        <v>-485153291.02999997</v>
      </c>
      <c r="CK76" s="71">
        <v>0</v>
      </c>
      <c r="CL76" s="71">
        <v>599906015.73999977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2212928647.5600004</v>
      </c>
      <c r="E77" s="71">
        <v>2522893041.5900002</v>
      </c>
      <c r="F77" s="71">
        <v>2625888142.04</v>
      </c>
      <c r="G77" s="71">
        <v>-102995100.45000002</v>
      </c>
      <c r="H77" s="71">
        <v>0</v>
      </c>
      <c r="I77" s="71">
        <v>-757398451.9599998</v>
      </c>
      <c r="J77" s="71">
        <v>-757382007.9599998</v>
      </c>
      <c r="K77" s="71">
        <v>-1249318760.8699999</v>
      </c>
      <c r="L77" s="71">
        <v>491936752.91000003</v>
      </c>
      <c r="M77" s="71">
        <v>-16444</v>
      </c>
      <c r="N77" s="71">
        <v>0</v>
      </c>
      <c r="O77" s="71">
        <v>-16444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447434057.93000007</v>
      </c>
      <c r="AA77" s="71">
        <v>297021598.34000003</v>
      </c>
      <c r="AB77" s="71">
        <v>56781000.410000004</v>
      </c>
      <c r="AC77" s="71">
        <v>50533446.390000008</v>
      </c>
      <c r="AD77" s="71">
        <v>43098012.790000007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-2021935218.5000005</v>
      </c>
      <c r="AT77" s="71">
        <v>-1256240141.1300001</v>
      </c>
      <c r="AU77" s="71">
        <v>-1601030344.8700001</v>
      </c>
      <c r="AV77" s="71">
        <v>344790203.74000001</v>
      </c>
      <c r="AW77" s="71">
        <v>-66487950.300000019</v>
      </c>
      <c r="AX77" s="71">
        <v>-95324895.49000001</v>
      </c>
      <c r="AY77" s="71">
        <v>-271974544.81999999</v>
      </c>
      <c r="AZ77" s="71">
        <v>-120040082.04999998</v>
      </c>
      <c r="BA77" s="71">
        <v>-213948759.73999998</v>
      </c>
      <c r="BB77" s="71">
        <v>0</v>
      </c>
      <c r="BC77" s="71">
        <v>62014296.969999991</v>
      </c>
      <c r="BD77" s="71">
        <v>176649649.32999998</v>
      </c>
      <c r="BE77" s="71">
        <v>28836945.18999999</v>
      </c>
      <c r="BF77" s="71">
        <v>59560030.919999994</v>
      </c>
      <c r="BG77" s="71">
        <v>18029774.359999999</v>
      </c>
      <c r="BH77" s="71">
        <v>55110841.659999996</v>
      </c>
      <c r="BI77" s="71">
        <v>0</v>
      </c>
      <c r="BJ77" s="71">
        <v>-13580585.1</v>
      </c>
      <c r="BK77" s="71">
        <v>-30723085.730000004</v>
      </c>
      <c r="BL77" s="71">
        <v>0</v>
      </c>
      <c r="BM77" s="71">
        <v>0</v>
      </c>
      <c r="BN77" s="71">
        <v>0</v>
      </c>
      <c r="BO77" s="71">
        <v>-1143584.3800000001</v>
      </c>
      <c r="BP77" s="71">
        <v>-1143584.3800000001</v>
      </c>
      <c r="BQ77" s="71">
        <v>0</v>
      </c>
      <c r="BR77" s="71">
        <v>0</v>
      </c>
      <c r="BS77" s="71">
        <v>-601780930.7900002</v>
      </c>
      <c r="BT77" s="71">
        <v>-530062623.99000013</v>
      </c>
      <c r="BU77" s="71">
        <v>-41674320.109999999</v>
      </c>
      <c r="BV77" s="71">
        <v>-6115489.0899999999</v>
      </c>
      <c r="BW77" s="71">
        <v>0</v>
      </c>
      <c r="BX77" s="71">
        <v>0</v>
      </c>
      <c r="BY77" s="71">
        <v>-23930553.129999999</v>
      </c>
      <c r="BZ77" s="71">
        <v>2055.5300000000002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-96282611.899999991</v>
      </c>
      <c r="CJ77" s="71">
        <v>-96282611.899999991</v>
      </c>
      <c r="CK77" s="71">
        <v>0</v>
      </c>
      <c r="CL77" s="71">
        <v>190993429.05999994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40003085048.764313</v>
      </c>
      <c r="E78" s="74">
        <v>40681397845.359993</v>
      </c>
      <c r="F78" s="74">
        <v>112130701679.84998</v>
      </c>
      <c r="G78" s="74">
        <v>-71449303834.48999</v>
      </c>
      <c r="H78" s="74">
        <v>0</v>
      </c>
      <c r="I78" s="74">
        <v>-12609024405.049995</v>
      </c>
      <c r="J78" s="74">
        <v>-28386142396.810001</v>
      </c>
      <c r="K78" s="74">
        <v>-76605533884.839981</v>
      </c>
      <c r="L78" s="74">
        <v>48219391488.030014</v>
      </c>
      <c r="M78" s="74">
        <v>15777117991.760008</v>
      </c>
      <c r="N78" s="74">
        <v>44391145236.360008</v>
      </c>
      <c r="O78" s="74">
        <v>-28614027244.599998</v>
      </c>
      <c r="P78" s="74">
        <v>0</v>
      </c>
      <c r="Q78" s="74">
        <v>0</v>
      </c>
      <c r="R78" s="74">
        <v>0</v>
      </c>
      <c r="S78" s="74">
        <v>-89991842.020000011</v>
      </c>
      <c r="T78" s="74">
        <v>-125405395.31</v>
      </c>
      <c r="U78" s="74">
        <v>-125405395.31</v>
      </c>
      <c r="V78" s="74">
        <v>0</v>
      </c>
      <c r="W78" s="74">
        <v>35413553.289999999</v>
      </c>
      <c r="X78" s="74">
        <v>35413553.289999999</v>
      </c>
      <c r="Y78" s="74">
        <v>0</v>
      </c>
      <c r="Z78" s="74">
        <v>11374171444.904818</v>
      </c>
      <c r="AA78" s="74">
        <v>6606962200.906764</v>
      </c>
      <c r="AB78" s="74">
        <v>526884480.8620528</v>
      </c>
      <c r="AC78" s="74">
        <v>3220964376.1359568</v>
      </c>
      <c r="AD78" s="74">
        <v>939548898.61751139</v>
      </c>
      <c r="AE78" s="74">
        <v>31305917.485391632</v>
      </c>
      <c r="AF78" s="74">
        <v>19090243.457198381</v>
      </c>
      <c r="AG78" s="74">
        <v>34731032.415620901</v>
      </c>
      <c r="AH78" s="74">
        <v>970634.16779483971</v>
      </c>
      <c r="AI78" s="74">
        <v>-6286339.1434710324</v>
      </c>
      <c r="AJ78" s="74">
        <v>387388182.51000005</v>
      </c>
      <c r="AK78" s="74">
        <v>400775983.86000001</v>
      </c>
      <c r="AL78" s="74">
        <v>-13387801.35</v>
      </c>
      <c r="AM78" s="74">
        <v>259143823.05950001</v>
      </c>
      <c r="AN78" s="74">
        <v>625530560.57949984</v>
      </c>
      <c r="AO78" s="74">
        <v>-335150319.05999994</v>
      </c>
      <c r="AP78" s="74">
        <v>922178.56000000006</v>
      </c>
      <c r="AQ78" s="74">
        <v>-880.52</v>
      </c>
      <c r="AR78" s="74">
        <v>-32157716.499999989</v>
      </c>
      <c r="AS78" s="74">
        <v>-28702578785.510197</v>
      </c>
      <c r="AT78" s="74">
        <v>-13748826709.443501</v>
      </c>
      <c r="AU78" s="74">
        <v>-28315154565.579998</v>
      </c>
      <c r="AV78" s="74">
        <v>14566327856.136503</v>
      </c>
      <c r="AW78" s="74">
        <v>-1512424988.3048391</v>
      </c>
      <c r="AX78" s="74">
        <v>872676230.19717491</v>
      </c>
      <c r="AY78" s="74">
        <v>-20486382523.682819</v>
      </c>
      <c r="AZ78" s="74">
        <v>-18176674292.62635</v>
      </c>
      <c r="BA78" s="74">
        <v>-4860498200.7364788</v>
      </c>
      <c r="BB78" s="74">
        <v>-54046.78</v>
      </c>
      <c r="BC78" s="74">
        <v>2550844016.4599996</v>
      </c>
      <c r="BD78" s="74">
        <v>21359058753.880001</v>
      </c>
      <c r="BE78" s="74">
        <v>-2385101218.5020142</v>
      </c>
      <c r="BF78" s="74">
        <v>14689048245.657988</v>
      </c>
      <c r="BG78" s="74">
        <v>13329623333.662041</v>
      </c>
      <c r="BH78" s="74">
        <v>3289490531.3859453</v>
      </c>
      <c r="BI78" s="74">
        <v>54046.78</v>
      </c>
      <c r="BJ78" s="74">
        <v>-1930119666.1700003</v>
      </c>
      <c r="BK78" s="74">
        <v>-17074149464.16</v>
      </c>
      <c r="BL78" s="74">
        <v>598022.80000000051</v>
      </c>
      <c r="BM78" s="74">
        <v>598023.00000000047</v>
      </c>
      <c r="BN78" s="74">
        <v>-0.2</v>
      </c>
      <c r="BO78" s="74">
        <v>-515999537.36000007</v>
      </c>
      <c r="BP78" s="74">
        <v>-515999537.36000007</v>
      </c>
      <c r="BQ78" s="74">
        <v>0</v>
      </c>
      <c r="BR78" s="74">
        <v>0</v>
      </c>
      <c r="BS78" s="74">
        <v>-12338236153.031866</v>
      </c>
      <c r="BT78" s="74">
        <v>-12309582031.921392</v>
      </c>
      <c r="BU78" s="74">
        <v>-3554314565.8115845</v>
      </c>
      <c r="BV78" s="74">
        <v>-913817163.91189826</v>
      </c>
      <c r="BW78" s="74">
        <v>-316817.36</v>
      </c>
      <c r="BX78" s="74">
        <v>-632548808.71527433</v>
      </c>
      <c r="BY78" s="74">
        <v>-2354927917.1380615</v>
      </c>
      <c r="BZ78" s="74">
        <v>7750226281.8999996</v>
      </c>
      <c r="CA78" s="74">
        <v>-322955130.07365102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-587689420.16999984</v>
      </c>
      <c r="CJ78" s="74">
        <v>-587689420.16999984</v>
      </c>
      <c r="CK78" s="74">
        <v>0</v>
      </c>
      <c r="CL78" s="74">
        <v>11300506263.254124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18758095540.417465</v>
      </c>
      <c r="E80" s="74">
        <v>18496818936.799999</v>
      </c>
      <c r="F80" s="74">
        <v>20330836325.489998</v>
      </c>
      <c r="G80" s="74">
        <v>-1834017388.6900001</v>
      </c>
      <c r="H80" s="74">
        <v>0</v>
      </c>
      <c r="I80" s="74">
        <v>-3115586738.9599991</v>
      </c>
      <c r="J80" s="74">
        <v>-3092843682.8599987</v>
      </c>
      <c r="K80" s="74">
        <v>-9559431014.0699997</v>
      </c>
      <c r="L80" s="74">
        <v>6466587331.210001</v>
      </c>
      <c r="M80" s="74">
        <v>-22743056.100000016</v>
      </c>
      <c r="N80" s="74">
        <v>92020324.269999996</v>
      </c>
      <c r="O80" s="74">
        <v>-114763380.37000002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3270889176.2774658</v>
      </c>
      <c r="AA80" s="74">
        <v>2248627648.078721</v>
      </c>
      <c r="AB80" s="74">
        <v>599003640.38</v>
      </c>
      <c r="AC80" s="74">
        <v>27793864.940000005</v>
      </c>
      <c r="AD80" s="74">
        <v>392809413.0687446</v>
      </c>
      <c r="AE80" s="74">
        <v>0</v>
      </c>
      <c r="AF80" s="74">
        <v>0</v>
      </c>
      <c r="AG80" s="74">
        <v>0</v>
      </c>
      <c r="AH80" s="74">
        <v>2654609.8100000005</v>
      </c>
      <c r="AI80" s="74">
        <v>0</v>
      </c>
      <c r="AJ80" s="74">
        <v>105974166.3</v>
      </c>
      <c r="AK80" s="74">
        <v>105885303.77</v>
      </c>
      <c r="AL80" s="74">
        <v>88862.53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-19082338005.681007</v>
      </c>
      <c r="AT80" s="74">
        <v>-11187792353.369999</v>
      </c>
      <c r="AU80" s="74">
        <v>-13296749536.099998</v>
      </c>
      <c r="AV80" s="74">
        <v>2108957182.73</v>
      </c>
      <c r="AW80" s="74">
        <v>-1602329220.7700002</v>
      </c>
      <c r="AX80" s="74">
        <v>-1633496020.1600003</v>
      </c>
      <c r="AY80" s="74">
        <v>-6483912253.1999989</v>
      </c>
      <c r="AZ80" s="74">
        <v>-4323658563.8899994</v>
      </c>
      <c r="BA80" s="74">
        <v>-2548345596.4699993</v>
      </c>
      <c r="BB80" s="74">
        <v>0</v>
      </c>
      <c r="BC80" s="74">
        <v>388091907.15999997</v>
      </c>
      <c r="BD80" s="74">
        <v>4850416233.039999</v>
      </c>
      <c r="BE80" s="74">
        <v>31166799.390000015</v>
      </c>
      <c r="BF80" s="74">
        <v>598451173.20999992</v>
      </c>
      <c r="BG80" s="74">
        <v>411143077.07000005</v>
      </c>
      <c r="BH80" s="74">
        <v>220112040.03999996</v>
      </c>
      <c r="BI80" s="74">
        <v>0</v>
      </c>
      <c r="BJ80" s="74">
        <v>-32803943.899999999</v>
      </c>
      <c r="BK80" s="74">
        <v>-567284373.81999993</v>
      </c>
      <c r="BL80" s="74">
        <v>0</v>
      </c>
      <c r="BM80" s="74">
        <v>0</v>
      </c>
      <c r="BN80" s="74">
        <v>0</v>
      </c>
      <c r="BO80" s="74">
        <v>-20631897.559999999</v>
      </c>
      <c r="BP80" s="74">
        <v>-20631897.559999999</v>
      </c>
      <c r="BQ80" s="74">
        <v>0</v>
      </c>
      <c r="BR80" s="74">
        <v>0</v>
      </c>
      <c r="BS80" s="74">
        <v>-5690148631.0510054</v>
      </c>
      <c r="BT80" s="74">
        <v>-4732270546.2299995</v>
      </c>
      <c r="BU80" s="74">
        <v>-652292690.79441583</v>
      </c>
      <c r="BV80" s="74">
        <v>-156886508.43113726</v>
      </c>
      <c r="BW80" s="74">
        <v>0</v>
      </c>
      <c r="BX80" s="74">
        <v>0</v>
      </c>
      <c r="BY80" s="74">
        <v>-176203583.30998999</v>
      </c>
      <c r="BZ80" s="74">
        <v>98259271.059999987</v>
      </c>
      <c r="CA80" s="74">
        <v>-70754573.345463291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-581435902.92999995</v>
      </c>
      <c r="CJ80" s="74">
        <v>-581435902.92999995</v>
      </c>
      <c r="CK80" s="74">
        <v>0</v>
      </c>
      <c r="CL80" s="74">
        <v>-324242465.26354051</v>
      </c>
    </row>
    <row r="81" spans="1:90">
      <c r="A81" s="56" t="s">
        <v>134</v>
      </c>
      <c r="B81" s="73">
        <v>9003</v>
      </c>
      <c r="C81" s="70" t="s">
        <v>383</v>
      </c>
      <c r="D81" s="74">
        <v>40003085048.764313</v>
      </c>
      <c r="E81" s="74">
        <v>40681397845.359993</v>
      </c>
      <c r="F81" s="74">
        <v>112130701679.84998</v>
      </c>
      <c r="G81" s="74">
        <v>-71449303834.48999</v>
      </c>
      <c r="H81" s="74">
        <v>0</v>
      </c>
      <c r="I81" s="74">
        <v>-12609024405.049995</v>
      </c>
      <c r="J81" s="74">
        <v>-28386142396.810001</v>
      </c>
      <c r="K81" s="74">
        <v>-76605533884.839981</v>
      </c>
      <c r="L81" s="74">
        <v>48219391488.030014</v>
      </c>
      <c r="M81" s="74">
        <v>15777117991.760008</v>
      </c>
      <c r="N81" s="74">
        <v>44391145236.360008</v>
      </c>
      <c r="O81" s="74">
        <v>-28614027244.599998</v>
      </c>
      <c r="P81" s="74">
        <v>0</v>
      </c>
      <c r="Q81" s="74">
        <v>0</v>
      </c>
      <c r="R81" s="74">
        <v>0</v>
      </c>
      <c r="S81" s="74">
        <v>-89991842.020000011</v>
      </c>
      <c r="T81" s="74">
        <v>-125405395.31</v>
      </c>
      <c r="U81" s="74">
        <v>-125405395.31</v>
      </c>
      <c r="V81" s="74">
        <v>0</v>
      </c>
      <c r="W81" s="74">
        <v>35413553.289999999</v>
      </c>
      <c r="X81" s="74">
        <v>35413553.289999999</v>
      </c>
      <c r="Y81" s="74">
        <v>0</v>
      </c>
      <c r="Z81" s="74">
        <v>11374171444.904818</v>
      </c>
      <c r="AA81" s="74">
        <v>6606962200.906764</v>
      </c>
      <c r="AB81" s="74">
        <v>526884480.8620528</v>
      </c>
      <c r="AC81" s="74">
        <v>3220964376.1359568</v>
      </c>
      <c r="AD81" s="74">
        <v>939548898.61751139</v>
      </c>
      <c r="AE81" s="74">
        <v>31305917.485391632</v>
      </c>
      <c r="AF81" s="74">
        <v>19090243.457198381</v>
      </c>
      <c r="AG81" s="74">
        <v>34731032.415620901</v>
      </c>
      <c r="AH81" s="74">
        <v>970634.16779483971</v>
      </c>
      <c r="AI81" s="74">
        <v>-6286339.1434710324</v>
      </c>
      <c r="AJ81" s="74">
        <v>387388182.51000005</v>
      </c>
      <c r="AK81" s="74">
        <v>400775983.86000001</v>
      </c>
      <c r="AL81" s="74">
        <v>-13387801.35</v>
      </c>
      <c r="AM81" s="74">
        <v>259143823.05950001</v>
      </c>
      <c r="AN81" s="74">
        <v>625530560.57949984</v>
      </c>
      <c r="AO81" s="74">
        <v>-335150319.05999994</v>
      </c>
      <c r="AP81" s="74">
        <v>922178.56000000006</v>
      </c>
      <c r="AQ81" s="74">
        <v>-880.52</v>
      </c>
      <c r="AR81" s="74">
        <v>-32157716.499999989</v>
      </c>
      <c r="AS81" s="74">
        <v>-28702578785.510197</v>
      </c>
      <c r="AT81" s="74">
        <v>-13748826709.443501</v>
      </c>
      <c r="AU81" s="74">
        <v>-28315154565.579998</v>
      </c>
      <c r="AV81" s="74">
        <v>14566327856.136503</v>
      </c>
      <c r="AW81" s="74">
        <v>-1512424988.3048391</v>
      </c>
      <c r="AX81" s="74">
        <v>872676230.19717491</v>
      </c>
      <c r="AY81" s="74">
        <v>-20486382523.682819</v>
      </c>
      <c r="AZ81" s="74">
        <v>-18176674292.62635</v>
      </c>
      <c r="BA81" s="74">
        <v>-4860498200.7364788</v>
      </c>
      <c r="BB81" s="74">
        <v>-54046.78</v>
      </c>
      <c r="BC81" s="74">
        <v>2550844016.4599996</v>
      </c>
      <c r="BD81" s="74">
        <v>21359058753.880001</v>
      </c>
      <c r="BE81" s="74">
        <v>-2385101218.5020142</v>
      </c>
      <c r="BF81" s="74">
        <v>14689048245.657988</v>
      </c>
      <c r="BG81" s="74">
        <v>13329623333.662041</v>
      </c>
      <c r="BH81" s="74">
        <v>3289490531.3859453</v>
      </c>
      <c r="BI81" s="74">
        <v>54046.78</v>
      </c>
      <c r="BJ81" s="74">
        <v>-1930119666.1700003</v>
      </c>
      <c r="BK81" s="74">
        <v>-17074149464.16</v>
      </c>
      <c r="BL81" s="74">
        <v>598022.80000000051</v>
      </c>
      <c r="BM81" s="74">
        <v>598023.00000000047</v>
      </c>
      <c r="BN81" s="74">
        <v>-0.2</v>
      </c>
      <c r="BO81" s="74">
        <v>-515999537.36000007</v>
      </c>
      <c r="BP81" s="74">
        <v>-515999537.36000007</v>
      </c>
      <c r="BQ81" s="74">
        <v>0</v>
      </c>
      <c r="BR81" s="74">
        <v>0</v>
      </c>
      <c r="BS81" s="74">
        <v>-12338236153.031866</v>
      </c>
      <c r="BT81" s="74">
        <v>-12309582031.921392</v>
      </c>
      <c r="BU81" s="74">
        <v>-3554314565.8115845</v>
      </c>
      <c r="BV81" s="74">
        <v>-913817163.91189826</v>
      </c>
      <c r="BW81" s="74">
        <v>-316817.36</v>
      </c>
      <c r="BX81" s="74">
        <v>-632548808.71527433</v>
      </c>
      <c r="BY81" s="74">
        <v>-2354927917.1380615</v>
      </c>
      <c r="BZ81" s="74">
        <v>7750226281.8999996</v>
      </c>
      <c r="CA81" s="74">
        <v>-322955130.07365102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-587689420.16999984</v>
      </c>
      <c r="CJ81" s="74">
        <v>-587689420.16999984</v>
      </c>
      <c r="CK81" s="74">
        <v>0</v>
      </c>
      <c r="CL81" s="74">
        <v>11300506263.254124</v>
      </c>
    </row>
    <row r="82" spans="1:90" ht="12.75" customHeight="1">
      <c r="A82" s="57" t="s">
        <v>136</v>
      </c>
      <c r="B82" s="75"/>
      <c r="C82" s="70" t="s">
        <v>384</v>
      </c>
      <c r="D82" s="74">
        <v>58761180589.181778</v>
      </c>
      <c r="E82" s="74">
        <v>59178216782.159988</v>
      </c>
      <c r="F82" s="74">
        <v>132461538005.33997</v>
      </c>
      <c r="G82" s="74">
        <v>-73283321223.179993</v>
      </c>
      <c r="H82" s="74">
        <v>0</v>
      </c>
      <c r="I82" s="74">
        <v>-15724611144.009995</v>
      </c>
      <c r="J82" s="74">
        <v>-31478986079.669998</v>
      </c>
      <c r="K82" s="74">
        <v>-86164964898.909973</v>
      </c>
      <c r="L82" s="74">
        <v>54685978819.240013</v>
      </c>
      <c r="M82" s="74">
        <v>15754374935.660007</v>
      </c>
      <c r="N82" s="74">
        <v>44483165560.630005</v>
      </c>
      <c r="O82" s="74">
        <v>-28728790624.969997</v>
      </c>
      <c r="P82" s="74">
        <v>0</v>
      </c>
      <c r="Q82" s="74">
        <v>0</v>
      </c>
      <c r="R82" s="74">
        <v>0</v>
      </c>
      <c r="S82" s="74">
        <v>-89991842.020000011</v>
      </c>
      <c r="T82" s="74">
        <v>-125405395.31</v>
      </c>
      <c r="U82" s="74">
        <v>-125405395.31</v>
      </c>
      <c r="V82" s="74">
        <v>0</v>
      </c>
      <c r="W82" s="74">
        <v>35413553.289999999</v>
      </c>
      <c r="X82" s="74">
        <v>35413553.289999999</v>
      </c>
      <c r="Y82" s="74">
        <v>0</v>
      </c>
      <c r="Z82" s="74">
        <v>14645060621.182283</v>
      </c>
      <c r="AA82" s="74">
        <v>8855589848.9854851</v>
      </c>
      <c r="AB82" s="74">
        <v>1125888121.2420528</v>
      </c>
      <c r="AC82" s="74">
        <v>3248758241.0759568</v>
      </c>
      <c r="AD82" s="74">
        <v>1332358311.6862559</v>
      </c>
      <c r="AE82" s="74">
        <v>31305917.485391632</v>
      </c>
      <c r="AF82" s="74">
        <v>19090243.457198381</v>
      </c>
      <c r="AG82" s="74">
        <v>34731032.415620901</v>
      </c>
      <c r="AH82" s="74">
        <v>3625243.97779484</v>
      </c>
      <c r="AI82" s="74">
        <v>-6286339.1434710324</v>
      </c>
      <c r="AJ82" s="74">
        <v>493362348.81000006</v>
      </c>
      <c r="AK82" s="74">
        <v>506661287.63</v>
      </c>
      <c r="AL82" s="74">
        <v>-13298938.82</v>
      </c>
      <c r="AM82" s="74">
        <v>259143823.05950001</v>
      </c>
      <c r="AN82" s="74">
        <v>625530560.57949984</v>
      </c>
      <c r="AO82" s="74">
        <v>-335150319.05999994</v>
      </c>
      <c r="AP82" s="74">
        <v>922178.56000000006</v>
      </c>
      <c r="AQ82" s="74">
        <v>-880.52</v>
      </c>
      <c r="AR82" s="74">
        <v>-32157716.499999989</v>
      </c>
      <c r="AS82" s="74">
        <v>-47784916791.191208</v>
      </c>
      <c r="AT82" s="74">
        <v>-24936619062.813499</v>
      </c>
      <c r="AU82" s="74">
        <v>-41611904101.679993</v>
      </c>
      <c r="AV82" s="74">
        <v>16675285038.866503</v>
      </c>
      <c r="AW82" s="74">
        <v>-3114754209.0748396</v>
      </c>
      <c r="AX82" s="74">
        <v>-760819789.96282542</v>
      </c>
      <c r="AY82" s="74">
        <v>-26970294776.88282</v>
      </c>
      <c r="AZ82" s="74">
        <v>-22500332856.51635</v>
      </c>
      <c r="BA82" s="74">
        <v>-7408843797.2064781</v>
      </c>
      <c r="BB82" s="74">
        <v>-54046.78</v>
      </c>
      <c r="BC82" s="74">
        <v>2938935923.6199994</v>
      </c>
      <c r="BD82" s="74">
        <v>26209474986.919998</v>
      </c>
      <c r="BE82" s="74">
        <v>-2353934419.1120143</v>
      </c>
      <c r="BF82" s="74">
        <v>15287499418.867987</v>
      </c>
      <c r="BG82" s="74">
        <v>13740766410.73204</v>
      </c>
      <c r="BH82" s="74">
        <v>3509602571.4259453</v>
      </c>
      <c r="BI82" s="74">
        <v>54046.78</v>
      </c>
      <c r="BJ82" s="74">
        <v>-1962923610.0700004</v>
      </c>
      <c r="BK82" s="74">
        <v>-17641433837.98</v>
      </c>
      <c r="BL82" s="74">
        <v>598022.80000000051</v>
      </c>
      <c r="BM82" s="74">
        <v>598023.00000000047</v>
      </c>
      <c r="BN82" s="74">
        <v>-0.2</v>
      </c>
      <c r="BO82" s="74">
        <v>-536631434.92000008</v>
      </c>
      <c r="BP82" s="74">
        <v>-536631434.92000008</v>
      </c>
      <c r="BQ82" s="74">
        <v>0</v>
      </c>
      <c r="BR82" s="74">
        <v>0</v>
      </c>
      <c r="BS82" s="74">
        <v>-18028384784.08287</v>
      </c>
      <c r="BT82" s="74">
        <v>-17041852578.151392</v>
      </c>
      <c r="BU82" s="74">
        <v>-4206607256.6060004</v>
      </c>
      <c r="BV82" s="74">
        <v>-1070703672.3430355</v>
      </c>
      <c r="BW82" s="74">
        <v>-316817.36</v>
      </c>
      <c r="BX82" s="74">
        <v>-632548808.71527433</v>
      </c>
      <c r="BY82" s="74">
        <v>-2531131500.4480515</v>
      </c>
      <c r="BZ82" s="74">
        <v>7848485552.96</v>
      </c>
      <c r="CA82" s="74">
        <v>-393709703.41911429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-1169125323.0999999</v>
      </c>
      <c r="CJ82" s="74">
        <v>-1169125323.0999999</v>
      </c>
      <c r="CK82" s="74">
        <v>0</v>
      </c>
      <c r="CL82" s="74">
        <v>10976263797.990583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FFA9B-0176-4BC6-B3CF-EE59A282AC10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10" width="15.7109375" style="4" customWidth="1"/>
    <col min="11" max="11" width="16.42578125" style="4" bestFit="1" customWidth="1"/>
    <col min="12" max="44" width="15.7109375" style="4" customWidth="1"/>
    <col min="45" max="45" width="16.42578125" style="4" bestFit="1" customWidth="1"/>
    <col min="46" max="50" width="15.7109375" style="4" customWidth="1"/>
    <col min="51" max="51" width="16.42578125" style="4" bestFit="1" customWidth="1"/>
    <col min="52" max="52" width="15.7109375" style="4" customWidth="1"/>
    <col min="53" max="53" width="16.42578125" style="4" bestFit="1" customWidth="1"/>
    <col min="54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251</v>
      </c>
      <c r="B2" s="86">
        <v>714</v>
      </c>
      <c r="C2" s="86">
        <v>715</v>
      </c>
      <c r="D2" s="86">
        <v>716</v>
      </c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4097558112.3099999</v>
      </c>
      <c r="E8" s="71">
        <v>4254075795</v>
      </c>
      <c r="F8" s="71">
        <v>4729701829.2799997</v>
      </c>
      <c r="G8" s="71">
        <v>-145309867.82999998</v>
      </c>
      <c r="H8" s="71">
        <v>-330316166.44999999</v>
      </c>
      <c r="I8" s="71">
        <v>-595459398.62000048</v>
      </c>
      <c r="J8" s="71">
        <v>2173842774.8599997</v>
      </c>
      <c r="K8" s="71">
        <v>-2539079957.6800003</v>
      </c>
      <c r="L8" s="71">
        <v>4712922732.54</v>
      </c>
      <c r="M8" s="71">
        <v>-2153146093.3000002</v>
      </c>
      <c r="N8" s="71">
        <v>130251648.70999999</v>
      </c>
      <c r="O8" s="71">
        <v>-2283397742.0100002</v>
      </c>
      <c r="P8" s="71">
        <v>-616156080.17999995</v>
      </c>
      <c r="Q8" s="71">
        <v>-228400066.22999999</v>
      </c>
      <c r="R8" s="71">
        <v>-387756013.94999999</v>
      </c>
      <c r="S8" s="71">
        <v>-31216674.029999733</v>
      </c>
      <c r="T8" s="71">
        <v>887547039.10000014</v>
      </c>
      <c r="U8" s="71">
        <v>-1162900623.5599999</v>
      </c>
      <c r="V8" s="71">
        <v>2050447662.6600001</v>
      </c>
      <c r="W8" s="71">
        <v>-918763713.12999988</v>
      </c>
      <c r="X8" s="71">
        <v>187956630.47</v>
      </c>
      <c r="Y8" s="71">
        <v>-1106720343.5999999</v>
      </c>
      <c r="Z8" s="71">
        <v>470625950.15000004</v>
      </c>
      <c r="AA8" s="71">
        <v>170861939.15000001</v>
      </c>
      <c r="AB8" s="71">
        <v>10153928.079999998</v>
      </c>
      <c r="AC8" s="71">
        <v>235102255.35999998</v>
      </c>
      <c r="AD8" s="71">
        <v>54507827.559999995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-467560.19000001997</v>
      </c>
      <c r="AN8" s="71">
        <v>97418657.11999999</v>
      </c>
      <c r="AO8" s="71">
        <v>-44165339.82</v>
      </c>
      <c r="AP8" s="71">
        <v>0</v>
      </c>
      <c r="AQ8" s="71">
        <v>0</v>
      </c>
      <c r="AR8" s="71">
        <v>-53720877.49000001</v>
      </c>
      <c r="AS8" s="71">
        <v>-6482732378.1600018</v>
      </c>
      <c r="AT8" s="71">
        <v>-3766232826.0499997</v>
      </c>
      <c r="AU8" s="71">
        <v>-7473238034.6599998</v>
      </c>
      <c r="AV8" s="71">
        <v>3707005208.6100001</v>
      </c>
      <c r="AW8" s="71">
        <v>-1733447788.8400016</v>
      </c>
      <c r="AX8" s="71">
        <v>-1982873153.6200018</v>
      </c>
      <c r="AY8" s="71">
        <v>-9197109579.4300003</v>
      </c>
      <c r="AZ8" s="71">
        <v>-3559419661.6099997</v>
      </c>
      <c r="BA8" s="71">
        <v>-13352057265.709999</v>
      </c>
      <c r="BB8" s="71">
        <v>0</v>
      </c>
      <c r="BC8" s="71">
        <v>7714367347.8899994</v>
      </c>
      <c r="BD8" s="71">
        <v>7214236425.8099985</v>
      </c>
      <c r="BE8" s="71">
        <v>249425364.78000021</v>
      </c>
      <c r="BF8" s="71">
        <v>3409557606.7199998</v>
      </c>
      <c r="BG8" s="71">
        <v>1162633008.6700001</v>
      </c>
      <c r="BH8" s="71">
        <v>4911280942.6599998</v>
      </c>
      <c r="BI8" s="71">
        <v>0</v>
      </c>
      <c r="BJ8" s="71">
        <v>-2664356344.6100001</v>
      </c>
      <c r="BK8" s="71">
        <v>-3160132241.9399996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-983051763.26999998</v>
      </c>
      <c r="BT8" s="71">
        <v>-637365485.85000002</v>
      </c>
      <c r="BU8" s="71">
        <v>-468249933.67000002</v>
      </c>
      <c r="BV8" s="71">
        <v>-174964156.20999998</v>
      </c>
      <c r="BW8" s="71">
        <v>0</v>
      </c>
      <c r="BX8" s="71">
        <v>0</v>
      </c>
      <c r="BY8" s="71">
        <v>0</v>
      </c>
      <c r="BZ8" s="71">
        <v>376940256.39999998</v>
      </c>
      <c r="CA8" s="71">
        <v>-79412443.939999998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-2385174265.8500018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13779529015.959999</v>
      </c>
      <c r="E9" s="71">
        <v>13815262382.419998</v>
      </c>
      <c r="F9" s="71">
        <v>15645494132.799999</v>
      </c>
      <c r="G9" s="71">
        <v>-660854611.77999997</v>
      </c>
      <c r="H9" s="71">
        <v>-1169377138.5999999</v>
      </c>
      <c r="I9" s="71">
        <v>-2157835191.460001</v>
      </c>
      <c r="J9" s="71">
        <v>-1345238172.3800011</v>
      </c>
      <c r="K9" s="71">
        <v>-8666148097.7700005</v>
      </c>
      <c r="L9" s="71">
        <v>7320909925.3899994</v>
      </c>
      <c r="M9" s="71">
        <v>-924526790.73000002</v>
      </c>
      <c r="N9" s="71">
        <v>296182042.97999996</v>
      </c>
      <c r="O9" s="71">
        <v>-1220708833.71</v>
      </c>
      <c r="P9" s="71">
        <v>111929771.64999998</v>
      </c>
      <c r="Q9" s="71">
        <v>667612979.24000001</v>
      </c>
      <c r="R9" s="71">
        <v>-555683207.59000003</v>
      </c>
      <c r="S9" s="71">
        <v>-706035033.97000015</v>
      </c>
      <c r="T9" s="71">
        <v>-133118399.84000015</v>
      </c>
      <c r="U9" s="71">
        <v>-4604774235.8400002</v>
      </c>
      <c r="V9" s="71">
        <v>4471655836</v>
      </c>
      <c r="W9" s="71">
        <v>-572916634.13</v>
      </c>
      <c r="X9" s="71">
        <v>512114313.87</v>
      </c>
      <c r="Y9" s="71">
        <v>-1085030948</v>
      </c>
      <c r="Z9" s="71">
        <v>2680947890.8800001</v>
      </c>
      <c r="AA9" s="71">
        <v>1758320065.5100002</v>
      </c>
      <c r="AB9" s="71">
        <v>-212778.21000000002</v>
      </c>
      <c r="AC9" s="71">
        <v>543954112.17999995</v>
      </c>
      <c r="AD9" s="71">
        <v>248468872.13</v>
      </c>
      <c r="AE9" s="71">
        <v>79707.739999999991</v>
      </c>
      <c r="AF9" s="71">
        <v>109317506.34</v>
      </c>
      <c r="AG9" s="71">
        <v>21020405.189999998</v>
      </c>
      <c r="AH9" s="71">
        <v>0</v>
      </c>
      <c r="AI9" s="71">
        <v>0</v>
      </c>
      <c r="AJ9" s="71">
        <v>5679154.2000000002</v>
      </c>
      <c r="AK9" s="71">
        <v>5679154.2000000002</v>
      </c>
      <c r="AL9" s="71">
        <v>0</v>
      </c>
      <c r="AM9" s="71">
        <v>141509813.89000002</v>
      </c>
      <c r="AN9" s="71">
        <v>137123422.87</v>
      </c>
      <c r="AO9" s="71">
        <v>-20996197.759999998</v>
      </c>
      <c r="AP9" s="71">
        <v>0</v>
      </c>
      <c r="AQ9" s="71">
        <v>0</v>
      </c>
      <c r="AR9" s="71">
        <v>25382588.779999994</v>
      </c>
      <c r="AS9" s="71">
        <v>-19801364979.580002</v>
      </c>
      <c r="AT9" s="71">
        <v>-7977898951.5599995</v>
      </c>
      <c r="AU9" s="71">
        <v>-10111484214.65</v>
      </c>
      <c r="AV9" s="71">
        <v>2133585263.0899999</v>
      </c>
      <c r="AW9" s="71">
        <v>-9290852937.840004</v>
      </c>
      <c r="AX9" s="71">
        <v>-10536687101.290005</v>
      </c>
      <c r="AY9" s="71">
        <v>-26679590757.880005</v>
      </c>
      <c r="AZ9" s="71">
        <v>-7348966734.8599987</v>
      </c>
      <c r="BA9" s="71">
        <v>-43108668413.490005</v>
      </c>
      <c r="BB9" s="71">
        <v>0</v>
      </c>
      <c r="BC9" s="71">
        <v>23778044390.470001</v>
      </c>
      <c r="BD9" s="71">
        <v>16142903656.59</v>
      </c>
      <c r="BE9" s="71">
        <v>1245834163.4500012</v>
      </c>
      <c r="BF9" s="71">
        <v>4588694012.5500011</v>
      </c>
      <c r="BG9" s="71">
        <v>1604093990.77</v>
      </c>
      <c r="BH9" s="71">
        <v>7031456636.0900002</v>
      </c>
      <c r="BI9" s="71">
        <v>0</v>
      </c>
      <c r="BJ9" s="71">
        <v>-4046856614.3099995</v>
      </c>
      <c r="BK9" s="71">
        <v>-3342859849.0999999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-2510554805.4399996</v>
      </c>
      <c r="BT9" s="71">
        <v>-1443842665.53</v>
      </c>
      <c r="BU9" s="71">
        <v>-701718533.03999996</v>
      </c>
      <c r="BV9" s="71">
        <v>-303409886.69999999</v>
      </c>
      <c r="BW9" s="71">
        <v>0</v>
      </c>
      <c r="BX9" s="71">
        <v>-134691900.75999999</v>
      </c>
      <c r="BY9" s="71">
        <v>-57247392.469999999</v>
      </c>
      <c r="BZ9" s="71">
        <v>271500361.33000004</v>
      </c>
      <c r="CA9" s="71">
        <v>-141144788.27000001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-22058284.740000002</v>
      </c>
      <c r="CJ9" s="71">
        <v>-22058284.740000002</v>
      </c>
      <c r="CK9" s="71">
        <v>0</v>
      </c>
      <c r="CL9" s="71">
        <v>-6021835963.6200027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18393232289.459999</v>
      </c>
      <c r="E10" s="71">
        <v>16478272729.569998</v>
      </c>
      <c r="F10" s="71">
        <v>19563532945.459999</v>
      </c>
      <c r="G10" s="71">
        <v>-1694773893.4499998</v>
      </c>
      <c r="H10" s="71">
        <v>-1390486322.4400001</v>
      </c>
      <c r="I10" s="71">
        <v>-2924752923.46</v>
      </c>
      <c r="J10" s="71">
        <v>-2869005184.0100002</v>
      </c>
      <c r="K10" s="71">
        <v>-10715419653.75</v>
      </c>
      <c r="L10" s="71">
        <v>7846414469.7399998</v>
      </c>
      <c r="M10" s="71">
        <v>-303178431.42999995</v>
      </c>
      <c r="N10" s="71">
        <v>906809812.84000003</v>
      </c>
      <c r="O10" s="71">
        <v>-1209988244.27</v>
      </c>
      <c r="P10" s="71">
        <v>247430691.98000002</v>
      </c>
      <c r="Q10" s="71">
        <v>788678391.98000002</v>
      </c>
      <c r="R10" s="71">
        <v>-541247700</v>
      </c>
      <c r="S10" s="71">
        <v>-382804777.03999996</v>
      </c>
      <c r="T10" s="71">
        <v>-382804777.03999996</v>
      </c>
      <c r="U10" s="71">
        <v>-1495451195.71</v>
      </c>
      <c r="V10" s="71">
        <v>1112646418.6700001</v>
      </c>
      <c r="W10" s="71">
        <v>0</v>
      </c>
      <c r="X10" s="71">
        <v>0</v>
      </c>
      <c r="Y10" s="71">
        <v>0</v>
      </c>
      <c r="Z10" s="71">
        <v>5044588122.8599997</v>
      </c>
      <c r="AA10" s="71">
        <v>2077754865.3100002</v>
      </c>
      <c r="AB10" s="71">
        <v>558624410.88</v>
      </c>
      <c r="AC10" s="71">
        <v>1844365698.8099999</v>
      </c>
      <c r="AD10" s="71">
        <v>441548086.27999997</v>
      </c>
      <c r="AE10" s="71">
        <v>103851469.25999999</v>
      </c>
      <c r="AF10" s="71">
        <v>0</v>
      </c>
      <c r="AG10" s="71">
        <v>0</v>
      </c>
      <c r="AH10" s="71">
        <v>18443592.32</v>
      </c>
      <c r="AI10" s="71">
        <v>0</v>
      </c>
      <c r="AJ10" s="71">
        <v>545663.03999999992</v>
      </c>
      <c r="AK10" s="71">
        <v>545663.03999999992</v>
      </c>
      <c r="AL10" s="71">
        <v>0</v>
      </c>
      <c r="AM10" s="71">
        <v>177383474.49000001</v>
      </c>
      <c r="AN10" s="71">
        <v>215671634.56</v>
      </c>
      <c r="AO10" s="71">
        <v>-29137620.34</v>
      </c>
      <c r="AP10" s="71">
        <v>0</v>
      </c>
      <c r="AQ10" s="71">
        <v>0</v>
      </c>
      <c r="AR10" s="71">
        <v>-9150539.7299999986</v>
      </c>
      <c r="AS10" s="71">
        <v>-20315140936.450001</v>
      </c>
      <c r="AT10" s="71">
        <v>-9935716158.210001</v>
      </c>
      <c r="AU10" s="71">
        <v>-11515601538.700001</v>
      </c>
      <c r="AV10" s="71">
        <v>1579885380.4899998</v>
      </c>
      <c r="AW10" s="71">
        <v>-6352007923.6599998</v>
      </c>
      <c r="AX10" s="71">
        <v>-6679153962.8899994</v>
      </c>
      <c r="AY10" s="71">
        <v>-18870811609.559998</v>
      </c>
      <c r="AZ10" s="71">
        <v>-7675714622.2699995</v>
      </c>
      <c r="BA10" s="71">
        <v>-28301357584.200001</v>
      </c>
      <c r="BB10" s="71">
        <v>0</v>
      </c>
      <c r="BC10" s="71">
        <v>17106260596.910002</v>
      </c>
      <c r="BD10" s="71">
        <v>12191657646.669998</v>
      </c>
      <c r="BE10" s="71">
        <v>327146039.22999954</v>
      </c>
      <c r="BF10" s="71">
        <v>2651915133.4099994</v>
      </c>
      <c r="BG10" s="71">
        <v>1121861376.6299999</v>
      </c>
      <c r="BH10" s="71">
        <v>3734151588.9699998</v>
      </c>
      <c r="BI10" s="71">
        <v>0</v>
      </c>
      <c r="BJ10" s="71">
        <v>-2204097832.1900001</v>
      </c>
      <c r="BK10" s="71">
        <v>-2324769094.1799998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-3760604540.5299997</v>
      </c>
      <c r="BT10" s="71">
        <v>-1673794876.0600002</v>
      </c>
      <c r="BU10" s="71">
        <v>-1344944578.99</v>
      </c>
      <c r="BV10" s="71">
        <v>-624887627.27999997</v>
      </c>
      <c r="BW10" s="71">
        <v>0</v>
      </c>
      <c r="BX10" s="71">
        <v>-144778632.38999999</v>
      </c>
      <c r="BY10" s="71">
        <v>-110905916.42</v>
      </c>
      <c r="BZ10" s="71">
        <v>138707090.61000004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-266812314.04999998</v>
      </c>
      <c r="CJ10" s="71">
        <v>-278781247.08999997</v>
      </c>
      <c r="CK10" s="71">
        <v>11968933.039999999</v>
      </c>
      <c r="CL10" s="71">
        <v>-1921908646.9900017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7050069695.6800003</v>
      </c>
      <c r="E11" s="71">
        <v>8237512026.9099998</v>
      </c>
      <c r="F11" s="71">
        <v>9937820724.9899998</v>
      </c>
      <c r="G11" s="71">
        <v>-842989629.35000002</v>
      </c>
      <c r="H11" s="71">
        <v>-857319068.73000002</v>
      </c>
      <c r="I11" s="71">
        <v>-1351949692.4299994</v>
      </c>
      <c r="J11" s="71">
        <v>-1997481690.1399994</v>
      </c>
      <c r="K11" s="71">
        <v>-5036774879.5699997</v>
      </c>
      <c r="L11" s="71">
        <v>3039293189.4300003</v>
      </c>
      <c r="M11" s="71">
        <v>469221031.42000002</v>
      </c>
      <c r="N11" s="71">
        <v>517084129.68000001</v>
      </c>
      <c r="O11" s="71">
        <v>-47863098.259999998</v>
      </c>
      <c r="P11" s="71">
        <v>176310966.28999999</v>
      </c>
      <c r="Q11" s="71">
        <v>420961503.50999999</v>
      </c>
      <c r="R11" s="71">
        <v>-244650537.22</v>
      </c>
      <c r="S11" s="71">
        <v>-1149074293.7899997</v>
      </c>
      <c r="T11" s="71">
        <v>-1437670316.0299997</v>
      </c>
      <c r="U11" s="71">
        <v>-1669296116.4099998</v>
      </c>
      <c r="V11" s="71">
        <v>231625800.38</v>
      </c>
      <c r="W11" s="71">
        <v>288596022.23999995</v>
      </c>
      <c r="X11" s="71">
        <v>310888608.27999997</v>
      </c>
      <c r="Y11" s="71">
        <v>-22292586.039999999</v>
      </c>
      <c r="Z11" s="71">
        <v>1144873102.3700001</v>
      </c>
      <c r="AA11" s="71">
        <v>758095911.80999994</v>
      </c>
      <c r="AB11" s="71">
        <v>0</v>
      </c>
      <c r="AC11" s="71">
        <v>98796396.680000007</v>
      </c>
      <c r="AD11" s="71">
        <v>250127240.47</v>
      </c>
      <c r="AE11" s="71">
        <v>721279.05999999994</v>
      </c>
      <c r="AF11" s="71">
        <v>0</v>
      </c>
      <c r="AG11" s="71">
        <v>682422.42</v>
      </c>
      <c r="AH11" s="71">
        <v>36449851.93</v>
      </c>
      <c r="AI11" s="71">
        <v>0</v>
      </c>
      <c r="AJ11" s="71">
        <v>5030</v>
      </c>
      <c r="AK11" s="71">
        <v>5030</v>
      </c>
      <c r="AL11" s="71">
        <v>0</v>
      </c>
      <c r="AM11" s="71">
        <v>168703522.61999997</v>
      </c>
      <c r="AN11" s="71">
        <v>159917373.38999999</v>
      </c>
      <c r="AO11" s="71">
        <v>0</v>
      </c>
      <c r="AP11" s="71">
        <v>0</v>
      </c>
      <c r="AQ11" s="71">
        <v>0</v>
      </c>
      <c r="AR11" s="71">
        <v>8786149.2299999986</v>
      </c>
      <c r="AS11" s="71">
        <v>-10208517466.590002</v>
      </c>
      <c r="AT11" s="71">
        <v>-5586696358.5200005</v>
      </c>
      <c r="AU11" s="71">
        <v>-5740282048.8300009</v>
      </c>
      <c r="AV11" s="71">
        <v>153585690.31</v>
      </c>
      <c r="AW11" s="71">
        <v>-3236612118.6200018</v>
      </c>
      <c r="AX11" s="71">
        <v>-3499537978.8000016</v>
      </c>
      <c r="AY11" s="71">
        <v>-7642896927.6500015</v>
      </c>
      <c r="AZ11" s="71">
        <v>-3241067823.7100005</v>
      </c>
      <c r="BA11" s="71">
        <v>-9126920226.25</v>
      </c>
      <c r="BB11" s="71">
        <v>0</v>
      </c>
      <c r="BC11" s="71">
        <v>4725091122.3099995</v>
      </c>
      <c r="BD11" s="71">
        <v>4143358948.8499999</v>
      </c>
      <c r="BE11" s="71">
        <v>262925860.18000007</v>
      </c>
      <c r="BF11" s="71">
        <v>533068412.92000008</v>
      </c>
      <c r="BG11" s="71">
        <v>216683831.92000002</v>
      </c>
      <c r="BH11" s="71">
        <v>637949933.00999999</v>
      </c>
      <c r="BI11" s="71">
        <v>0</v>
      </c>
      <c r="BJ11" s="71">
        <v>-321565352.00999999</v>
      </c>
      <c r="BK11" s="71">
        <v>-270142552.74000001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-1232123975.7099998</v>
      </c>
      <c r="BT11" s="71">
        <v>-734793810.02999997</v>
      </c>
      <c r="BU11" s="71">
        <v>-294734345.20999998</v>
      </c>
      <c r="BV11" s="71">
        <v>-221954841.87999997</v>
      </c>
      <c r="BW11" s="71">
        <v>-941480.3</v>
      </c>
      <c r="BX11" s="71">
        <v>-13514352.620000001</v>
      </c>
      <c r="BY11" s="71">
        <v>-29598286.499999996</v>
      </c>
      <c r="BZ11" s="71">
        <v>63413140.829999998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-153085013.73999998</v>
      </c>
      <c r="CJ11" s="71">
        <v>-162015690.36999997</v>
      </c>
      <c r="CK11" s="71">
        <v>8930676.6300000008</v>
      </c>
      <c r="CL11" s="71">
        <v>-3158447770.9100018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11382660301.471972</v>
      </c>
      <c r="E13" s="71">
        <v>11066621210.77</v>
      </c>
      <c r="F13" s="71">
        <v>13664208142.33</v>
      </c>
      <c r="G13" s="71">
        <v>-1365616102.6299999</v>
      </c>
      <c r="H13" s="71">
        <v>-1231970828.9300001</v>
      </c>
      <c r="I13" s="71">
        <v>-2845789536.7399998</v>
      </c>
      <c r="J13" s="71">
        <v>-3700218216.0999994</v>
      </c>
      <c r="K13" s="71">
        <v>-8293352959.6499996</v>
      </c>
      <c r="L13" s="71">
        <v>4593134743.5500002</v>
      </c>
      <c r="M13" s="71">
        <v>484957281.10000002</v>
      </c>
      <c r="N13" s="71">
        <v>893486311</v>
      </c>
      <c r="O13" s="71">
        <v>-408529029.89999998</v>
      </c>
      <c r="P13" s="71">
        <v>369471398.25999999</v>
      </c>
      <c r="Q13" s="71">
        <v>754604266.50999999</v>
      </c>
      <c r="R13" s="71">
        <v>-385132868.25</v>
      </c>
      <c r="S13" s="71">
        <v>-207185563.99000001</v>
      </c>
      <c r="T13" s="71">
        <v>-207185563.99000001</v>
      </c>
      <c r="U13" s="71">
        <v>-220816178</v>
      </c>
      <c r="V13" s="71">
        <v>13630614.01</v>
      </c>
      <c r="W13" s="71">
        <v>0</v>
      </c>
      <c r="X13" s="71">
        <v>0</v>
      </c>
      <c r="Y13" s="71">
        <v>0</v>
      </c>
      <c r="Z13" s="71">
        <v>3174302883.2819719</v>
      </c>
      <c r="AA13" s="71">
        <v>2412182752.0359888</v>
      </c>
      <c r="AB13" s="71">
        <v>335804518.74624723</v>
      </c>
      <c r="AC13" s="71">
        <v>272563078.21655399</v>
      </c>
      <c r="AD13" s="71">
        <v>15413564.397495538</v>
      </c>
      <c r="AE13" s="71">
        <v>0</v>
      </c>
      <c r="AF13" s="71">
        <v>1994073.1523945262</v>
      </c>
      <c r="AG13" s="71">
        <v>185727628.21040016</v>
      </c>
      <c r="AH13" s="71">
        <v>-49382731.477108538</v>
      </c>
      <c r="AI13" s="71">
        <v>0</v>
      </c>
      <c r="AJ13" s="71">
        <v>4857524.59</v>
      </c>
      <c r="AK13" s="71">
        <v>4857524.59</v>
      </c>
      <c r="AL13" s="71">
        <v>0</v>
      </c>
      <c r="AM13" s="71">
        <v>189853783.56</v>
      </c>
      <c r="AN13" s="71">
        <v>196425143.97999999</v>
      </c>
      <c r="AO13" s="71">
        <v>95970.080000000075</v>
      </c>
      <c r="AP13" s="71">
        <v>0</v>
      </c>
      <c r="AQ13" s="71">
        <v>0</v>
      </c>
      <c r="AR13" s="71">
        <v>-6667330.4999999981</v>
      </c>
      <c r="AS13" s="71">
        <v>-11696725825.22447</v>
      </c>
      <c r="AT13" s="71">
        <v>-5939739145.4900007</v>
      </c>
      <c r="AU13" s="71">
        <v>-6556794422.2000008</v>
      </c>
      <c r="AV13" s="71">
        <v>617055276.71000004</v>
      </c>
      <c r="AW13" s="71">
        <v>-3620064323.7399998</v>
      </c>
      <c r="AX13" s="71">
        <v>-3797778998.5699997</v>
      </c>
      <c r="AY13" s="71">
        <v>-8362322353.75</v>
      </c>
      <c r="AZ13" s="71">
        <v>-3662588385.75</v>
      </c>
      <c r="BA13" s="71">
        <v>-9792337633</v>
      </c>
      <c r="BB13" s="71">
        <v>0</v>
      </c>
      <c r="BC13" s="71">
        <v>5092603665</v>
      </c>
      <c r="BD13" s="71">
        <v>4564543355.1800003</v>
      </c>
      <c r="BE13" s="71">
        <v>177714674.83000001</v>
      </c>
      <c r="BF13" s="71">
        <v>426399990.72000003</v>
      </c>
      <c r="BG13" s="71">
        <v>403732370.72000003</v>
      </c>
      <c r="BH13" s="71">
        <v>443470</v>
      </c>
      <c r="BI13" s="71">
        <v>0</v>
      </c>
      <c r="BJ13" s="71">
        <v>22224150</v>
      </c>
      <c r="BK13" s="71">
        <v>-248685315.89000002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-2027337224.8644719</v>
      </c>
      <c r="BT13" s="71">
        <v>-984728888.76000023</v>
      </c>
      <c r="BU13" s="71">
        <v>-479841769.78912938</v>
      </c>
      <c r="BV13" s="71">
        <v>-221550647.41424733</v>
      </c>
      <c r="BW13" s="71">
        <v>0</v>
      </c>
      <c r="BX13" s="71">
        <v>-36653956.468220308</v>
      </c>
      <c r="BY13" s="71">
        <v>-113916654.7789878</v>
      </c>
      <c r="BZ13" s="71">
        <v>147076809.66</v>
      </c>
      <c r="CA13" s="71">
        <v>-337722117.31388724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-109585131.13</v>
      </c>
      <c r="CJ13" s="71">
        <v>-109585131.13</v>
      </c>
      <c r="CK13" s="71">
        <v>0</v>
      </c>
      <c r="CL13" s="71">
        <v>-314065523.75249863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16506322622.537506</v>
      </c>
      <c r="E14" s="71">
        <v>18659487059.789993</v>
      </c>
      <c r="F14" s="71">
        <v>21265906897.189995</v>
      </c>
      <c r="G14" s="71">
        <v>-986016406.82000005</v>
      </c>
      <c r="H14" s="71">
        <v>-1620403430.5799999</v>
      </c>
      <c r="I14" s="71">
        <v>-4530587170.0999985</v>
      </c>
      <c r="J14" s="71">
        <v>-4740773186.0599985</v>
      </c>
      <c r="K14" s="71">
        <v>-12236060910.259998</v>
      </c>
      <c r="L14" s="71">
        <v>7495287724.1999998</v>
      </c>
      <c r="M14" s="71">
        <v>-194579541.16999996</v>
      </c>
      <c r="N14" s="71">
        <v>613408111.88</v>
      </c>
      <c r="O14" s="71">
        <v>-807987653.04999995</v>
      </c>
      <c r="P14" s="71">
        <v>404765557.13</v>
      </c>
      <c r="Q14" s="71">
        <v>956157838.03999996</v>
      </c>
      <c r="R14" s="71">
        <v>-551392280.90999997</v>
      </c>
      <c r="S14" s="71">
        <v>-784571206.05000007</v>
      </c>
      <c r="T14" s="71">
        <v>-813613595.4000001</v>
      </c>
      <c r="U14" s="71">
        <v>-1935093762.6800001</v>
      </c>
      <c r="V14" s="71">
        <v>1121480167.28</v>
      </c>
      <c r="W14" s="71">
        <v>29042389.350000001</v>
      </c>
      <c r="X14" s="71">
        <v>53004239.140000001</v>
      </c>
      <c r="Y14" s="71">
        <v>-23961849.789999999</v>
      </c>
      <c r="Z14" s="71">
        <v>3016320969.9075108</v>
      </c>
      <c r="AA14" s="71">
        <v>1601987873.785327</v>
      </c>
      <c r="AB14" s="71">
        <v>-1960283.5113399997</v>
      </c>
      <c r="AC14" s="71">
        <v>784018756.10852504</v>
      </c>
      <c r="AD14" s="71">
        <v>614545738.94287705</v>
      </c>
      <c r="AE14" s="71">
        <v>91106.305030999996</v>
      </c>
      <c r="AF14" s="71">
        <v>663649.82250000001</v>
      </c>
      <c r="AG14" s="71">
        <v>16604698.384700999</v>
      </c>
      <c r="AH14" s="71">
        <v>0</v>
      </c>
      <c r="AI14" s="71">
        <v>369430.06988999998</v>
      </c>
      <c r="AJ14" s="71">
        <v>21345937.140000001</v>
      </c>
      <c r="AK14" s="71">
        <v>21345937.140000001</v>
      </c>
      <c r="AL14" s="71">
        <v>0</v>
      </c>
      <c r="AM14" s="71">
        <v>124327031.84999999</v>
      </c>
      <c r="AN14" s="71">
        <v>115646692.11999999</v>
      </c>
      <c r="AO14" s="71">
        <v>-10708036.519999998</v>
      </c>
      <c r="AP14" s="71">
        <v>10</v>
      </c>
      <c r="AQ14" s="71">
        <v>0</v>
      </c>
      <c r="AR14" s="71">
        <v>19388366.25</v>
      </c>
      <c r="AS14" s="71">
        <v>-20096596780.34</v>
      </c>
      <c r="AT14" s="71">
        <v>-9411880150.1399994</v>
      </c>
      <c r="AU14" s="71">
        <v>-10686032325.299999</v>
      </c>
      <c r="AV14" s="71">
        <v>1274152175.1599998</v>
      </c>
      <c r="AW14" s="71">
        <v>-7739436173.1000023</v>
      </c>
      <c r="AX14" s="71">
        <v>-8466375252.2800026</v>
      </c>
      <c r="AY14" s="71">
        <v>-20639831657.990002</v>
      </c>
      <c r="AZ14" s="71">
        <v>-9267976029.1700001</v>
      </c>
      <c r="BA14" s="71">
        <v>-23235337884.799999</v>
      </c>
      <c r="BB14" s="71">
        <v>0</v>
      </c>
      <c r="BC14" s="71">
        <v>11863482255.98</v>
      </c>
      <c r="BD14" s="71">
        <v>12173456405.709999</v>
      </c>
      <c r="BE14" s="71">
        <v>726939079.18000007</v>
      </c>
      <c r="BF14" s="71">
        <v>2566571305.96</v>
      </c>
      <c r="BG14" s="71">
        <v>1197607822.1199999</v>
      </c>
      <c r="BH14" s="71">
        <v>2860852460.7399998</v>
      </c>
      <c r="BI14" s="71">
        <v>0</v>
      </c>
      <c r="BJ14" s="71">
        <v>-1491888976.8999999</v>
      </c>
      <c r="BK14" s="71">
        <v>-1839632226.78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-2662550990.25</v>
      </c>
      <c r="BT14" s="71">
        <v>-1804209300.02</v>
      </c>
      <c r="BU14" s="71">
        <v>-672631139.38999999</v>
      </c>
      <c r="BV14" s="71">
        <v>-227030840.79000002</v>
      </c>
      <c r="BW14" s="71">
        <v>0</v>
      </c>
      <c r="BX14" s="71">
        <v>-92689243.569999993</v>
      </c>
      <c r="BY14" s="71">
        <v>-203561.84</v>
      </c>
      <c r="BZ14" s="71">
        <v>168638539.52000001</v>
      </c>
      <c r="CA14" s="71">
        <v>-34425444.159999996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-282729466.85000002</v>
      </c>
      <c r="CJ14" s="71">
        <v>-282729466.85000002</v>
      </c>
      <c r="CK14" s="71">
        <v>0</v>
      </c>
      <c r="CL14" s="71">
        <v>-3590274157.802494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4245969894.8633733</v>
      </c>
      <c r="E17" s="71">
        <v>3338704884.0899997</v>
      </c>
      <c r="F17" s="71">
        <v>4049479211.4199996</v>
      </c>
      <c r="G17" s="71">
        <v>-386309753.23000002</v>
      </c>
      <c r="H17" s="71">
        <v>-324464574.10000002</v>
      </c>
      <c r="I17" s="71">
        <v>119370221.75000033</v>
      </c>
      <c r="J17" s="71">
        <v>183867719.68000031</v>
      </c>
      <c r="K17" s="71">
        <v>-2200300535.25</v>
      </c>
      <c r="L17" s="71">
        <v>2384168254.9300003</v>
      </c>
      <c r="M17" s="71">
        <v>-94734482.679999977</v>
      </c>
      <c r="N17" s="71">
        <v>167915162.30000001</v>
      </c>
      <c r="O17" s="71">
        <v>-262649644.97999999</v>
      </c>
      <c r="P17" s="71">
        <v>30236984.75</v>
      </c>
      <c r="Q17" s="71">
        <v>185089671.43000001</v>
      </c>
      <c r="R17" s="71">
        <v>-154852686.68000001</v>
      </c>
      <c r="S17" s="71">
        <v>-6703807.3099999996</v>
      </c>
      <c r="T17" s="71">
        <v>-6703807.3099999996</v>
      </c>
      <c r="U17" s="71">
        <v>-6703807.3099999996</v>
      </c>
      <c r="V17" s="71">
        <v>0</v>
      </c>
      <c r="W17" s="71">
        <v>0</v>
      </c>
      <c r="X17" s="71">
        <v>0</v>
      </c>
      <c r="Y17" s="71">
        <v>0</v>
      </c>
      <c r="Z17" s="71">
        <v>803867253.2633729</v>
      </c>
      <c r="AA17" s="71">
        <v>540408521.00355899</v>
      </c>
      <c r="AB17" s="71">
        <v>53289.211170000002</v>
      </c>
      <c r="AC17" s="71">
        <v>263405443.04864401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77745.509999999995</v>
      </c>
      <c r="AK17" s="71">
        <v>77745.509999999995</v>
      </c>
      <c r="AL17" s="71">
        <v>0</v>
      </c>
      <c r="AM17" s="71">
        <v>-9346402.4400000013</v>
      </c>
      <c r="AN17" s="71">
        <v>24307728.890000001</v>
      </c>
      <c r="AO17" s="71">
        <v>-6561001.0300000003</v>
      </c>
      <c r="AP17" s="71">
        <v>0</v>
      </c>
      <c r="AQ17" s="71">
        <v>0</v>
      </c>
      <c r="AR17" s="71">
        <v>-27093130.300000001</v>
      </c>
      <c r="AS17" s="71">
        <v>-5277125122.0633192</v>
      </c>
      <c r="AT17" s="71">
        <v>-2607747732.9900007</v>
      </c>
      <c r="AU17" s="71">
        <v>-3116613965.8100009</v>
      </c>
      <c r="AV17" s="71">
        <v>508866232.81999999</v>
      </c>
      <c r="AW17" s="71">
        <v>-1934319407.2199998</v>
      </c>
      <c r="AX17" s="71">
        <v>-2268976206.9899998</v>
      </c>
      <c r="AY17" s="71">
        <v>-5927602700.2299995</v>
      </c>
      <c r="AZ17" s="71">
        <v>-2524850604.4799995</v>
      </c>
      <c r="BA17" s="71">
        <v>-9052747231.6299992</v>
      </c>
      <c r="BB17" s="71">
        <v>0</v>
      </c>
      <c r="BC17" s="71">
        <v>5649995135.8799992</v>
      </c>
      <c r="BD17" s="71">
        <v>3658626493.2399998</v>
      </c>
      <c r="BE17" s="71">
        <v>334656799.76999998</v>
      </c>
      <c r="BF17" s="71">
        <v>942495692.78000009</v>
      </c>
      <c r="BG17" s="71">
        <v>357182177.42000002</v>
      </c>
      <c r="BH17" s="71">
        <v>1582202633.1900001</v>
      </c>
      <c r="BI17" s="71">
        <v>0</v>
      </c>
      <c r="BJ17" s="71">
        <v>-996889117.83000004</v>
      </c>
      <c r="BK17" s="71">
        <v>-607838893.01000011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-735057981.85331821</v>
      </c>
      <c r="BT17" s="71">
        <v>-413825785.03000015</v>
      </c>
      <c r="BU17" s="71">
        <v>-136074382.33994895</v>
      </c>
      <c r="BV17" s="71">
        <v>-131577532.44479997</v>
      </c>
      <c r="BW17" s="71">
        <v>0</v>
      </c>
      <c r="BX17" s="71">
        <v>-2898861.8707299992</v>
      </c>
      <c r="BY17" s="71">
        <v>-64278075.817838989</v>
      </c>
      <c r="BZ17" s="71">
        <v>83036182.900000006</v>
      </c>
      <c r="CA17" s="71">
        <v>-69439527.25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-1031155227.1999459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-378580.26</v>
      </c>
      <c r="AL18" s="71">
        <v>378580.26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790356.34999999858</v>
      </c>
      <c r="AT18" s="71">
        <v>-1784748.04</v>
      </c>
      <c r="AU18" s="71">
        <v>-1789263.09</v>
      </c>
      <c r="AV18" s="71">
        <v>4515.0500000000466</v>
      </c>
      <c r="AW18" s="71">
        <v>2616169.2899999986</v>
      </c>
      <c r="AX18" s="71">
        <v>2621300.959999999</v>
      </c>
      <c r="AY18" s="71">
        <v>-16184376.070000002</v>
      </c>
      <c r="AZ18" s="71">
        <v>-16184376.070000002</v>
      </c>
      <c r="BA18" s="71">
        <v>0</v>
      </c>
      <c r="BB18" s="71">
        <v>0</v>
      </c>
      <c r="BC18" s="71">
        <v>0</v>
      </c>
      <c r="BD18" s="71">
        <v>18805677.030000001</v>
      </c>
      <c r="BE18" s="71">
        <v>-5131.6700000004494</v>
      </c>
      <c r="BF18" s="71">
        <v>43774.269999999553</v>
      </c>
      <c r="BG18" s="71">
        <v>43774.269999999553</v>
      </c>
      <c r="BH18" s="71">
        <v>0</v>
      </c>
      <c r="BI18" s="71">
        <v>0</v>
      </c>
      <c r="BJ18" s="71">
        <v>0</v>
      </c>
      <c r="BK18" s="71">
        <v>-48905.94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-41064.9</v>
      </c>
      <c r="BT18" s="71">
        <v>0</v>
      </c>
      <c r="BU18" s="71">
        <v>-27441.71</v>
      </c>
      <c r="BV18" s="71">
        <v>-5206.8</v>
      </c>
      <c r="BW18" s="71">
        <v>0</v>
      </c>
      <c r="BX18" s="71">
        <v>-1309.24</v>
      </c>
      <c r="BY18" s="71">
        <v>-7107.15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790356.34999999858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5051757893.6199989</v>
      </c>
      <c r="E20" s="71">
        <v>4622983423.4199991</v>
      </c>
      <c r="F20" s="71">
        <v>5207604350.2699995</v>
      </c>
      <c r="G20" s="71">
        <v>-182550547.75</v>
      </c>
      <c r="H20" s="71">
        <v>-402070379.10000002</v>
      </c>
      <c r="I20" s="71">
        <v>-478924173.39999998</v>
      </c>
      <c r="J20" s="71">
        <v>-535309262.48000002</v>
      </c>
      <c r="K20" s="71">
        <v>-3066179670.52</v>
      </c>
      <c r="L20" s="71">
        <v>2530870408.04</v>
      </c>
      <c r="M20" s="71">
        <v>3489323.4799999893</v>
      </c>
      <c r="N20" s="71">
        <v>103776033.77</v>
      </c>
      <c r="O20" s="71">
        <v>-100286710.29000001</v>
      </c>
      <c r="P20" s="71">
        <v>52895765.599999994</v>
      </c>
      <c r="Q20" s="71">
        <v>237370521.5</v>
      </c>
      <c r="R20" s="71">
        <v>-184474755.90000001</v>
      </c>
      <c r="S20" s="71">
        <v>75787286</v>
      </c>
      <c r="T20" s="71">
        <v>75787286</v>
      </c>
      <c r="U20" s="71">
        <v>-249616434</v>
      </c>
      <c r="V20" s="71">
        <v>325403720</v>
      </c>
      <c r="W20" s="71">
        <v>0</v>
      </c>
      <c r="X20" s="71">
        <v>0</v>
      </c>
      <c r="Y20" s="71">
        <v>0</v>
      </c>
      <c r="Z20" s="71">
        <v>763469608.24000001</v>
      </c>
      <c r="AA20" s="71">
        <v>729700325.95000005</v>
      </c>
      <c r="AB20" s="71">
        <v>0</v>
      </c>
      <c r="AC20" s="71">
        <v>10328090.780000001</v>
      </c>
      <c r="AD20" s="71">
        <v>23441191.510000002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-144349.64000000001</v>
      </c>
      <c r="AK20" s="71">
        <v>-144349.64000000001</v>
      </c>
      <c r="AL20" s="71">
        <v>0</v>
      </c>
      <c r="AM20" s="71">
        <v>68586099</v>
      </c>
      <c r="AN20" s="71">
        <v>72060779</v>
      </c>
      <c r="AO20" s="71">
        <v>-884467</v>
      </c>
      <c r="AP20" s="71">
        <v>0</v>
      </c>
      <c r="AQ20" s="71">
        <v>0</v>
      </c>
      <c r="AR20" s="71">
        <v>-2590213</v>
      </c>
      <c r="AS20" s="71">
        <v>-5381253736.21</v>
      </c>
      <c r="AT20" s="71">
        <v>-2980755527.2999997</v>
      </c>
      <c r="AU20" s="71">
        <v>-3135234132.1999998</v>
      </c>
      <c r="AV20" s="71">
        <v>154478604.89999998</v>
      </c>
      <c r="AW20" s="71">
        <v>-1445509319.4699998</v>
      </c>
      <c r="AX20" s="71">
        <v>-1632307368.52</v>
      </c>
      <c r="AY20" s="71">
        <v>-4113450754.1699996</v>
      </c>
      <c r="AZ20" s="71">
        <v>-1719448360.1399999</v>
      </c>
      <c r="BA20" s="71">
        <v>-5269976172.6100006</v>
      </c>
      <c r="BB20" s="71">
        <v>0</v>
      </c>
      <c r="BC20" s="71">
        <v>2875973778.5800004</v>
      </c>
      <c r="BD20" s="71">
        <v>2481143385.6499996</v>
      </c>
      <c r="BE20" s="71">
        <v>186798049.05000016</v>
      </c>
      <c r="BF20" s="71">
        <v>355364945.69000018</v>
      </c>
      <c r="BG20" s="71">
        <v>96694361.680000007</v>
      </c>
      <c r="BH20" s="71">
        <v>505932393.93000007</v>
      </c>
      <c r="BI20" s="71">
        <v>0</v>
      </c>
      <c r="BJ20" s="71">
        <v>-247261809.91999999</v>
      </c>
      <c r="BK20" s="71">
        <v>-168566896.64000002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-902289405.67999995</v>
      </c>
      <c r="BT20" s="71">
        <v>-511481115.16000003</v>
      </c>
      <c r="BU20" s="71">
        <v>-276625576.72999996</v>
      </c>
      <c r="BV20" s="71">
        <v>-53247025.140000001</v>
      </c>
      <c r="BW20" s="71">
        <v>-441895.31</v>
      </c>
      <c r="BX20" s="71">
        <v>-23578456.470000003</v>
      </c>
      <c r="BY20" s="71">
        <v>-66670813.950000003</v>
      </c>
      <c r="BZ20" s="71">
        <v>29818883.190000001</v>
      </c>
      <c r="CA20" s="71">
        <v>-63406.11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-52699483.759999998</v>
      </c>
      <c r="CJ20" s="71">
        <v>-52699483.759999998</v>
      </c>
      <c r="CK20" s="71">
        <v>0</v>
      </c>
      <c r="CL20" s="71">
        <v>-329495842.59000111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1781932501.3900006</v>
      </c>
      <c r="E21" s="71">
        <v>4495293861.3299999</v>
      </c>
      <c r="F21" s="71">
        <v>4884665570.6399994</v>
      </c>
      <c r="G21" s="71">
        <v>-1818994.98</v>
      </c>
      <c r="H21" s="71">
        <v>-387552714.32999998</v>
      </c>
      <c r="I21" s="71">
        <v>-3258842886.3299994</v>
      </c>
      <c r="J21" s="71">
        <v>-3549510592.6999998</v>
      </c>
      <c r="K21" s="71">
        <v>-3557630434.6999998</v>
      </c>
      <c r="L21" s="71">
        <v>8119842</v>
      </c>
      <c r="M21" s="71">
        <v>1375629.82</v>
      </c>
      <c r="N21" s="71">
        <v>1375629.82</v>
      </c>
      <c r="O21" s="71">
        <v>0</v>
      </c>
      <c r="P21" s="71">
        <v>289292076.55000001</v>
      </c>
      <c r="Q21" s="71">
        <v>289292076.55000001</v>
      </c>
      <c r="R21" s="71">
        <v>0</v>
      </c>
      <c r="S21" s="71">
        <v>-12175836.289999999</v>
      </c>
      <c r="T21" s="71">
        <v>-12175836.289999999</v>
      </c>
      <c r="U21" s="71">
        <v>-12175836.289999999</v>
      </c>
      <c r="V21" s="71">
        <v>0</v>
      </c>
      <c r="W21" s="71">
        <v>0</v>
      </c>
      <c r="X21" s="71">
        <v>0</v>
      </c>
      <c r="Y21" s="71">
        <v>0</v>
      </c>
      <c r="Z21" s="71">
        <v>556625904.20999992</v>
      </c>
      <c r="AA21" s="71">
        <v>353737760.17999995</v>
      </c>
      <c r="AB21" s="71">
        <v>0</v>
      </c>
      <c r="AC21" s="71">
        <v>125299089.94000001</v>
      </c>
      <c r="AD21" s="71">
        <v>73007856.810000002</v>
      </c>
      <c r="AE21" s="71">
        <v>0</v>
      </c>
      <c r="AF21" s="71">
        <v>2525484.23</v>
      </c>
      <c r="AG21" s="71">
        <v>2055713.05</v>
      </c>
      <c r="AH21" s="71">
        <v>0</v>
      </c>
      <c r="AI21" s="71">
        <v>0</v>
      </c>
      <c r="AJ21" s="71">
        <v>46411.75</v>
      </c>
      <c r="AK21" s="71">
        <v>46411.75</v>
      </c>
      <c r="AL21" s="71">
        <v>0</v>
      </c>
      <c r="AM21" s="71">
        <v>985046.72</v>
      </c>
      <c r="AN21" s="71">
        <v>405633</v>
      </c>
      <c r="AO21" s="71">
        <v>673835.72</v>
      </c>
      <c r="AP21" s="71">
        <v>0</v>
      </c>
      <c r="AQ21" s="71">
        <v>0</v>
      </c>
      <c r="AR21" s="71">
        <v>-94422</v>
      </c>
      <c r="AS21" s="71">
        <v>-1458440327.75</v>
      </c>
      <c r="AT21" s="71">
        <v>-284727643.89999998</v>
      </c>
      <c r="AU21" s="71">
        <v>-285451578.02999997</v>
      </c>
      <c r="AV21" s="71">
        <v>723934.13000000012</v>
      </c>
      <c r="AW21" s="71">
        <v>-858519756.86999989</v>
      </c>
      <c r="AX21" s="71">
        <v>-860034598.64999986</v>
      </c>
      <c r="AY21" s="71">
        <v>-1113134668.3399999</v>
      </c>
      <c r="AZ21" s="71">
        <v>-464105284.98000008</v>
      </c>
      <c r="BA21" s="71">
        <v>-1648054606.8</v>
      </c>
      <c r="BB21" s="71">
        <v>0</v>
      </c>
      <c r="BC21" s="71">
        <v>999025223.44000006</v>
      </c>
      <c r="BD21" s="71">
        <v>253100069.69</v>
      </c>
      <c r="BE21" s="71">
        <v>1514841.7800000049</v>
      </c>
      <c r="BF21" s="71">
        <v>29777856.450000003</v>
      </c>
      <c r="BG21" s="71">
        <v>30108458.940000001</v>
      </c>
      <c r="BH21" s="71">
        <v>-831629.66</v>
      </c>
      <c r="BI21" s="71">
        <v>0</v>
      </c>
      <c r="BJ21" s="71">
        <v>501027.17</v>
      </c>
      <c r="BK21" s="71">
        <v>-28263014.669999998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-275115110.49999994</v>
      </c>
      <c r="BT21" s="71">
        <v>-143218032.07999998</v>
      </c>
      <c r="BU21" s="71">
        <v>-90810011.200000003</v>
      </c>
      <c r="BV21" s="71">
        <v>-29685463.260000002</v>
      </c>
      <c r="BW21" s="71">
        <v>0</v>
      </c>
      <c r="BX21" s="71">
        <v>-5152005.3</v>
      </c>
      <c r="BY21" s="71">
        <v>-6323640.6500000004</v>
      </c>
      <c r="BZ21" s="71">
        <v>74041.989999999991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-40077816.479999997</v>
      </c>
      <c r="CJ21" s="71">
        <v>-40077816.479999997</v>
      </c>
      <c r="CK21" s="71">
        <v>0</v>
      </c>
      <c r="CL21" s="71">
        <v>323492173.64000058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13014493351.926132</v>
      </c>
      <c r="E22" s="71">
        <v>13994940930.77</v>
      </c>
      <c r="F22" s="71">
        <v>17157218807.18</v>
      </c>
      <c r="G22" s="71">
        <v>-1865612344.72</v>
      </c>
      <c r="H22" s="71">
        <v>-1296665531.6900001</v>
      </c>
      <c r="I22" s="71">
        <v>-2533221019.0599985</v>
      </c>
      <c r="J22" s="71">
        <v>-1682683499.0599985</v>
      </c>
      <c r="K22" s="71">
        <v>-9840662641.0499992</v>
      </c>
      <c r="L22" s="71">
        <v>8157979141.9900007</v>
      </c>
      <c r="M22" s="71">
        <v>-1038485549.51</v>
      </c>
      <c r="N22" s="71">
        <v>1054008819.03</v>
      </c>
      <c r="O22" s="71">
        <v>-2092494368.54</v>
      </c>
      <c r="P22" s="71">
        <v>187948029.50999999</v>
      </c>
      <c r="Q22" s="71">
        <v>758595021.46000004</v>
      </c>
      <c r="R22" s="71">
        <v>-570646991.95000005</v>
      </c>
      <c r="S22" s="71">
        <v>23385137.159999967</v>
      </c>
      <c r="T22" s="71">
        <v>294308945.02999997</v>
      </c>
      <c r="U22" s="71">
        <v>-1332197734</v>
      </c>
      <c r="V22" s="71">
        <v>1626506679.03</v>
      </c>
      <c r="W22" s="71">
        <v>-270923807.87</v>
      </c>
      <c r="X22" s="71">
        <v>51450119</v>
      </c>
      <c r="Y22" s="71">
        <v>-322373926.87</v>
      </c>
      <c r="Z22" s="71">
        <v>660456586.73612893</v>
      </c>
      <c r="AA22" s="71">
        <v>475246384.46279263</v>
      </c>
      <c r="AB22" s="71">
        <v>0</v>
      </c>
      <c r="AC22" s="71">
        <v>161505549.26893675</v>
      </c>
      <c r="AD22" s="71">
        <v>17885268.483017579</v>
      </c>
      <c r="AE22" s="71">
        <v>3881281.5123682753</v>
      </c>
      <c r="AF22" s="71">
        <v>0</v>
      </c>
      <c r="AG22" s="71">
        <v>1932004.8920016789</v>
      </c>
      <c r="AH22" s="71">
        <v>0</v>
      </c>
      <c r="AI22" s="71">
        <v>6098.1170120642073</v>
      </c>
      <c r="AJ22" s="71">
        <v>4541014.1500000004</v>
      </c>
      <c r="AK22" s="71">
        <v>4541014.1500000004</v>
      </c>
      <c r="AL22" s="71">
        <v>0</v>
      </c>
      <c r="AM22" s="71">
        <v>864390702.17000008</v>
      </c>
      <c r="AN22" s="71">
        <v>14697837</v>
      </c>
      <c r="AO22" s="71">
        <v>183.39</v>
      </c>
      <c r="AP22" s="71">
        <v>0</v>
      </c>
      <c r="AQ22" s="71">
        <v>0</v>
      </c>
      <c r="AR22" s="71">
        <v>849692681.78000009</v>
      </c>
      <c r="AS22" s="71">
        <v>-16417491016.18648</v>
      </c>
      <c r="AT22" s="71">
        <v>-13063257291.140003</v>
      </c>
      <c r="AU22" s="71">
        <v>-16164074018.720001</v>
      </c>
      <c r="AV22" s="71">
        <v>3100816727.579999</v>
      </c>
      <c r="AW22" s="71">
        <v>-1204230758.5200019</v>
      </c>
      <c r="AX22" s="71">
        <v>-2028458361.9900017</v>
      </c>
      <c r="AY22" s="71">
        <v>-21216817039.299995</v>
      </c>
      <c r="AZ22" s="71">
        <v>-7967819889.8800001</v>
      </c>
      <c r="BA22" s="71">
        <v>-35721801368.57</v>
      </c>
      <c r="BB22" s="71">
        <v>0</v>
      </c>
      <c r="BC22" s="71">
        <v>22472804219.150002</v>
      </c>
      <c r="BD22" s="71">
        <v>19188358677.309994</v>
      </c>
      <c r="BE22" s="71">
        <v>824227603.46999979</v>
      </c>
      <c r="BF22" s="71">
        <v>3200900643.04</v>
      </c>
      <c r="BG22" s="71">
        <v>1507111651.2099998</v>
      </c>
      <c r="BH22" s="71">
        <v>5185113812.5199995</v>
      </c>
      <c r="BI22" s="71">
        <v>0</v>
      </c>
      <c r="BJ22" s="71">
        <v>-3491324820.6899996</v>
      </c>
      <c r="BK22" s="71">
        <v>-2376673039.5700002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-2150002966.5264745</v>
      </c>
      <c r="BT22" s="71">
        <v>-1514196081.8</v>
      </c>
      <c r="BU22" s="71">
        <v>-688679101.5254426</v>
      </c>
      <c r="BV22" s="71">
        <v>-49985818.492156342</v>
      </c>
      <c r="BW22" s="71">
        <v>0</v>
      </c>
      <c r="BX22" s="71">
        <v>-59199769.114485905</v>
      </c>
      <c r="BY22" s="71">
        <v>-39525678.854389817</v>
      </c>
      <c r="BZ22" s="71">
        <v>439989394.56999993</v>
      </c>
      <c r="CA22" s="71">
        <v>-238405911.31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-3402997664.2603474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17744097913.23</v>
      </c>
      <c r="E23" s="71">
        <v>17114068256.669998</v>
      </c>
      <c r="F23" s="71">
        <v>23026945629.929996</v>
      </c>
      <c r="G23" s="71">
        <v>-4218493591.5999994</v>
      </c>
      <c r="H23" s="71">
        <v>-1694383781.6600001</v>
      </c>
      <c r="I23" s="71">
        <v>-4720915426.079999</v>
      </c>
      <c r="J23" s="71">
        <v>-6853443366.0999994</v>
      </c>
      <c r="K23" s="71">
        <v>-12301905165.48</v>
      </c>
      <c r="L23" s="71">
        <v>5448461799.3800001</v>
      </c>
      <c r="M23" s="71">
        <v>1535019743.8800001</v>
      </c>
      <c r="N23" s="71">
        <v>2344637679.3499999</v>
      </c>
      <c r="O23" s="71">
        <v>-809617935.46999991</v>
      </c>
      <c r="P23" s="71">
        <v>597508196.13999999</v>
      </c>
      <c r="Q23" s="71">
        <v>915245876.25999999</v>
      </c>
      <c r="R23" s="71">
        <v>-317737680.12</v>
      </c>
      <c r="S23" s="71">
        <v>-313545154.37</v>
      </c>
      <c r="T23" s="71">
        <v>-377703074.65000004</v>
      </c>
      <c r="U23" s="71">
        <v>-382284330.70000005</v>
      </c>
      <c r="V23" s="71">
        <v>4581256.05</v>
      </c>
      <c r="W23" s="71">
        <v>64157920.280000001</v>
      </c>
      <c r="X23" s="71">
        <v>64157920.280000001</v>
      </c>
      <c r="Y23" s="71">
        <v>0</v>
      </c>
      <c r="Z23" s="71">
        <v>5516620258.2600002</v>
      </c>
      <c r="AA23" s="71">
        <v>3773699173.0699997</v>
      </c>
      <c r="AB23" s="71">
        <v>630930117.26999998</v>
      </c>
      <c r="AC23" s="71">
        <v>145808101.92000002</v>
      </c>
      <c r="AD23" s="71">
        <v>860339934.15999997</v>
      </c>
      <c r="AE23" s="71">
        <v>0</v>
      </c>
      <c r="AF23" s="71">
        <v>77659827.340000004</v>
      </c>
      <c r="AG23" s="71">
        <v>28183104.5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147869978.75</v>
      </c>
      <c r="AN23" s="71">
        <v>219554822.90000001</v>
      </c>
      <c r="AO23" s="71">
        <v>-71820637</v>
      </c>
      <c r="AP23" s="71">
        <v>0</v>
      </c>
      <c r="AQ23" s="71">
        <v>0</v>
      </c>
      <c r="AR23" s="71">
        <v>135792.85</v>
      </c>
      <c r="AS23" s="71">
        <v>-15537880322.829992</v>
      </c>
      <c r="AT23" s="71">
        <v>-6171808942.6199875</v>
      </c>
      <c r="AU23" s="71">
        <v>-8191576905.2599983</v>
      </c>
      <c r="AV23" s="71">
        <v>2019767962.6400113</v>
      </c>
      <c r="AW23" s="71">
        <v>-7406958681.340003</v>
      </c>
      <c r="AX23" s="71">
        <v>-9209233046.2200031</v>
      </c>
      <c r="AY23" s="71">
        <v>-19701752883.800003</v>
      </c>
      <c r="AZ23" s="71">
        <v>-5972744460.4499998</v>
      </c>
      <c r="BA23" s="71">
        <v>-25262977794.390003</v>
      </c>
      <c r="BB23" s="71">
        <v>0</v>
      </c>
      <c r="BC23" s="71">
        <v>11533969371.040001</v>
      </c>
      <c r="BD23" s="71">
        <v>10492519837.58</v>
      </c>
      <c r="BE23" s="71">
        <v>1802274364.8800001</v>
      </c>
      <c r="BF23" s="71">
        <v>4326679262.2300005</v>
      </c>
      <c r="BG23" s="71">
        <v>1395245075.6700001</v>
      </c>
      <c r="BH23" s="71">
        <v>5447671238.8400002</v>
      </c>
      <c r="BI23" s="71">
        <v>0</v>
      </c>
      <c r="BJ23" s="71">
        <v>-2516237052.2799997</v>
      </c>
      <c r="BK23" s="71">
        <v>-2524404897.3500004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-1833599120.4999998</v>
      </c>
      <c r="BT23" s="71">
        <v>-1693588603.6299996</v>
      </c>
      <c r="BU23" s="71">
        <v>-385696501.87</v>
      </c>
      <c r="BV23" s="71">
        <v>-8933052.1400000006</v>
      </c>
      <c r="BW23" s="71">
        <v>0</v>
      </c>
      <c r="BX23" s="71">
        <v>-77301998.289999992</v>
      </c>
      <c r="BY23" s="71">
        <v>-151377965.66</v>
      </c>
      <c r="BZ23" s="71">
        <v>491719668.72999996</v>
      </c>
      <c r="CA23" s="71">
        <v>-8420667.6400000006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-125513578.37</v>
      </c>
      <c r="CJ23" s="71">
        <v>-146530761.65000001</v>
      </c>
      <c r="CK23" s="71">
        <v>21017183.279999997</v>
      </c>
      <c r="CL23" s="71">
        <v>2206217590.4000072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4324687834.1399994</v>
      </c>
      <c r="E24" s="71">
        <v>3738358767.3799992</v>
      </c>
      <c r="F24" s="71">
        <v>6254761408.6999989</v>
      </c>
      <c r="G24" s="71">
        <v>-2049048843.1199999</v>
      </c>
      <c r="H24" s="71">
        <v>-467353798.19999999</v>
      </c>
      <c r="I24" s="71">
        <v>-200689352.08000028</v>
      </c>
      <c r="J24" s="71">
        <v>-154252011.07000017</v>
      </c>
      <c r="K24" s="71">
        <v>-3107566519.0700002</v>
      </c>
      <c r="L24" s="71">
        <v>2953314508</v>
      </c>
      <c r="M24" s="71">
        <v>-73653569.390000105</v>
      </c>
      <c r="N24" s="71">
        <v>1003546073.26</v>
      </c>
      <c r="O24" s="71">
        <v>-1077199642.6500001</v>
      </c>
      <c r="P24" s="71">
        <v>27216228.379999995</v>
      </c>
      <c r="Q24" s="71">
        <v>241107094.94</v>
      </c>
      <c r="R24" s="71">
        <v>-213890866.56</v>
      </c>
      <c r="S24" s="71">
        <v>-100389960.04999995</v>
      </c>
      <c r="T24" s="71">
        <v>-142753606.04999995</v>
      </c>
      <c r="U24" s="71">
        <v>-537470385.05999994</v>
      </c>
      <c r="V24" s="71">
        <v>394716779.00999999</v>
      </c>
      <c r="W24" s="71">
        <v>42363646</v>
      </c>
      <c r="X24" s="71">
        <v>220404290.41999999</v>
      </c>
      <c r="Y24" s="71">
        <v>-178040644.41999999</v>
      </c>
      <c r="Z24" s="71">
        <v>891986726.28999996</v>
      </c>
      <c r="AA24" s="71">
        <v>875975447.01999998</v>
      </c>
      <c r="AB24" s="71">
        <v>0</v>
      </c>
      <c r="AC24" s="71">
        <v>16011279.27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-4578347.3999999762</v>
      </c>
      <c r="AN24" s="71">
        <v>153495520.57000002</v>
      </c>
      <c r="AO24" s="71">
        <v>-66200844.449999996</v>
      </c>
      <c r="AP24" s="71">
        <v>0</v>
      </c>
      <c r="AQ24" s="71">
        <v>0</v>
      </c>
      <c r="AR24" s="71">
        <v>-91873023.520000011</v>
      </c>
      <c r="AS24" s="71">
        <v>-4164996293.1100006</v>
      </c>
      <c r="AT24" s="71">
        <v>-2747706969.3000002</v>
      </c>
      <c r="AU24" s="71">
        <v>-4323638039.8299999</v>
      </c>
      <c r="AV24" s="71">
        <v>1575931070.53</v>
      </c>
      <c r="AW24" s="71">
        <v>-770324711.6000005</v>
      </c>
      <c r="AX24" s="71">
        <v>-1171728082.5500002</v>
      </c>
      <c r="AY24" s="71">
        <v>-4247346837.1700001</v>
      </c>
      <c r="AZ24" s="71">
        <v>-1585204457.6699998</v>
      </c>
      <c r="BA24" s="71">
        <v>-6497452997.8299999</v>
      </c>
      <c r="BB24" s="71">
        <v>0</v>
      </c>
      <c r="BC24" s="71">
        <v>3835310618.3299999</v>
      </c>
      <c r="BD24" s="71">
        <v>3075618754.6199999</v>
      </c>
      <c r="BE24" s="71">
        <v>401403370.94999969</v>
      </c>
      <c r="BF24" s="71">
        <v>1447264128.9899998</v>
      </c>
      <c r="BG24" s="71">
        <v>454986665.31</v>
      </c>
      <c r="BH24" s="71">
        <v>2271026565.6799998</v>
      </c>
      <c r="BI24" s="71">
        <v>0</v>
      </c>
      <c r="BJ24" s="71">
        <v>-1278749102</v>
      </c>
      <c r="BK24" s="71">
        <v>-1045860758.0400001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-646964612.21000004</v>
      </c>
      <c r="BT24" s="71">
        <v>-593385912.49000013</v>
      </c>
      <c r="BU24" s="71">
        <v>-184978776.41</v>
      </c>
      <c r="BV24" s="71">
        <v>-39863495.879999995</v>
      </c>
      <c r="BW24" s="71">
        <v>0</v>
      </c>
      <c r="BX24" s="71">
        <v>-26556483.91</v>
      </c>
      <c r="BY24" s="71">
        <v>-49972040.920000002</v>
      </c>
      <c r="BZ24" s="71">
        <v>374147489.80000001</v>
      </c>
      <c r="CA24" s="71">
        <v>-126355392.40000001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159691541.02999878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3965351364.8462057</v>
      </c>
      <c r="E25" s="71">
        <v>3329002851.73</v>
      </c>
      <c r="F25" s="71">
        <v>3768008384.0799999</v>
      </c>
      <c r="G25" s="71">
        <v>-186928196.08000001</v>
      </c>
      <c r="H25" s="71">
        <v>-252077336.26999998</v>
      </c>
      <c r="I25" s="71">
        <v>-390496089.90999955</v>
      </c>
      <c r="J25" s="71">
        <v>-419389530.30999947</v>
      </c>
      <c r="K25" s="71">
        <v>-1815787767.3099995</v>
      </c>
      <c r="L25" s="71">
        <v>1396398237</v>
      </c>
      <c r="M25" s="71">
        <v>-13853260.649999961</v>
      </c>
      <c r="N25" s="71">
        <v>73580596.080000043</v>
      </c>
      <c r="O25" s="71">
        <v>-87433856.730000004</v>
      </c>
      <c r="P25" s="71">
        <v>42746701.049999908</v>
      </c>
      <c r="Q25" s="71">
        <v>131248637.0999999</v>
      </c>
      <c r="R25" s="71">
        <v>-88501936.049999997</v>
      </c>
      <c r="S25" s="71">
        <v>6952567.0499999998</v>
      </c>
      <c r="T25" s="71">
        <v>6952567.0499999998</v>
      </c>
      <c r="U25" s="71">
        <v>0</v>
      </c>
      <c r="V25" s="71">
        <v>6952567.0499999998</v>
      </c>
      <c r="W25" s="71">
        <v>0</v>
      </c>
      <c r="X25" s="71">
        <v>0</v>
      </c>
      <c r="Y25" s="71">
        <v>0</v>
      </c>
      <c r="Z25" s="71">
        <v>988748830.2362045</v>
      </c>
      <c r="AA25" s="71">
        <v>841144248.54272759</v>
      </c>
      <c r="AB25" s="71">
        <v>0</v>
      </c>
      <c r="AC25" s="71">
        <v>57624278.837412253</v>
      </c>
      <c r="AD25" s="71">
        <v>87282072.290521368</v>
      </c>
      <c r="AE25" s="71">
        <v>0</v>
      </c>
      <c r="AF25" s="71">
        <v>2698230.5655433079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31143205.740000017</v>
      </c>
      <c r="AN25" s="71">
        <v>39037183.500000022</v>
      </c>
      <c r="AO25" s="71">
        <v>0</v>
      </c>
      <c r="AP25" s="71">
        <v>0</v>
      </c>
      <c r="AQ25" s="71">
        <v>0</v>
      </c>
      <c r="AR25" s="71">
        <v>-7893977.7600000035</v>
      </c>
      <c r="AS25" s="71">
        <v>-3203907212.9675303</v>
      </c>
      <c r="AT25" s="71">
        <v>-1331091012.6199243</v>
      </c>
      <c r="AU25" s="71">
        <v>-1516278537.8199244</v>
      </c>
      <c r="AV25" s="71">
        <v>185187525.20000002</v>
      </c>
      <c r="AW25" s="71">
        <v>-870458045.37001145</v>
      </c>
      <c r="AX25" s="71">
        <v>-880975698.95001137</v>
      </c>
      <c r="AY25" s="71">
        <v>-1699706391.6400113</v>
      </c>
      <c r="AZ25" s="71">
        <v>-924878777.48001122</v>
      </c>
      <c r="BA25" s="71">
        <v>-2130916216.5400002</v>
      </c>
      <c r="BB25" s="71">
        <v>0</v>
      </c>
      <c r="BC25" s="71">
        <v>1356088602.3800001</v>
      </c>
      <c r="BD25" s="71">
        <v>818730692.68999994</v>
      </c>
      <c r="BE25" s="71">
        <v>10517653.579999954</v>
      </c>
      <c r="BF25" s="71">
        <v>115018178.78999996</v>
      </c>
      <c r="BG25" s="71">
        <v>100885499.30999994</v>
      </c>
      <c r="BH25" s="71">
        <v>104256257.18999994</v>
      </c>
      <c r="BI25" s="71">
        <v>0</v>
      </c>
      <c r="BJ25" s="71">
        <v>-90123577.709999919</v>
      </c>
      <c r="BK25" s="71">
        <v>-104500525.21000001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-985999794.92759407</v>
      </c>
      <c r="BT25" s="71">
        <v>-347230344.20000005</v>
      </c>
      <c r="BU25" s="71">
        <v>-240312454.22441494</v>
      </c>
      <c r="BV25" s="71">
        <v>-88232295.234728277</v>
      </c>
      <c r="BW25" s="71">
        <v>0</v>
      </c>
      <c r="BX25" s="71">
        <v>-275563918.48955464</v>
      </c>
      <c r="BY25" s="71">
        <v>-15527660.288896166</v>
      </c>
      <c r="BZ25" s="71">
        <v>7222644.8900000006</v>
      </c>
      <c r="CA25" s="71">
        <v>-26355767.379999999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-16358360.050000001</v>
      </c>
      <c r="CJ25" s="71">
        <v>-16358360.050000001</v>
      </c>
      <c r="CK25" s="71">
        <v>0</v>
      </c>
      <c r="CL25" s="71">
        <v>761444151.87867546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6196117530.3599997</v>
      </c>
      <c r="E26" s="71">
        <v>5674327400.6099997</v>
      </c>
      <c r="F26" s="71">
        <v>6211608545.7200003</v>
      </c>
      <c r="G26" s="71">
        <v>-77783223.929999992</v>
      </c>
      <c r="H26" s="71">
        <v>-459497921.18000001</v>
      </c>
      <c r="I26" s="71">
        <v>-312650760.90999997</v>
      </c>
      <c r="J26" s="71">
        <v>-357013612.76999998</v>
      </c>
      <c r="K26" s="71">
        <v>-3232266456.9400001</v>
      </c>
      <c r="L26" s="71">
        <v>2875252844.1700001</v>
      </c>
      <c r="M26" s="71">
        <v>-7722779.3599999994</v>
      </c>
      <c r="N26" s="71">
        <v>37318247.549999997</v>
      </c>
      <c r="O26" s="71">
        <v>-45041026.909999996</v>
      </c>
      <c r="P26" s="71">
        <v>52085631.219999999</v>
      </c>
      <c r="Q26" s="71">
        <v>244236638.56</v>
      </c>
      <c r="R26" s="71">
        <v>-192151007.34</v>
      </c>
      <c r="S26" s="71">
        <v>63441396.209999993</v>
      </c>
      <c r="T26" s="71">
        <v>65162954.549999997</v>
      </c>
      <c r="U26" s="71">
        <v>-56911955.450000003</v>
      </c>
      <c r="V26" s="71">
        <v>122074910</v>
      </c>
      <c r="W26" s="71">
        <v>-1721558.3399999999</v>
      </c>
      <c r="X26" s="71">
        <v>8389083.6600000001</v>
      </c>
      <c r="Y26" s="71">
        <v>-10110642</v>
      </c>
      <c r="Z26" s="71">
        <v>647433528.25999999</v>
      </c>
      <c r="AA26" s="71">
        <v>623375962.62</v>
      </c>
      <c r="AB26" s="71">
        <v>0</v>
      </c>
      <c r="AC26" s="71">
        <v>20728234.18</v>
      </c>
      <c r="AD26" s="71">
        <v>0</v>
      </c>
      <c r="AE26" s="71">
        <v>0</v>
      </c>
      <c r="AF26" s="71">
        <v>0</v>
      </c>
      <c r="AG26" s="71">
        <v>3329331.46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123565966.18999998</v>
      </c>
      <c r="AN26" s="71">
        <v>149453844.88999999</v>
      </c>
      <c r="AO26" s="71">
        <v>-1581777.93</v>
      </c>
      <c r="AP26" s="71">
        <v>0</v>
      </c>
      <c r="AQ26" s="71">
        <v>0</v>
      </c>
      <c r="AR26" s="71">
        <v>-24306100.77</v>
      </c>
      <c r="AS26" s="71">
        <v>-6834622152.2400007</v>
      </c>
      <c r="AT26" s="71">
        <v>-4215938215.5</v>
      </c>
      <c r="AU26" s="71">
        <v>-4275081297.5700002</v>
      </c>
      <c r="AV26" s="71">
        <v>59143082.07</v>
      </c>
      <c r="AW26" s="71">
        <v>-1533998417.4800012</v>
      </c>
      <c r="AX26" s="71">
        <v>-1547553331.8900013</v>
      </c>
      <c r="AY26" s="71">
        <v>-5163904800.8600006</v>
      </c>
      <c r="AZ26" s="71">
        <v>-2624411937.3000002</v>
      </c>
      <c r="BA26" s="71">
        <v>-5117290768.9100008</v>
      </c>
      <c r="BB26" s="71">
        <v>0</v>
      </c>
      <c r="BC26" s="71">
        <v>2577797905.3499999</v>
      </c>
      <c r="BD26" s="71">
        <v>3616351468.9699993</v>
      </c>
      <c r="BE26" s="71">
        <v>13554914.410000026</v>
      </c>
      <c r="BF26" s="71">
        <v>187668633</v>
      </c>
      <c r="BG26" s="71">
        <v>78978845.910000011</v>
      </c>
      <c r="BH26" s="71">
        <v>229139655.03999999</v>
      </c>
      <c r="BI26" s="71">
        <v>0</v>
      </c>
      <c r="BJ26" s="71">
        <v>-120449867.95</v>
      </c>
      <c r="BK26" s="71">
        <v>-174113718.58999997</v>
      </c>
      <c r="BL26" s="71">
        <v>0</v>
      </c>
      <c r="BM26" s="71">
        <v>0</v>
      </c>
      <c r="BN26" s="71">
        <v>0</v>
      </c>
      <c r="BO26" s="71">
        <v>38726.89</v>
      </c>
      <c r="BP26" s="71">
        <v>38726.89</v>
      </c>
      <c r="BQ26" s="71">
        <v>0</v>
      </c>
      <c r="BR26" s="71">
        <v>0</v>
      </c>
      <c r="BS26" s="71">
        <v>-1064348366.49</v>
      </c>
      <c r="BT26" s="71">
        <v>-589231032.42999995</v>
      </c>
      <c r="BU26" s="71">
        <v>-293724320.96000004</v>
      </c>
      <c r="BV26" s="71">
        <v>-56926655.349999994</v>
      </c>
      <c r="BW26" s="71">
        <v>0</v>
      </c>
      <c r="BX26" s="71">
        <v>-22810083.670000002</v>
      </c>
      <c r="BY26" s="71">
        <v>-59598708.219999999</v>
      </c>
      <c r="BZ26" s="71">
        <v>15068699.809999999</v>
      </c>
      <c r="CA26" s="71">
        <v>-57126265.669999994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-20375879.66</v>
      </c>
      <c r="CJ26" s="71">
        <v>-20375879.66</v>
      </c>
      <c r="CK26" s="71">
        <v>0</v>
      </c>
      <c r="CL26" s="71">
        <v>-638504621.88000107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11772562644.73</v>
      </c>
      <c r="E27" s="71">
        <v>11774569094.57</v>
      </c>
      <c r="F27" s="71">
        <v>13254221558.83</v>
      </c>
      <c r="G27" s="71">
        <v>-364016020.07999998</v>
      </c>
      <c r="H27" s="71">
        <v>-1115636444.1800001</v>
      </c>
      <c r="I27" s="71">
        <v>-2304619840.9499998</v>
      </c>
      <c r="J27" s="71">
        <v>-2644923760.8199997</v>
      </c>
      <c r="K27" s="71">
        <v>-7530863058.25</v>
      </c>
      <c r="L27" s="71">
        <v>4885939297.4300003</v>
      </c>
      <c r="M27" s="71">
        <v>76943506.370000005</v>
      </c>
      <c r="N27" s="71">
        <v>230300681</v>
      </c>
      <c r="O27" s="71">
        <v>-153357174.63</v>
      </c>
      <c r="P27" s="71">
        <v>263360413.49999994</v>
      </c>
      <c r="Q27" s="71">
        <v>643187077.53999996</v>
      </c>
      <c r="R27" s="71">
        <v>-379826664.04000002</v>
      </c>
      <c r="S27" s="71">
        <v>-535616427.53000003</v>
      </c>
      <c r="T27" s="71">
        <v>-554145175.34000003</v>
      </c>
      <c r="U27" s="71">
        <v>-554145175.34000003</v>
      </c>
      <c r="V27" s="71">
        <v>0</v>
      </c>
      <c r="W27" s="71">
        <v>18528747.809999999</v>
      </c>
      <c r="X27" s="71">
        <v>18528747.809999999</v>
      </c>
      <c r="Y27" s="71">
        <v>0</v>
      </c>
      <c r="Z27" s="71">
        <v>2637440463.0999999</v>
      </c>
      <c r="AA27" s="71">
        <v>943395434.57000005</v>
      </c>
      <c r="AB27" s="71">
        <v>246154305.81999999</v>
      </c>
      <c r="AC27" s="71">
        <v>1447890722.7099998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200789355.54000002</v>
      </c>
      <c r="AN27" s="71">
        <v>275446778.31999999</v>
      </c>
      <c r="AO27" s="71">
        <v>-36544127.890000001</v>
      </c>
      <c r="AP27" s="71">
        <v>0</v>
      </c>
      <c r="AQ27" s="71">
        <v>0</v>
      </c>
      <c r="AR27" s="71">
        <v>-38113294.890000001</v>
      </c>
      <c r="AS27" s="71">
        <v>-16003887606.369999</v>
      </c>
      <c r="AT27" s="71">
        <v>-6635828413.8899994</v>
      </c>
      <c r="AU27" s="71">
        <v>-7041500246.8599997</v>
      </c>
      <c r="AV27" s="71">
        <v>405671832.97000003</v>
      </c>
      <c r="AW27" s="71">
        <v>-7177000706.8899994</v>
      </c>
      <c r="AX27" s="71">
        <v>-7282253050.0799999</v>
      </c>
      <c r="AY27" s="71">
        <v>-17404283029.470001</v>
      </c>
      <c r="AZ27" s="71">
        <v>-5621525145.6599998</v>
      </c>
      <c r="BA27" s="71">
        <v>-23359182686.639999</v>
      </c>
      <c r="BB27" s="71">
        <v>0</v>
      </c>
      <c r="BC27" s="71">
        <v>11576424802.83</v>
      </c>
      <c r="BD27" s="71">
        <v>10122029979.390001</v>
      </c>
      <c r="BE27" s="71">
        <v>105252343.19000012</v>
      </c>
      <c r="BF27" s="71">
        <v>461664433.51000011</v>
      </c>
      <c r="BG27" s="71">
        <v>601233933.11000013</v>
      </c>
      <c r="BH27" s="71">
        <v>200531118.28999999</v>
      </c>
      <c r="BI27" s="71">
        <v>0</v>
      </c>
      <c r="BJ27" s="71">
        <v>-340100617.88999999</v>
      </c>
      <c r="BK27" s="71">
        <v>-356412090.31999999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-2064156981.8299997</v>
      </c>
      <c r="BT27" s="71">
        <v>-1096701402.0999997</v>
      </c>
      <c r="BU27" s="71">
        <v>-659820205.76000011</v>
      </c>
      <c r="BV27" s="71">
        <v>-147677435.01999998</v>
      </c>
      <c r="BW27" s="71">
        <v>0</v>
      </c>
      <c r="BX27" s="71">
        <v>-118623500.01000001</v>
      </c>
      <c r="BY27" s="71">
        <v>-84466278.209999993</v>
      </c>
      <c r="BZ27" s="71">
        <v>43131839.270000003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-126901503.76000001</v>
      </c>
      <c r="CJ27" s="71">
        <v>-126901503.76000001</v>
      </c>
      <c r="CK27" s="71">
        <v>0</v>
      </c>
      <c r="CL27" s="71">
        <v>-4231324961.6399994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94465098.540000007</v>
      </c>
      <c r="E28" s="71">
        <v>75525283.530000001</v>
      </c>
      <c r="F28" s="71">
        <v>75525283.530000001</v>
      </c>
      <c r="G28" s="71">
        <v>0</v>
      </c>
      <c r="H28" s="71">
        <v>0</v>
      </c>
      <c r="I28" s="71">
        <v>-35147258.509999998</v>
      </c>
      <c r="J28" s="71">
        <v>-35147258.509999998</v>
      </c>
      <c r="K28" s="71">
        <v>-40735974.759999998</v>
      </c>
      <c r="L28" s="71">
        <v>5588716.25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51337567.659999996</v>
      </c>
      <c r="AA28" s="71">
        <v>24076307.23</v>
      </c>
      <c r="AB28" s="71">
        <v>0</v>
      </c>
      <c r="AC28" s="71">
        <v>0</v>
      </c>
      <c r="AD28" s="71">
        <v>27261260.43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2749505.8600000003</v>
      </c>
      <c r="AN28" s="71">
        <v>2323684.5700000003</v>
      </c>
      <c r="AO28" s="71">
        <v>645721.29</v>
      </c>
      <c r="AP28" s="71">
        <v>0</v>
      </c>
      <c r="AQ28" s="71">
        <v>0</v>
      </c>
      <c r="AR28" s="71">
        <v>-219900</v>
      </c>
      <c r="AS28" s="71">
        <v>-44336017.36999999</v>
      </c>
      <c r="AT28" s="71">
        <v>-22982822.259999998</v>
      </c>
      <c r="AU28" s="71">
        <v>-26510957.43</v>
      </c>
      <c r="AV28" s="71">
        <v>3528135.17</v>
      </c>
      <c r="AW28" s="71">
        <v>-12244888.399999984</v>
      </c>
      <c r="AX28" s="71">
        <v>-10239138.419999987</v>
      </c>
      <c r="AY28" s="71">
        <v>-64277836.289999992</v>
      </c>
      <c r="AZ28" s="71">
        <v>-42799747.160000004</v>
      </c>
      <c r="BA28" s="71">
        <v>-59037205.939999998</v>
      </c>
      <c r="BB28" s="71">
        <v>0</v>
      </c>
      <c r="BC28" s="71">
        <v>37559116.810000002</v>
      </c>
      <c r="BD28" s="71">
        <v>54038697.870000005</v>
      </c>
      <c r="BE28" s="71">
        <v>-2005749.9799999967</v>
      </c>
      <c r="BF28" s="71">
        <v>9756247.8800000027</v>
      </c>
      <c r="BG28" s="71">
        <v>5688926.1100000003</v>
      </c>
      <c r="BH28" s="71">
        <v>9738358.5600000005</v>
      </c>
      <c r="BI28" s="71">
        <v>0</v>
      </c>
      <c r="BJ28" s="71">
        <v>-5671036.79</v>
      </c>
      <c r="BK28" s="71">
        <v>-11761997.859999999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-9084657.2600000016</v>
      </c>
      <c r="BT28" s="71">
        <v>-8611700.4000000004</v>
      </c>
      <c r="BU28" s="71">
        <v>-321393.26</v>
      </c>
      <c r="BV28" s="71">
        <v>-111799.63</v>
      </c>
      <c r="BW28" s="71">
        <v>0</v>
      </c>
      <c r="BX28" s="71">
        <v>-1519.82</v>
      </c>
      <c r="BY28" s="71">
        <v>-38244.15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-23649.45</v>
      </c>
      <c r="CJ28" s="71">
        <v>-23649.45</v>
      </c>
      <c r="CK28" s="71">
        <v>0</v>
      </c>
      <c r="CL28" s="71">
        <v>50129081.170000017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16799769882.429783</v>
      </c>
      <c r="E29" s="71">
        <v>14909720212.729996</v>
      </c>
      <c r="F29" s="71">
        <v>17333700541.509995</v>
      </c>
      <c r="G29" s="71">
        <v>-1200094551.55</v>
      </c>
      <c r="H29" s="71">
        <v>-1223885777.23</v>
      </c>
      <c r="I29" s="71">
        <v>-1227600031.9300046</v>
      </c>
      <c r="J29" s="71">
        <v>-1747326678.3600035</v>
      </c>
      <c r="K29" s="71">
        <v>-8806834205.8100033</v>
      </c>
      <c r="L29" s="71">
        <v>7059507527.4499998</v>
      </c>
      <c r="M29" s="71">
        <v>401831160.14999884</v>
      </c>
      <c r="N29" s="71">
        <v>750916989.8799988</v>
      </c>
      <c r="O29" s="71">
        <v>-349085829.72999996</v>
      </c>
      <c r="P29" s="71">
        <v>117895486.28000003</v>
      </c>
      <c r="Q29" s="71">
        <v>573089265.95000005</v>
      </c>
      <c r="R29" s="71">
        <v>-455193779.67000002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2805598580.7597904</v>
      </c>
      <c r="AA29" s="71">
        <v>2805598580.7597904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39646912.750000022</v>
      </c>
      <c r="AK29" s="71">
        <v>39646912.750000022</v>
      </c>
      <c r="AL29" s="71">
        <v>0</v>
      </c>
      <c r="AM29" s="71">
        <v>272404208.12</v>
      </c>
      <c r="AN29" s="71">
        <v>305511721.92000002</v>
      </c>
      <c r="AO29" s="71">
        <v>-32433033.920000013</v>
      </c>
      <c r="AP29" s="71">
        <v>411710.86</v>
      </c>
      <c r="AQ29" s="71">
        <v>-115249.88999999998</v>
      </c>
      <c r="AR29" s="71">
        <v>-970940.85000000009</v>
      </c>
      <c r="AS29" s="71">
        <v>-16010766303.429192</v>
      </c>
      <c r="AT29" s="71">
        <v>-7882558524.1300068</v>
      </c>
      <c r="AU29" s="71">
        <v>-9296053488.27001</v>
      </c>
      <c r="AV29" s="71">
        <v>1413494964.140003</v>
      </c>
      <c r="AW29" s="71">
        <v>-5097202982.6900024</v>
      </c>
      <c r="AX29" s="71">
        <v>-5443315191.6400023</v>
      </c>
      <c r="AY29" s="71">
        <v>-10734615362.540001</v>
      </c>
      <c r="AZ29" s="71">
        <v>-5156960325.6599989</v>
      </c>
      <c r="BA29" s="71">
        <v>-12857118355.75</v>
      </c>
      <c r="BB29" s="71">
        <v>0</v>
      </c>
      <c r="BC29" s="71">
        <v>7279463318.8699999</v>
      </c>
      <c r="BD29" s="71">
        <v>5291300170.8999987</v>
      </c>
      <c r="BE29" s="71">
        <v>346112208.94999933</v>
      </c>
      <c r="BF29" s="71">
        <v>2245346102.2999992</v>
      </c>
      <c r="BG29" s="71">
        <v>984969081.19999945</v>
      </c>
      <c r="BH29" s="71">
        <v>2776059552.0899997</v>
      </c>
      <c r="BI29" s="71">
        <v>0</v>
      </c>
      <c r="BJ29" s="71">
        <v>-1515682530.99</v>
      </c>
      <c r="BK29" s="71">
        <v>-1899233893.3499999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-2740607585.8091841</v>
      </c>
      <c r="BT29" s="71">
        <v>-1637863801.7299991</v>
      </c>
      <c r="BU29" s="71">
        <v>-614886075.82527554</v>
      </c>
      <c r="BV29" s="71">
        <v>-97237242.658348471</v>
      </c>
      <c r="BW29" s="71">
        <v>0</v>
      </c>
      <c r="BX29" s="71">
        <v>-313346398.79922163</v>
      </c>
      <c r="BY29" s="71">
        <v>-212326075.74732557</v>
      </c>
      <c r="BZ29" s="71">
        <v>132907416.11000006</v>
      </c>
      <c r="CA29" s="71">
        <v>2144592.840985761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-290397210.80000019</v>
      </c>
      <c r="CJ29" s="71">
        <v>-290397210.80000019</v>
      </c>
      <c r="CK29" s="71">
        <v>0</v>
      </c>
      <c r="CL29" s="71">
        <v>789003579.00059128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3069425063.0095501</v>
      </c>
      <c r="E30" s="71">
        <v>2424774513.3699999</v>
      </c>
      <c r="F30" s="71">
        <v>2621374214.1700001</v>
      </c>
      <c r="G30" s="71">
        <v>-37757.839999999997</v>
      </c>
      <c r="H30" s="71">
        <v>-196561942.96000001</v>
      </c>
      <c r="I30" s="71">
        <v>-174094142.43000013</v>
      </c>
      <c r="J30" s="71">
        <v>-178980344.62000012</v>
      </c>
      <c r="K30" s="71">
        <v>-1435367745.3400002</v>
      </c>
      <c r="L30" s="71">
        <v>1256387400.72</v>
      </c>
      <c r="M30" s="71">
        <v>-25836669.739999998</v>
      </c>
      <c r="N30" s="71">
        <v>701349.87</v>
      </c>
      <c r="O30" s="71">
        <v>-26538019.609999999</v>
      </c>
      <c r="P30" s="71">
        <v>30722871.929999992</v>
      </c>
      <c r="Q30" s="71">
        <v>112856595.02</v>
      </c>
      <c r="R30" s="71">
        <v>-82133723.090000004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779706910.09955025</v>
      </c>
      <c r="AA30" s="71">
        <v>379587760.60821509</v>
      </c>
      <c r="AB30" s="71">
        <v>400119149.49133515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4365047.07</v>
      </c>
      <c r="AK30" s="71">
        <v>4365047.07</v>
      </c>
      <c r="AL30" s="71">
        <v>0</v>
      </c>
      <c r="AM30" s="71">
        <v>34672734.899999999</v>
      </c>
      <c r="AN30" s="71">
        <v>34672734.899999999</v>
      </c>
      <c r="AO30" s="71">
        <v>0</v>
      </c>
      <c r="AP30" s="71">
        <v>0</v>
      </c>
      <c r="AQ30" s="71">
        <v>0</v>
      </c>
      <c r="AR30" s="71">
        <v>0</v>
      </c>
      <c r="AS30" s="71">
        <v>-3308358526.8239827</v>
      </c>
      <c r="AT30" s="71">
        <v>-1511462789.1499999</v>
      </c>
      <c r="AU30" s="71">
        <v>-1629724361.9399998</v>
      </c>
      <c r="AV30" s="71">
        <v>118261572.79000001</v>
      </c>
      <c r="AW30" s="71">
        <v>-1350462780.7299993</v>
      </c>
      <c r="AX30" s="71">
        <v>-1358588854.5799992</v>
      </c>
      <c r="AY30" s="71">
        <v>-2722506825.0699992</v>
      </c>
      <c r="AZ30" s="71">
        <v>-1159338704.9399998</v>
      </c>
      <c r="BA30" s="71">
        <v>-3136927369.4899998</v>
      </c>
      <c r="BB30" s="71">
        <v>0</v>
      </c>
      <c r="BC30" s="71">
        <v>1573759249.3600001</v>
      </c>
      <c r="BD30" s="71">
        <v>1363917970.49</v>
      </c>
      <c r="BE30" s="71">
        <v>8126073.849999994</v>
      </c>
      <c r="BF30" s="71">
        <v>78959282.769999996</v>
      </c>
      <c r="BG30" s="71">
        <v>124856127.81999999</v>
      </c>
      <c r="BH30" s="71">
        <v>0</v>
      </c>
      <c r="BI30" s="71">
        <v>0</v>
      </c>
      <c r="BJ30" s="71">
        <v>-45896845.049999997</v>
      </c>
      <c r="BK30" s="71">
        <v>-70833208.920000002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-446432956.94398344</v>
      </c>
      <c r="BT30" s="71">
        <v>-263106729.91000003</v>
      </c>
      <c r="BU30" s="71">
        <v>-105684619.805741</v>
      </c>
      <c r="BV30" s="71">
        <v>-43732022.745388761</v>
      </c>
      <c r="BW30" s="71">
        <v>0</v>
      </c>
      <c r="BX30" s="71">
        <v>-1657943.3057821321</v>
      </c>
      <c r="BY30" s="71">
        <v>-8179167.2270715302</v>
      </c>
      <c r="BZ30" s="71">
        <v>4312404.6100000003</v>
      </c>
      <c r="CA30" s="71">
        <v>-28384878.559999999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-238933463.81443262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22835114305.789738</v>
      </c>
      <c r="E31" s="71">
        <v>19887898796.850574</v>
      </c>
      <c r="F31" s="71">
        <v>22942241507.010574</v>
      </c>
      <c r="G31" s="71">
        <v>-1131962941.8399999</v>
      </c>
      <c r="H31" s="71">
        <v>-1922379768.3199999</v>
      </c>
      <c r="I31" s="71">
        <v>-2690704658.2199993</v>
      </c>
      <c r="J31" s="71">
        <v>-2328584146.8199997</v>
      </c>
      <c r="K31" s="71">
        <v>-11733830751.119999</v>
      </c>
      <c r="L31" s="71">
        <v>9405246604.2999992</v>
      </c>
      <c r="M31" s="71">
        <v>-650625111.77999997</v>
      </c>
      <c r="N31" s="71">
        <v>536135261.42000002</v>
      </c>
      <c r="O31" s="71">
        <v>-1186760373.2</v>
      </c>
      <c r="P31" s="71">
        <v>288504600.38</v>
      </c>
      <c r="Q31" s="71">
        <v>1005856446.86</v>
      </c>
      <c r="R31" s="71">
        <v>-717351846.48000002</v>
      </c>
      <c r="S31" s="71">
        <v>-267327913.07999998</v>
      </c>
      <c r="T31" s="71">
        <v>-267327913.07999998</v>
      </c>
      <c r="U31" s="71">
        <v>-419479450.31999999</v>
      </c>
      <c r="V31" s="71">
        <v>152151537.24000001</v>
      </c>
      <c r="W31" s="71">
        <v>0</v>
      </c>
      <c r="X31" s="71">
        <v>0</v>
      </c>
      <c r="Y31" s="71">
        <v>0</v>
      </c>
      <c r="Z31" s="71">
        <v>5619036623.0991611</v>
      </c>
      <c r="AA31" s="71">
        <v>5619036623.0991611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286211457.13999993</v>
      </c>
      <c r="AN31" s="71">
        <v>292949659.33999997</v>
      </c>
      <c r="AO31" s="71">
        <v>146950.76999999999</v>
      </c>
      <c r="AP31" s="71">
        <v>0</v>
      </c>
      <c r="AQ31" s="71">
        <v>0</v>
      </c>
      <c r="AR31" s="71">
        <v>-6885152.9700000007</v>
      </c>
      <c r="AS31" s="71">
        <v>-21985075099.090771</v>
      </c>
      <c r="AT31" s="71">
        <v>-9422505051.7900009</v>
      </c>
      <c r="AU31" s="71">
        <v>-11442438254.470001</v>
      </c>
      <c r="AV31" s="71">
        <v>2019933202.6799998</v>
      </c>
      <c r="AW31" s="71">
        <v>-9227916301.3800011</v>
      </c>
      <c r="AX31" s="71">
        <v>-9551527099.1200008</v>
      </c>
      <c r="AY31" s="71">
        <v>-22051259555</v>
      </c>
      <c r="AZ31" s="71">
        <v>-6429409639.7600012</v>
      </c>
      <c r="BA31" s="71">
        <v>-28432893989.489998</v>
      </c>
      <c r="BB31" s="71">
        <v>0</v>
      </c>
      <c r="BC31" s="71">
        <v>12811044074.25</v>
      </c>
      <c r="BD31" s="71">
        <v>12499732455.879999</v>
      </c>
      <c r="BE31" s="71">
        <v>323610797.73999989</v>
      </c>
      <c r="BF31" s="71">
        <v>941584863.61999989</v>
      </c>
      <c r="BG31" s="71">
        <v>1478784607.1299999</v>
      </c>
      <c r="BH31" s="71">
        <v>0</v>
      </c>
      <c r="BI31" s="71">
        <v>0</v>
      </c>
      <c r="BJ31" s="71">
        <v>-537199743.50999999</v>
      </c>
      <c r="BK31" s="71">
        <v>-617974065.88</v>
      </c>
      <c r="BL31" s="71">
        <v>-319.93000000000006</v>
      </c>
      <c r="BM31" s="71">
        <v>-319.93000000000006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-3286569135.6007695</v>
      </c>
      <c r="BT31" s="71">
        <v>-2267024910.0699997</v>
      </c>
      <c r="BU31" s="71">
        <v>-802266192.57531857</v>
      </c>
      <c r="BV31" s="71">
        <v>-276054085.93984216</v>
      </c>
      <c r="BW31" s="71">
        <v>0</v>
      </c>
      <c r="BX31" s="71">
        <v>-61816763.405608892</v>
      </c>
      <c r="BY31" s="71">
        <v>0</v>
      </c>
      <c r="BZ31" s="71">
        <v>301191812.41000003</v>
      </c>
      <c r="CA31" s="71">
        <v>-180598996.02000001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-48084290.390000001</v>
      </c>
      <c r="CJ31" s="71">
        <v>-48084290.390000001</v>
      </c>
      <c r="CK31" s="71">
        <v>0</v>
      </c>
      <c r="CL31" s="71">
        <v>850039206.69896698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10238931567.823929</v>
      </c>
      <c r="E32" s="71">
        <v>10656371608.27</v>
      </c>
      <c r="F32" s="71">
        <v>14587444660.24</v>
      </c>
      <c r="G32" s="71">
        <v>-2894292778.7199998</v>
      </c>
      <c r="H32" s="71">
        <v>-1036780273.25</v>
      </c>
      <c r="I32" s="71">
        <v>-2740945879.4099994</v>
      </c>
      <c r="J32" s="71">
        <v>-3814514056.7499995</v>
      </c>
      <c r="K32" s="71">
        <v>-8029008497.2299995</v>
      </c>
      <c r="L32" s="71">
        <v>4214494440.48</v>
      </c>
      <c r="M32" s="71">
        <v>764254718.4000001</v>
      </c>
      <c r="N32" s="71">
        <v>1640828722.3900001</v>
      </c>
      <c r="O32" s="71">
        <v>-876574003.99000001</v>
      </c>
      <c r="P32" s="71">
        <v>309313458.93999994</v>
      </c>
      <c r="Q32" s="71">
        <v>591436839.04999995</v>
      </c>
      <c r="R32" s="71">
        <v>-282123380.11000001</v>
      </c>
      <c r="S32" s="71">
        <v>-101072267</v>
      </c>
      <c r="T32" s="71">
        <v>-184425350</v>
      </c>
      <c r="U32" s="71">
        <v>-184425350</v>
      </c>
      <c r="V32" s="71">
        <v>0</v>
      </c>
      <c r="W32" s="71">
        <v>83353083</v>
      </c>
      <c r="X32" s="71">
        <v>83353083</v>
      </c>
      <c r="Y32" s="71">
        <v>0</v>
      </c>
      <c r="Z32" s="71">
        <v>2301741098.0039277</v>
      </c>
      <c r="AA32" s="71">
        <v>1868209470.9018974</v>
      </c>
      <c r="AB32" s="71">
        <v>0</v>
      </c>
      <c r="AC32" s="71">
        <v>10479473.120958548</v>
      </c>
      <c r="AD32" s="71">
        <v>302281434.39380473</v>
      </c>
      <c r="AE32" s="71">
        <v>1685305.0289169741</v>
      </c>
      <c r="AF32" s="71">
        <v>0</v>
      </c>
      <c r="AG32" s="71">
        <v>119085414.55835027</v>
      </c>
      <c r="AH32" s="71">
        <v>0</v>
      </c>
      <c r="AI32" s="71">
        <v>0</v>
      </c>
      <c r="AJ32" s="71">
        <v>420109.19</v>
      </c>
      <c r="AK32" s="71">
        <v>420109.19</v>
      </c>
      <c r="AL32" s="71">
        <v>0</v>
      </c>
      <c r="AM32" s="71">
        <v>122416898.77000001</v>
      </c>
      <c r="AN32" s="71">
        <v>144259618.62</v>
      </c>
      <c r="AO32" s="71">
        <v>-22308265.27</v>
      </c>
      <c r="AP32" s="71">
        <v>0</v>
      </c>
      <c r="AQ32" s="71">
        <v>0</v>
      </c>
      <c r="AR32" s="71">
        <v>465545.42000000027</v>
      </c>
      <c r="AS32" s="71">
        <v>-9467610490.0968189</v>
      </c>
      <c r="AT32" s="71">
        <v>-6035304423.8000011</v>
      </c>
      <c r="AU32" s="71">
        <v>-7885293840.6600018</v>
      </c>
      <c r="AV32" s="71">
        <v>1849989416.8600001</v>
      </c>
      <c r="AW32" s="71">
        <v>-2043950397.6599967</v>
      </c>
      <c r="AX32" s="71">
        <v>-2710033935.699996</v>
      </c>
      <c r="AY32" s="71">
        <v>-7672091548.5999966</v>
      </c>
      <c r="AZ32" s="71">
        <v>-4517852609.6999998</v>
      </c>
      <c r="BA32" s="71">
        <v>-9130014493.6599979</v>
      </c>
      <c r="BB32" s="71">
        <v>0</v>
      </c>
      <c r="BC32" s="71">
        <v>5975775554.7600002</v>
      </c>
      <c r="BD32" s="71">
        <v>4962057612.9000006</v>
      </c>
      <c r="BE32" s="71">
        <v>666083538.03999925</v>
      </c>
      <c r="BF32" s="71">
        <v>2105035854.3999994</v>
      </c>
      <c r="BG32" s="71">
        <v>1179229351.74</v>
      </c>
      <c r="BH32" s="71">
        <v>2566896787.2799997</v>
      </c>
      <c r="BI32" s="71">
        <v>0</v>
      </c>
      <c r="BJ32" s="71">
        <v>-1641090284.6200001</v>
      </c>
      <c r="BK32" s="71">
        <v>-1438952316.3600001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-1381390935.1054904</v>
      </c>
      <c r="BT32" s="71">
        <v>-1065962411.52</v>
      </c>
      <c r="BU32" s="71">
        <v>-202668146.83276677</v>
      </c>
      <c r="BV32" s="71">
        <v>-315406874.46067888</v>
      </c>
      <c r="BW32" s="71">
        <v>0</v>
      </c>
      <c r="BX32" s="71">
        <v>-49950524.804871306</v>
      </c>
      <c r="BY32" s="71">
        <v>-32757290.84717343</v>
      </c>
      <c r="BZ32" s="71">
        <v>403861269.03000003</v>
      </c>
      <c r="CA32" s="71">
        <v>-118506955.67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-6964733.5313301068</v>
      </c>
      <c r="CJ32" s="71">
        <v>-6964733.5313301068</v>
      </c>
      <c r="CK32" s="71">
        <v>0</v>
      </c>
      <c r="CL32" s="71">
        <v>771321077.72710991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2587027561.156548</v>
      </c>
      <c r="E33" s="71">
        <v>2428673798.5999994</v>
      </c>
      <c r="F33" s="71">
        <v>2751115429.1699996</v>
      </c>
      <c r="G33" s="71">
        <v>-76580952.650000006</v>
      </c>
      <c r="H33" s="71">
        <v>-245860677.91999999</v>
      </c>
      <c r="I33" s="71">
        <v>-289965760.53999996</v>
      </c>
      <c r="J33" s="71">
        <v>-415552781.67999995</v>
      </c>
      <c r="K33" s="71">
        <v>-1298934762.0599999</v>
      </c>
      <c r="L33" s="71">
        <v>883381980.38</v>
      </c>
      <c r="M33" s="71">
        <v>56040834.150000006</v>
      </c>
      <c r="N33" s="71">
        <v>68353895.420000002</v>
      </c>
      <c r="O33" s="71">
        <v>-12313061.27</v>
      </c>
      <c r="P33" s="71">
        <v>69546186.989999995</v>
      </c>
      <c r="Q33" s="71">
        <v>120238867.02</v>
      </c>
      <c r="R33" s="71">
        <v>-50692680.030000001</v>
      </c>
      <c r="S33" s="71">
        <v>-10467044</v>
      </c>
      <c r="T33" s="71">
        <v>-10467044</v>
      </c>
      <c r="U33" s="71">
        <v>-10467044</v>
      </c>
      <c r="V33" s="71">
        <v>0</v>
      </c>
      <c r="W33" s="71">
        <v>0</v>
      </c>
      <c r="X33" s="71">
        <v>0</v>
      </c>
      <c r="Y33" s="71">
        <v>0</v>
      </c>
      <c r="Z33" s="71">
        <v>362200244.98654884</v>
      </c>
      <c r="AA33" s="71">
        <v>362200244.98654884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661000.93000000005</v>
      </c>
      <c r="AK33" s="71">
        <v>661000.93000000005</v>
      </c>
      <c r="AL33" s="71">
        <v>0</v>
      </c>
      <c r="AM33" s="71">
        <v>95925321.179999977</v>
      </c>
      <c r="AN33" s="71">
        <v>91789708.209999979</v>
      </c>
      <c r="AO33" s="71">
        <v>675024.40999999992</v>
      </c>
      <c r="AP33" s="71">
        <v>0</v>
      </c>
      <c r="AQ33" s="71">
        <v>0</v>
      </c>
      <c r="AR33" s="71">
        <v>3460588.5599999996</v>
      </c>
      <c r="AS33" s="71">
        <v>-3167870909.3911004</v>
      </c>
      <c r="AT33" s="71">
        <v>-2027348017.3</v>
      </c>
      <c r="AU33" s="71">
        <v>-2083681019.8199999</v>
      </c>
      <c r="AV33" s="71">
        <v>56333002.520000003</v>
      </c>
      <c r="AW33" s="71">
        <v>-650180064.71999991</v>
      </c>
      <c r="AX33" s="71">
        <v>-649265003.88999987</v>
      </c>
      <c r="AY33" s="71">
        <v>-2244881442.21</v>
      </c>
      <c r="AZ33" s="71">
        <v>-1332640132.1000001</v>
      </c>
      <c r="BA33" s="71">
        <v>-2727160837.7399998</v>
      </c>
      <c r="BB33" s="71">
        <v>0</v>
      </c>
      <c r="BC33" s="71">
        <v>1814919527.6299999</v>
      </c>
      <c r="BD33" s="71">
        <v>1595616438.3200002</v>
      </c>
      <c r="BE33" s="71">
        <v>-915060.82999999821</v>
      </c>
      <c r="BF33" s="71">
        <v>84083415.299999997</v>
      </c>
      <c r="BG33" s="71">
        <v>83640920.019999996</v>
      </c>
      <c r="BH33" s="71">
        <v>1544699.61</v>
      </c>
      <c r="BI33" s="71">
        <v>0</v>
      </c>
      <c r="BJ33" s="71">
        <v>-1102204.3299999998</v>
      </c>
      <c r="BK33" s="71">
        <v>-84998476.129999995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-458855463.36110038</v>
      </c>
      <c r="BT33" s="71">
        <v>-210246086.69999999</v>
      </c>
      <c r="BU33" s="71">
        <v>-118751725.10007393</v>
      </c>
      <c r="BV33" s="71">
        <v>-120774679.90121202</v>
      </c>
      <c r="BW33" s="71">
        <v>0</v>
      </c>
      <c r="BX33" s="71">
        <v>-2124623.2956643421</v>
      </c>
      <c r="BY33" s="71">
        <v>-10321615.314150039</v>
      </c>
      <c r="BZ33" s="71">
        <v>3363266.95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-31487364.009999998</v>
      </c>
      <c r="CJ33" s="71">
        <v>-31487364.009999998</v>
      </c>
      <c r="CK33" s="71">
        <v>0</v>
      </c>
      <c r="CL33" s="71">
        <v>-580843348.23455238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21712663.239296194</v>
      </c>
      <c r="E34" s="71">
        <v>28060574.440000001</v>
      </c>
      <c r="F34" s="71">
        <v>28875687.900000002</v>
      </c>
      <c r="G34" s="71">
        <v>-815113.46</v>
      </c>
      <c r="H34" s="71">
        <v>0</v>
      </c>
      <c r="I34" s="71">
        <v>-12093724.520000001</v>
      </c>
      <c r="J34" s="71">
        <v>-12234861.850000001</v>
      </c>
      <c r="K34" s="71">
        <v>-17278443.530000001</v>
      </c>
      <c r="L34" s="71">
        <v>5043581.6800000006</v>
      </c>
      <c r="M34" s="71">
        <v>141137.33000000002</v>
      </c>
      <c r="N34" s="71">
        <v>239711.42</v>
      </c>
      <c r="O34" s="71">
        <v>-98574.09</v>
      </c>
      <c r="P34" s="71">
        <v>0</v>
      </c>
      <c r="Q34" s="71">
        <v>0</v>
      </c>
      <c r="R34" s="71">
        <v>0</v>
      </c>
      <c r="S34" s="71">
        <v>1904243.85</v>
      </c>
      <c r="T34" s="71">
        <v>1904243.85</v>
      </c>
      <c r="U34" s="71">
        <v>0</v>
      </c>
      <c r="V34" s="71">
        <v>1904243.85</v>
      </c>
      <c r="W34" s="71">
        <v>0</v>
      </c>
      <c r="X34" s="71">
        <v>0</v>
      </c>
      <c r="Y34" s="71">
        <v>0</v>
      </c>
      <c r="Z34" s="71">
        <v>3841569.4692961932</v>
      </c>
      <c r="AA34" s="71">
        <v>4028129.8757578582</v>
      </c>
      <c r="AB34" s="71">
        <v>0</v>
      </c>
      <c r="AC34" s="71">
        <v>-186560.40646166474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-17237264.142079495</v>
      </c>
      <c r="AT34" s="71">
        <v>-7138434.21</v>
      </c>
      <c r="AU34" s="71">
        <v>-6911215.7000000002</v>
      </c>
      <c r="AV34" s="71">
        <v>-227218.51</v>
      </c>
      <c r="AW34" s="71">
        <v>947698.56000001123</v>
      </c>
      <c r="AX34" s="71">
        <v>1102354.6200000122</v>
      </c>
      <c r="AY34" s="71">
        <v>-48177069.04999999</v>
      </c>
      <c r="AZ34" s="71">
        <v>-27250018.036968291</v>
      </c>
      <c r="BA34" s="71">
        <v>-50850347.758357376</v>
      </c>
      <c r="BB34" s="71">
        <v>0</v>
      </c>
      <c r="BC34" s="71">
        <v>29923296.745325677</v>
      </c>
      <c r="BD34" s="71">
        <v>49279423.670000002</v>
      </c>
      <c r="BE34" s="71">
        <v>-154656.06000000099</v>
      </c>
      <c r="BF34" s="71">
        <v>2401047.8399999989</v>
      </c>
      <c r="BG34" s="71">
        <v>3126346.3093262538</v>
      </c>
      <c r="BH34" s="71">
        <v>820313.86612288398</v>
      </c>
      <c r="BI34" s="71">
        <v>0</v>
      </c>
      <c r="BJ34" s="71">
        <v>-1545612.3354491387</v>
      </c>
      <c r="BK34" s="71">
        <v>-2555703.9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-11046528.492079506</v>
      </c>
      <c r="BT34" s="71">
        <v>-2713006.4300000006</v>
      </c>
      <c r="BU34" s="71">
        <v>-4427811.0100996569</v>
      </c>
      <c r="BV34" s="71">
        <v>-3854727.8321779706</v>
      </c>
      <c r="BW34" s="71">
        <v>0</v>
      </c>
      <c r="BX34" s="71">
        <v>-86437.454116158697</v>
      </c>
      <c r="BY34" s="71">
        <v>-83665.951439920056</v>
      </c>
      <c r="BZ34" s="71">
        <v>120001.73999999999</v>
      </c>
      <c r="CA34" s="71">
        <v>-881.55424580001522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4475399.0972166993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1784215801.5000002</v>
      </c>
      <c r="E35" s="71">
        <v>1135384007.5400002</v>
      </c>
      <c r="F35" s="71">
        <v>1305233806.9200001</v>
      </c>
      <c r="G35" s="71">
        <v>-69513460.099999994</v>
      </c>
      <c r="H35" s="71">
        <v>-100336339.28</v>
      </c>
      <c r="I35" s="71">
        <v>457336635.37000006</v>
      </c>
      <c r="J35" s="71">
        <v>676246080.67000008</v>
      </c>
      <c r="K35" s="71">
        <v>-597208973.78999996</v>
      </c>
      <c r="L35" s="71">
        <v>1273455054.46</v>
      </c>
      <c r="M35" s="71">
        <v>-184444118.23000002</v>
      </c>
      <c r="N35" s="71">
        <v>26525842.100000001</v>
      </c>
      <c r="O35" s="71">
        <v>-210969960.33000001</v>
      </c>
      <c r="P35" s="71">
        <v>-34465327.07</v>
      </c>
      <c r="Q35" s="71">
        <v>45700730.82</v>
      </c>
      <c r="R35" s="71">
        <v>-80166057.890000001</v>
      </c>
      <c r="S35" s="71">
        <v>-2000818.17</v>
      </c>
      <c r="T35" s="71">
        <v>-2000818.17</v>
      </c>
      <c r="U35" s="71">
        <v>-2000818.17</v>
      </c>
      <c r="V35" s="71">
        <v>0</v>
      </c>
      <c r="W35" s="71">
        <v>0</v>
      </c>
      <c r="X35" s="71">
        <v>0</v>
      </c>
      <c r="Y35" s="71">
        <v>0</v>
      </c>
      <c r="Z35" s="71">
        <v>167209460.19</v>
      </c>
      <c r="AA35" s="71">
        <v>167209460.19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26286516.569999997</v>
      </c>
      <c r="AN35" s="71">
        <v>29874131.219999999</v>
      </c>
      <c r="AO35" s="71">
        <v>-3227651.42</v>
      </c>
      <c r="AP35" s="71">
        <v>0</v>
      </c>
      <c r="AQ35" s="71">
        <v>0</v>
      </c>
      <c r="AR35" s="71">
        <v>-359963.23</v>
      </c>
      <c r="AS35" s="71">
        <v>-2136352995.8832004</v>
      </c>
      <c r="AT35" s="71">
        <v>-1463998759.26</v>
      </c>
      <c r="AU35" s="71">
        <v>-1737066093.1900001</v>
      </c>
      <c r="AV35" s="71">
        <v>273067333.93000001</v>
      </c>
      <c r="AW35" s="71">
        <v>-368188698.22000027</v>
      </c>
      <c r="AX35" s="71">
        <v>-400095824.83000028</v>
      </c>
      <c r="AY35" s="71">
        <v>-1324549602.6400003</v>
      </c>
      <c r="AZ35" s="71">
        <v>-1111916791.6400001</v>
      </c>
      <c r="BA35" s="71">
        <v>-1449474673</v>
      </c>
      <c r="BB35" s="71">
        <v>0</v>
      </c>
      <c r="BC35" s="71">
        <v>1236841862</v>
      </c>
      <c r="BD35" s="71">
        <v>924453777.81000006</v>
      </c>
      <c r="BE35" s="71">
        <v>31907126.609999992</v>
      </c>
      <c r="BF35" s="71">
        <v>73266305.169999987</v>
      </c>
      <c r="BG35" s="71">
        <v>142717663.16999999</v>
      </c>
      <c r="BH35" s="71">
        <v>0</v>
      </c>
      <c r="BI35" s="71">
        <v>0</v>
      </c>
      <c r="BJ35" s="71">
        <v>-69451358</v>
      </c>
      <c r="BK35" s="71">
        <v>-41359178.559999995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-282823343.42320007</v>
      </c>
      <c r="BT35" s="71">
        <v>-201116838.06999999</v>
      </c>
      <c r="BU35" s="71">
        <v>-71341113.93840003</v>
      </c>
      <c r="BV35" s="71">
        <v>-46550387.520000011</v>
      </c>
      <c r="BW35" s="71">
        <v>0</v>
      </c>
      <c r="BX35" s="71">
        <v>-6707943.0048000002</v>
      </c>
      <c r="BY35" s="71">
        <v>0</v>
      </c>
      <c r="BZ35" s="71">
        <v>42892939.109999999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-21342194.98</v>
      </c>
      <c r="CJ35" s="71">
        <v>-21342194.98</v>
      </c>
      <c r="CK35" s="71">
        <v>0</v>
      </c>
      <c r="CL35" s="71">
        <v>-352137194.38320017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5458734578.1717358</v>
      </c>
      <c r="E37" s="71">
        <v>5452892800.0999994</v>
      </c>
      <c r="F37" s="71">
        <v>6468564137.2399988</v>
      </c>
      <c r="G37" s="71">
        <v>-498121762.19999999</v>
      </c>
      <c r="H37" s="71">
        <v>-517549574.94</v>
      </c>
      <c r="I37" s="71">
        <v>-452231521.28000021</v>
      </c>
      <c r="J37" s="71">
        <v>-723772659.26000023</v>
      </c>
      <c r="K37" s="71">
        <v>-3580095113.0900002</v>
      </c>
      <c r="L37" s="71">
        <v>2856322453.8299999</v>
      </c>
      <c r="M37" s="71">
        <v>194103392.21000004</v>
      </c>
      <c r="N37" s="71">
        <v>269248680.84000003</v>
      </c>
      <c r="O37" s="71">
        <v>-75145288.629999995</v>
      </c>
      <c r="P37" s="71">
        <v>77437745.769999981</v>
      </c>
      <c r="Q37" s="71">
        <v>292782681.77999997</v>
      </c>
      <c r="R37" s="71">
        <v>-215344936.00999999</v>
      </c>
      <c r="S37" s="71">
        <v>1039519.9500000001</v>
      </c>
      <c r="T37" s="71">
        <v>1217199.0900000001</v>
      </c>
      <c r="U37" s="71">
        <v>0</v>
      </c>
      <c r="V37" s="71">
        <v>1217199.0900000001</v>
      </c>
      <c r="W37" s="71">
        <v>-177679.13999999998</v>
      </c>
      <c r="X37" s="71">
        <v>0</v>
      </c>
      <c r="Y37" s="71">
        <v>-177679.13999999998</v>
      </c>
      <c r="Z37" s="71">
        <v>451741958.50173581</v>
      </c>
      <c r="AA37" s="71">
        <v>451741958.50173581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5291820.8899999997</v>
      </c>
      <c r="AK37" s="71">
        <v>5291820.8899999997</v>
      </c>
      <c r="AL37" s="71">
        <v>0</v>
      </c>
      <c r="AM37" s="71">
        <v>1.0000000707805157E-2</v>
      </c>
      <c r="AN37" s="71">
        <v>5445256.3300000001</v>
      </c>
      <c r="AO37" s="71">
        <v>-200412.92</v>
      </c>
      <c r="AP37" s="71">
        <v>0</v>
      </c>
      <c r="AQ37" s="71">
        <v>0</v>
      </c>
      <c r="AR37" s="71">
        <v>-5244843.3999999994</v>
      </c>
      <c r="AS37" s="71">
        <v>-6128768054.1063099</v>
      </c>
      <c r="AT37" s="71">
        <v>-3918294419.1000004</v>
      </c>
      <c r="AU37" s="71">
        <v>-4095437765.1400003</v>
      </c>
      <c r="AV37" s="71">
        <v>177143346.03999999</v>
      </c>
      <c r="AW37" s="71">
        <v>-1055216671.0900003</v>
      </c>
      <c r="AX37" s="71">
        <v>-1134084672.2200003</v>
      </c>
      <c r="AY37" s="71">
        <v>-3153892507.1300001</v>
      </c>
      <c r="AZ37" s="71">
        <v>-2114603247.02</v>
      </c>
      <c r="BA37" s="71">
        <v>-3667715736.0999999</v>
      </c>
      <c r="BB37" s="71">
        <v>0</v>
      </c>
      <c r="BC37" s="71">
        <v>2628426475.9899998</v>
      </c>
      <c r="BD37" s="71">
        <v>2019807834.9099998</v>
      </c>
      <c r="BE37" s="71">
        <v>78868001.13000004</v>
      </c>
      <c r="BF37" s="71">
        <v>153007158.19000006</v>
      </c>
      <c r="BG37" s="71">
        <v>100164096.80000001</v>
      </c>
      <c r="BH37" s="71">
        <v>185541904.60000002</v>
      </c>
      <c r="BI37" s="71">
        <v>0</v>
      </c>
      <c r="BJ37" s="71">
        <v>-132698843.20999999</v>
      </c>
      <c r="BK37" s="71">
        <v>-74139157.060000017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-1155256963.9163089</v>
      </c>
      <c r="BT37" s="71">
        <v>-577927176.58999991</v>
      </c>
      <c r="BU37" s="71">
        <v>-347615767.85825366</v>
      </c>
      <c r="BV37" s="71">
        <v>-19423967.230116669</v>
      </c>
      <c r="BW37" s="71">
        <v>0</v>
      </c>
      <c r="BX37" s="71">
        <v>-19239078.535355724</v>
      </c>
      <c r="BY37" s="71">
        <v>-137386989.38723376</v>
      </c>
      <c r="BZ37" s="71">
        <v>41773162.359999999</v>
      </c>
      <c r="CA37" s="71">
        <v>-95437146.675349072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-670033475.93457413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10040345541.450001</v>
      </c>
      <c r="E38" s="71">
        <v>9797133807.2999992</v>
      </c>
      <c r="F38" s="71">
        <v>10783129582.040001</v>
      </c>
      <c r="G38" s="71">
        <v>1679334.63</v>
      </c>
      <c r="H38" s="71">
        <v>-987675109.37</v>
      </c>
      <c r="I38" s="71">
        <v>-2055191487.2499993</v>
      </c>
      <c r="J38" s="71">
        <v>-2188708727.9799995</v>
      </c>
      <c r="K38" s="71">
        <v>-5830691685.4799995</v>
      </c>
      <c r="L38" s="71">
        <v>3641982957.5</v>
      </c>
      <c r="M38" s="71">
        <v>-86144923.680000007</v>
      </c>
      <c r="N38" s="71">
        <v>320109.90999999997</v>
      </c>
      <c r="O38" s="71">
        <v>-86465033.590000004</v>
      </c>
      <c r="P38" s="71">
        <v>219662164.41000003</v>
      </c>
      <c r="Q38" s="71">
        <v>534288765.30000001</v>
      </c>
      <c r="R38" s="71">
        <v>-314626600.88999999</v>
      </c>
      <c r="S38" s="71">
        <v>-25033492.809999999</v>
      </c>
      <c r="T38" s="71">
        <v>-25033492.809999999</v>
      </c>
      <c r="U38" s="71">
        <v>-25033492.809999999</v>
      </c>
      <c r="V38" s="71">
        <v>0</v>
      </c>
      <c r="W38" s="71">
        <v>0</v>
      </c>
      <c r="X38" s="71">
        <v>0</v>
      </c>
      <c r="Y38" s="71">
        <v>0</v>
      </c>
      <c r="Z38" s="71">
        <v>2152299900.9899998</v>
      </c>
      <c r="AA38" s="71">
        <v>1643068467.8899999</v>
      </c>
      <c r="AB38" s="71">
        <v>267832068.61999997</v>
      </c>
      <c r="AC38" s="71">
        <v>175980657.24000001</v>
      </c>
      <c r="AD38" s="71">
        <v>65418707.240000002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1718211.7</v>
      </c>
      <c r="AK38" s="71">
        <v>1718211.7</v>
      </c>
      <c r="AL38" s="71">
        <v>0</v>
      </c>
      <c r="AM38" s="71">
        <v>169418601.52000001</v>
      </c>
      <c r="AN38" s="71">
        <v>120940958.82000001</v>
      </c>
      <c r="AO38" s="71">
        <v>13133907.310000001</v>
      </c>
      <c r="AP38" s="71">
        <v>0</v>
      </c>
      <c r="AQ38" s="71">
        <v>0</v>
      </c>
      <c r="AR38" s="71">
        <v>35343735.390000001</v>
      </c>
      <c r="AS38" s="71">
        <v>-10126033293.670004</v>
      </c>
      <c r="AT38" s="71">
        <v>-5861868529.6400013</v>
      </c>
      <c r="AU38" s="71">
        <v>-6215213849.5900011</v>
      </c>
      <c r="AV38" s="71">
        <v>353345319.95000005</v>
      </c>
      <c r="AW38" s="71">
        <v>-2849880172.960001</v>
      </c>
      <c r="AX38" s="71">
        <v>-2767098754.8700008</v>
      </c>
      <c r="AY38" s="71">
        <v>-6628231807.8400002</v>
      </c>
      <c r="AZ38" s="71">
        <v>-2952874438.1499996</v>
      </c>
      <c r="BA38" s="71">
        <v>-8646650312.3600006</v>
      </c>
      <c r="BB38" s="71">
        <v>0</v>
      </c>
      <c r="BC38" s="71">
        <v>4971292942.6700001</v>
      </c>
      <c r="BD38" s="71">
        <v>3861133052.9699993</v>
      </c>
      <c r="BE38" s="71">
        <v>-82781418.090000093</v>
      </c>
      <c r="BF38" s="71">
        <v>441253522.26999998</v>
      </c>
      <c r="BG38" s="71">
        <v>246915169.80000001</v>
      </c>
      <c r="BH38" s="71">
        <v>524754252.48000002</v>
      </c>
      <c r="BI38" s="71">
        <v>0</v>
      </c>
      <c r="BJ38" s="71">
        <v>-330415900.00999999</v>
      </c>
      <c r="BK38" s="71">
        <v>-524034940.36000007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-1404741196.7000003</v>
      </c>
      <c r="BT38" s="71">
        <v>-807340921.74000001</v>
      </c>
      <c r="BU38" s="71">
        <v>-161666069.44999999</v>
      </c>
      <c r="BV38" s="71">
        <v>-39441644.530000001</v>
      </c>
      <c r="BW38" s="71">
        <v>0</v>
      </c>
      <c r="BX38" s="71">
        <v>-12035575.1</v>
      </c>
      <c r="BY38" s="71">
        <v>-16917163.699999999</v>
      </c>
      <c r="BZ38" s="71">
        <v>-109617729.27999997</v>
      </c>
      <c r="CA38" s="71">
        <v>-257722092.89999998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-9543394.3699999992</v>
      </c>
      <c r="CJ38" s="71">
        <v>-9548899.8300000001</v>
      </c>
      <c r="CK38" s="71">
        <v>5505.46</v>
      </c>
      <c r="CL38" s="71">
        <v>-85687752.220003128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43101245856.069435</v>
      </c>
      <c r="E39" s="71">
        <v>29477548821.449997</v>
      </c>
      <c r="F39" s="71">
        <v>34911440761.739998</v>
      </c>
      <c r="G39" s="71">
        <v>-2688883480.75</v>
      </c>
      <c r="H39" s="71">
        <v>-2745008459.54</v>
      </c>
      <c r="I39" s="71">
        <v>-90201550.350001574</v>
      </c>
      <c r="J39" s="71">
        <v>-253904623.90000153</v>
      </c>
      <c r="K39" s="71">
        <v>-18481685420.100002</v>
      </c>
      <c r="L39" s="71">
        <v>18227780796.200001</v>
      </c>
      <c r="M39" s="71">
        <v>-113701307.17999983</v>
      </c>
      <c r="N39" s="71">
        <v>1448665066.6300001</v>
      </c>
      <c r="O39" s="71">
        <v>-1562366373.8099999</v>
      </c>
      <c r="P39" s="71">
        <v>277404380.72999978</v>
      </c>
      <c r="Q39" s="71">
        <v>1550016688.6199999</v>
      </c>
      <c r="R39" s="71">
        <v>-1272612307.8900001</v>
      </c>
      <c r="S39" s="71">
        <v>-58646950.939999998</v>
      </c>
      <c r="T39" s="71">
        <v>-58646950.939999998</v>
      </c>
      <c r="U39" s="71">
        <v>-58646950.939999998</v>
      </c>
      <c r="V39" s="71">
        <v>0</v>
      </c>
      <c r="W39" s="71">
        <v>0</v>
      </c>
      <c r="X39" s="71">
        <v>0</v>
      </c>
      <c r="Y39" s="71">
        <v>0</v>
      </c>
      <c r="Z39" s="71">
        <v>13763781254.329435</v>
      </c>
      <c r="AA39" s="71">
        <v>9317506410.7536545</v>
      </c>
      <c r="AB39" s="71">
        <v>564721049.40640199</v>
      </c>
      <c r="AC39" s="71">
        <v>3673390365.8465877</v>
      </c>
      <c r="AD39" s="71">
        <v>120429772.358289</v>
      </c>
      <c r="AE39" s="71">
        <v>0</v>
      </c>
      <c r="AF39" s="71">
        <v>21305294.964500003</v>
      </c>
      <c r="AG39" s="71">
        <v>66428361.000000007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8764281.5799999833</v>
      </c>
      <c r="AN39" s="71">
        <v>429450925.08999997</v>
      </c>
      <c r="AO39" s="71">
        <v>-3612195.44</v>
      </c>
      <c r="AP39" s="71">
        <v>0</v>
      </c>
      <c r="AQ39" s="71">
        <v>0</v>
      </c>
      <c r="AR39" s="71">
        <v>-417074448.06999999</v>
      </c>
      <c r="AS39" s="71">
        <v>-39195630785.09449</v>
      </c>
      <c r="AT39" s="71">
        <v>-17117688114.359995</v>
      </c>
      <c r="AU39" s="71">
        <v>-19659593057.189995</v>
      </c>
      <c r="AV39" s="71">
        <v>2541904942.8299994</v>
      </c>
      <c r="AW39" s="71">
        <v>-17169461545.800003</v>
      </c>
      <c r="AX39" s="71">
        <v>-19556647772.670002</v>
      </c>
      <c r="AY39" s="71">
        <v>-36877238875.470001</v>
      </c>
      <c r="AZ39" s="71">
        <v>-15064659738.07</v>
      </c>
      <c r="BA39" s="71">
        <v>-56055532317.279999</v>
      </c>
      <c r="BB39" s="71">
        <v>0</v>
      </c>
      <c r="BC39" s="71">
        <v>34242953179.880001</v>
      </c>
      <c r="BD39" s="71">
        <v>17320591102.799999</v>
      </c>
      <c r="BE39" s="71">
        <v>2387186226.8699994</v>
      </c>
      <c r="BF39" s="71">
        <v>5089399522.5899992</v>
      </c>
      <c r="BG39" s="71">
        <v>2418462209.0499997</v>
      </c>
      <c r="BH39" s="71">
        <v>7484500647.5799999</v>
      </c>
      <c r="BI39" s="71">
        <v>0</v>
      </c>
      <c r="BJ39" s="71">
        <v>-4813563334.04</v>
      </c>
      <c r="BK39" s="71">
        <v>-2702213295.7199998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-4633910635.3744984</v>
      </c>
      <c r="BT39" s="71">
        <v>-3530794996.0574675</v>
      </c>
      <c r="BU39" s="71">
        <v>-370182645.97430396</v>
      </c>
      <c r="BV39" s="71">
        <v>-731990288.84206796</v>
      </c>
      <c r="BW39" s="71">
        <v>0</v>
      </c>
      <c r="BX39" s="71">
        <v>-77511294.133871987</v>
      </c>
      <c r="BY39" s="71">
        <v>-241975049.75327998</v>
      </c>
      <c r="BZ39" s="71">
        <v>318667715.06</v>
      </c>
      <c r="CA39" s="71">
        <v>-124075.67350800001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-274570489.56</v>
      </c>
      <c r="CJ39" s="71">
        <v>-274570489.56</v>
      </c>
      <c r="CK39" s="71">
        <v>0</v>
      </c>
      <c r="CL39" s="71">
        <v>3905615070.9749451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181196694.21000001</v>
      </c>
      <c r="E40" s="71">
        <v>96419377.539999992</v>
      </c>
      <c r="F40" s="71">
        <v>96711279.469999999</v>
      </c>
      <c r="G40" s="71">
        <v>-291901.93</v>
      </c>
      <c r="H40" s="71">
        <v>0</v>
      </c>
      <c r="I40" s="71">
        <v>-19062009.410000004</v>
      </c>
      <c r="J40" s="71">
        <v>-19062009.410000004</v>
      </c>
      <c r="K40" s="71">
        <v>-58974088.090000004</v>
      </c>
      <c r="L40" s="71">
        <v>39912078.68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-1874204.57</v>
      </c>
      <c r="T40" s="71">
        <v>-1874204.57</v>
      </c>
      <c r="U40" s="71">
        <v>-1874204.57</v>
      </c>
      <c r="V40" s="71">
        <v>0</v>
      </c>
      <c r="W40" s="71">
        <v>0</v>
      </c>
      <c r="X40" s="71">
        <v>0</v>
      </c>
      <c r="Y40" s="71">
        <v>0</v>
      </c>
      <c r="Z40" s="71">
        <v>104127224.16</v>
      </c>
      <c r="AA40" s="71">
        <v>77530216.409999996</v>
      </c>
      <c r="AB40" s="71">
        <v>1307024.55</v>
      </c>
      <c r="AC40" s="71">
        <v>25289983.199999999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1586306.49</v>
      </c>
      <c r="AN40" s="71">
        <v>1586306.49</v>
      </c>
      <c r="AO40" s="71">
        <v>0</v>
      </c>
      <c r="AP40" s="71">
        <v>0</v>
      </c>
      <c r="AQ40" s="71">
        <v>0</v>
      </c>
      <c r="AR40" s="71">
        <v>0</v>
      </c>
      <c r="AS40" s="71">
        <v>-102882292.26000001</v>
      </c>
      <c r="AT40" s="71">
        <v>-22178840.82</v>
      </c>
      <c r="AU40" s="71">
        <v>-22178840.82</v>
      </c>
      <c r="AV40" s="71">
        <v>0</v>
      </c>
      <c r="AW40" s="71">
        <v>-61988057.950000003</v>
      </c>
      <c r="AX40" s="71">
        <v>-61988057.950000003</v>
      </c>
      <c r="AY40" s="71">
        <v>-65183293.870000005</v>
      </c>
      <c r="AZ40" s="71">
        <v>-9923332.9700000025</v>
      </c>
      <c r="BA40" s="71">
        <v>-94194133.120000005</v>
      </c>
      <c r="BB40" s="71">
        <v>0</v>
      </c>
      <c r="BC40" s="71">
        <v>38934172.219999999</v>
      </c>
      <c r="BD40" s="71">
        <v>3195235.92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-18715393.489999998</v>
      </c>
      <c r="BT40" s="71">
        <v>-11585904.01</v>
      </c>
      <c r="BU40" s="71">
        <v>-3687357.28</v>
      </c>
      <c r="BV40" s="71">
        <v>-2909826.11</v>
      </c>
      <c r="BW40" s="71">
        <v>0</v>
      </c>
      <c r="BX40" s="71">
        <v>-261555.01</v>
      </c>
      <c r="BY40" s="71">
        <v>-270751.08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78314401.950000003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1107520271.6368394</v>
      </c>
      <c r="E41" s="71">
        <v>1364082508.3899968</v>
      </c>
      <c r="F41" s="71">
        <v>3604703000.0099969</v>
      </c>
      <c r="G41" s="71">
        <v>-1946711640.6200001</v>
      </c>
      <c r="H41" s="71">
        <v>-293908851</v>
      </c>
      <c r="I41" s="71">
        <v>-362246401.75000012</v>
      </c>
      <c r="J41" s="71">
        <v>-1472931971.9100001</v>
      </c>
      <c r="K41" s="71">
        <v>-2148179234.3600001</v>
      </c>
      <c r="L41" s="71">
        <v>675247262.45000005</v>
      </c>
      <c r="M41" s="71">
        <v>970872809.28999996</v>
      </c>
      <c r="N41" s="71">
        <v>1219578544.02</v>
      </c>
      <c r="O41" s="71">
        <v>-248705734.72999999</v>
      </c>
      <c r="P41" s="71">
        <v>139812760.87</v>
      </c>
      <c r="Q41" s="71">
        <v>177450627.31999999</v>
      </c>
      <c r="R41" s="71">
        <v>-37637866.450000003</v>
      </c>
      <c r="S41" s="71">
        <v>-99165099.130000085</v>
      </c>
      <c r="T41" s="71">
        <v>-340066341.04000002</v>
      </c>
      <c r="U41" s="71">
        <v>-473170030.18000001</v>
      </c>
      <c r="V41" s="71">
        <v>133103689.14</v>
      </c>
      <c r="W41" s="71">
        <v>240901241.90999994</v>
      </c>
      <c r="X41" s="71">
        <v>292819628.05999994</v>
      </c>
      <c r="Y41" s="71">
        <v>-51918386.150000006</v>
      </c>
      <c r="Z41" s="71">
        <v>150036141.58684278</v>
      </c>
      <c r="AA41" s="71">
        <v>150036141.58684278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54813122.539999992</v>
      </c>
      <c r="AN41" s="71">
        <v>57955448.889999993</v>
      </c>
      <c r="AO41" s="71">
        <v>-16398078.939999999</v>
      </c>
      <c r="AP41" s="71">
        <v>670673.57999999996</v>
      </c>
      <c r="AQ41" s="71">
        <v>0</v>
      </c>
      <c r="AR41" s="71">
        <v>12585079.01</v>
      </c>
      <c r="AS41" s="71">
        <v>-1462529303.3500004</v>
      </c>
      <c r="AT41" s="71">
        <v>-747886089.42000008</v>
      </c>
      <c r="AU41" s="71">
        <v>-1269095547.6800001</v>
      </c>
      <c r="AV41" s="71">
        <v>521209458.25999999</v>
      </c>
      <c r="AW41" s="71">
        <v>-486326661.3300004</v>
      </c>
      <c r="AX41" s="71">
        <v>-1033566254.3100004</v>
      </c>
      <c r="AY41" s="71">
        <v>-1500339992.1300004</v>
      </c>
      <c r="AZ41" s="71">
        <v>-529547306.39000016</v>
      </c>
      <c r="BA41" s="71">
        <v>-2106627360.8499999</v>
      </c>
      <c r="BB41" s="71">
        <v>0</v>
      </c>
      <c r="BC41" s="71">
        <v>1135834675.1099999</v>
      </c>
      <c r="BD41" s="71">
        <v>466773737.81999999</v>
      </c>
      <c r="BE41" s="71">
        <v>547239592.98000002</v>
      </c>
      <c r="BF41" s="71">
        <v>678013134.36000001</v>
      </c>
      <c r="BG41" s="71">
        <v>219884952.06999999</v>
      </c>
      <c r="BH41" s="71">
        <v>971201795.14999998</v>
      </c>
      <c r="BI41" s="71">
        <v>0</v>
      </c>
      <c r="BJ41" s="71">
        <v>-513073612.86000001</v>
      </c>
      <c r="BK41" s="71">
        <v>-130773541.38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-228316552.59999996</v>
      </c>
      <c r="BT41" s="71">
        <v>-198677529.09000003</v>
      </c>
      <c r="BU41" s="71">
        <v>-124035477.28999999</v>
      </c>
      <c r="BV41" s="71">
        <v>-41575062.049999997</v>
      </c>
      <c r="BW41" s="71">
        <v>0</v>
      </c>
      <c r="BX41" s="71">
        <v>-42844756.390000001</v>
      </c>
      <c r="BY41" s="71">
        <v>-25006571.630000003</v>
      </c>
      <c r="BZ41" s="71">
        <v>204513890.73000002</v>
      </c>
      <c r="CA41" s="71">
        <v>-691046.88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-355009031.71316099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2885661127.1448016</v>
      </c>
      <c r="E42" s="71">
        <v>2832058428.8499994</v>
      </c>
      <c r="F42" s="71">
        <v>3221686306.5599995</v>
      </c>
      <c r="G42" s="71">
        <v>-130152470.8</v>
      </c>
      <c r="H42" s="71">
        <v>-259475406.91</v>
      </c>
      <c r="I42" s="71">
        <v>-752586794.25000036</v>
      </c>
      <c r="J42" s="71">
        <v>-787349480.82000041</v>
      </c>
      <c r="K42" s="71">
        <v>-1902805225.2900004</v>
      </c>
      <c r="L42" s="71">
        <v>1115455744.47</v>
      </c>
      <c r="M42" s="71">
        <v>-50655576.969999984</v>
      </c>
      <c r="N42" s="71">
        <v>24071549.960000023</v>
      </c>
      <c r="O42" s="71">
        <v>-74727126.930000007</v>
      </c>
      <c r="P42" s="71">
        <v>85418263.540000111</v>
      </c>
      <c r="Q42" s="71">
        <v>156008776.63000011</v>
      </c>
      <c r="R42" s="71">
        <v>-70590513.090000004</v>
      </c>
      <c r="S42" s="71">
        <v>-3551654.46</v>
      </c>
      <c r="T42" s="71">
        <v>-3965617.28</v>
      </c>
      <c r="U42" s="71">
        <v>-3965617.28</v>
      </c>
      <c r="V42" s="71">
        <v>0</v>
      </c>
      <c r="W42" s="71">
        <v>413962.82</v>
      </c>
      <c r="X42" s="71">
        <v>413962.82</v>
      </c>
      <c r="Y42" s="71">
        <v>0</v>
      </c>
      <c r="Z42" s="71">
        <v>805919590.76480222</v>
      </c>
      <c r="AA42" s="71">
        <v>258829204.96729094</v>
      </c>
      <c r="AB42" s="71">
        <v>544554002.47687244</v>
      </c>
      <c r="AC42" s="71">
        <v>-807697.5405591107</v>
      </c>
      <c r="AD42" s="71">
        <v>3344080.8611978907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621201.11</v>
      </c>
      <c r="AK42" s="71">
        <v>621201.11</v>
      </c>
      <c r="AL42" s="71">
        <v>0</v>
      </c>
      <c r="AM42" s="71">
        <v>3200355.1299999356</v>
      </c>
      <c r="AN42" s="71">
        <v>13793720.129999939</v>
      </c>
      <c r="AO42" s="71">
        <v>0</v>
      </c>
      <c r="AP42" s="71">
        <v>0</v>
      </c>
      <c r="AQ42" s="71">
        <v>0</v>
      </c>
      <c r="AR42" s="71">
        <v>-10593365.000000004</v>
      </c>
      <c r="AS42" s="71">
        <v>-2521403091.6158633</v>
      </c>
      <c r="AT42" s="71">
        <v>-1336553102.3099995</v>
      </c>
      <c r="AU42" s="71">
        <v>-1388670986.4599996</v>
      </c>
      <c r="AV42" s="71">
        <v>52117884.149999999</v>
      </c>
      <c r="AW42" s="71">
        <v>-725086097.97000003</v>
      </c>
      <c r="AX42" s="71">
        <v>-771315467.59000003</v>
      </c>
      <c r="AY42" s="71">
        <v>-1718660458.5800002</v>
      </c>
      <c r="AZ42" s="71">
        <v>-734414961.0200001</v>
      </c>
      <c r="BA42" s="71">
        <v>-1984770815.1200001</v>
      </c>
      <c r="BB42" s="71">
        <v>0</v>
      </c>
      <c r="BC42" s="71">
        <v>1000525317.5600002</v>
      </c>
      <c r="BD42" s="71">
        <v>947344990.99000013</v>
      </c>
      <c r="BE42" s="71">
        <v>46229369.620000012</v>
      </c>
      <c r="BF42" s="71">
        <v>85839458.680000007</v>
      </c>
      <c r="BG42" s="71">
        <v>26586287.680000007</v>
      </c>
      <c r="BH42" s="71">
        <v>109149272</v>
      </c>
      <c r="BI42" s="71">
        <v>0</v>
      </c>
      <c r="BJ42" s="71">
        <v>-49896101</v>
      </c>
      <c r="BK42" s="71">
        <v>-39610089.059999995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-434483255.79586381</v>
      </c>
      <c r="BT42" s="71">
        <v>-302417239.30000001</v>
      </c>
      <c r="BU42" s="71">
        <v>-75789817.473168552</v>
      </c>
      <c r="BV42" s="71">
        <v>-60502998.586237691</v>
      </c>
      <c r="BW42" s="71">
        <v>0</v>
      </c>
      <c r="BX42" s="71">
        <v>-14308431.082168907</v>
      </c>
      <c r="BY42" s="71">
        <v>-5460130.4842886366</v>
      </c>
      <c r="BZ42" s="71">
        <v>23995361.130000003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-25280635.539999999</v>
      </c>
      <c r="CJ42" s="71">
        <v>-25280635.539999999</v>
      </c>
      <c r="CK42" s="71">
        <v>0</v>
      </c>
      <c r="CL42" s="71">
        <v>364258035.52893829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1191360.8</v>
      </c>
      <c r="E43" s="71">
        <v>387112.25</v>
      </c>
      <c r="F43" s="71">
        <v>387112.25</v>
      </c>
      <c r="G43" s="71">
        <v>0</v>
      </c>
      <c r="H43" s="71">
        <v>0</v>
      </c>
      <c r="I43" s="71">
        <v>893317.49</v>
      </c>
      <c r="J43" s="71">
        <v>893317.49</v>
      </c>
      <c r="K43" s="71">
        <v>-49643.14</v>
      </c>
      <c r="L43" s="71">
        <v>942960.63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-89068.94</v>
      </c>
      <c r="T43" s="71">
        <v>-89068.94</v>
      </c>
      <c r="U43" s="71">
        <v>-89068.94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-4242824.13473316</v>
      </c>
      <c r="AT43" s="71">
        <v>-649771.93000000005</v>
      </c>
      <c r="AU43" s="71">
        <v>-649771.93000000005</v>
      </c>
      <c r="AV43" s="71">
        <v>0</v>
      </c>
      <c r="AW43" s="71">
        <v>-2767370.17</v>
      </c>
      <c r="AX43" s="71">
        <v>-2767370.17</v>
      </c>
      <c r="AY43" s="71">
        <v>-2767370.17</v>
      </c>
      <c r="AZ43" s="71">
        <v>-1453896</v>
      </c>
      <c r="BA43" s="71">
        <v>-2901700.45</v>
      </c>
      <c r="BB43" s="71">
        <v>-40525.83</v>
      </c>
      <c r="BC43" s="71">
        <v>1628752.11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-825682.03473316028</v>
      </c>
      <c r="BT43" s="71">
        <v>-182576.3</v>
      </c>
      <c r="BU43" s="71">
        <v>-433797.73412032344</v>
      </c>
      <c r="BV43" s="71">
        <v>-143121.04094322116</v>
      </c>
      <c r="BW43" s="71">
        <v>0</v>
      </c>
      <c r="BX43" s="71">
        <v>-12757.796125400731</v>
      </c>
      <c r="BY43" s="71">
        <v>-53429.163544215029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-3051463.3347331602</v>
      </c>
    </row>
    <row r="44" spans="1:90">
      <c r="A44" s="54" t="s">
        <v>75</v>
      </c>
      <c r="B44" s="69">
        <v>1052</v>
      </c>
      <c r="C44" s="70" t="s">
        <v>376</v>
      </c>
      <c r="D44" s="71">
        <v>44918322.094867095</v>
      </c>
      <c r="E44" s="71">
        <v>9559142.3399999999</v>
      </c>
      <c r="F44" s="71">
        <v>9559142.3399999999</v>
      </c>
      <c r="G44" s="71">
        <v>0</v>
      </c>
      <c r="H44" s="71">
        <v>0</v>
      </c>
      <c r="I44" s="71">
        <v>6138391.8100000005</v>
      </c>
      <c r="J44" s="71">
        <v>6138391.3200000003</v>
      </c>
      <c r="K44" s="71">
        <v>-2484359.83</v>
      </c>
      <c r="L44" s="71">
        <v>8622751.1500000004</v>
      </c>
      <c r="M44" s="71">
        <v>0.49</v>
      </c>
      <c r="N44" s="71">
        <v>0.49</v>
      </c>
      <c r="O44" s="71">
        <v>0</v>
      </c>
      <c r="P44" s="71">
        <v>0</v>
      </c>
      <c r="Q44" s="71">
        <v>0</v>
      </c>
      <c r="R44" s="71">
        <v>0</v>
      </c>
      <c r="S44" s="71">
        <v>3779117</v>
      </c>
      <c r="T44" s="71">
        <v>3779117</v>
      </c>
      <c r="U44" s="71">
        <v>-1309505</v>
      </c>
      <c r="V44" s="71">
        <v>5088622</v>
      </c>
      <c r="W44" s="71">
        <v>0</v>
      </c>
      <c r="X44" s="71">
        <v>0</v>
      </c>
      <c r="Y44" s="71">
        <v>0</v>
      </c>
      <c r="Z44" s="71">
        <v>25441671.754867099</v>
      </c>
      <c r="AA44" s="71">
        <v>18704417.132425476</v>
      </c>
      <c r="AB44" s="71">
        <v>0</v>
      </c>
      <c r="AC44" s="71">
        <v>0</v>
      </c>
      <c r="AD44" s="71">
        <v>536085.08424003806</v>
      </c>
      <c r="AE44" s="71">
        <v>0</v>
      </c>
      <c r="AF44" s="71">
        <v>0</v>
      </c>
      <c r="AG44" s="71">
        <v>0</v>
      </c>
      <c r="AH44" s="71">
        <v>0</v>
      </c>
      <c r="AI44" s="71">
        <v>6201169.5382015863</v>
      </c>
      <c r="AJ44" s="71">
        <v>0</v>
      </c>
      <c r="AK44" s="71">
        <v>0</v>
      </c>
      <c r="AL44" s="71">
        <v>0</v>
      </c>
      <c r="AM44" s="71">
        <v>-0.81</v>
      </c>
      <c r="AN44" s="71">
        <v>-0.81</v>
      </c>
      <c r="AO44" s="71">
        <v>0</v>
      </c>
      <c r="AP44" s="71">
        <v>0</v>
      </c>
      <c r="AQ44" s="71">
        <v>0</v>
      </c>
      <c r="AR44" s="71">
        <v>0</v>
      </c>
      <c r="AS44" s="71">
        <v>-18975763.006763045</v>
      </c>
      <c r="AT44" s="71">
        <v>-2121385.65</v>
      </c>
      <c r="AU44" s="71">
        <v>-2121385.65</v>
      </c>
      <c r="AV44" s="71">
        <v>0</v>
      </c>
      <c r="AW44" s="71">
        <v>-13167264.32</v>
      </c>
      <c r="AX44" s="71">
        <v>-13167264.32</v>
      </c>
      <c r="AY44" s="71">
        <v>-19055277.91</v>
      </c>
      <c r="AZ44" s="71">
        <v>-1870074.91</v>
      </c>
      <c r="BA44" s="71">
        <v>-28566977</v>
      </c>
      <c r="BB44" s="71">
        <v>0</v>
      </c>
      <c r="BC44" s="71">
        <v>11381774</v>
      </c>
      <c r="BD44" s="71">
        <v>5888013.5899999999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-3687113.036763045</v>
      </c>
      <c r="BT44" s="71">
        <v>-2351813.5099999998</v>
      </c>
      <c r="BU44" s="71">
        <v>-718404.63861747715</v>
      </c>
      <c r="BV44" s="71">
        <v>-474659.05899551895</v>
      </c>
      <c r="BW44" s="71">
        <v>0</v>
      </c>
      <c r="BX44" s="71">
        <v>-13148.904444402542</v>
      </c>
      <c r="BY44" s="71">
        <v>-129086.82470564658</v>
      </c>
      <c r="BZ44" s="71">
        <v>-0.1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25942559.088104051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18316591456.16</v>
      </c>
      <c r="E45" s="71">
        <v>16224164102.460001</v>
      </c>
      <c r="F45" s="71">
        <v>18039591794.52</v>
      </c>
      <c r="G45" s="71">
        <v>-436458697.66000003</v>
      </c>
      <c r="H45" s="71">
        <v>-1378968994.4000001</v>
      </c>
      <c r="I45" s="71">
        <v>-3067274223.9800014</v>
      </c>
      <c r="J45" s="71">
        <v>-2057010005.3000011</v>
      </c>
      <c r="K45" s="71">
        <v>-9088488359.7200012</v>
      </c>
      <c r="L45" s="71">
        <v>7031478354.4200001</v>
      </c>
      <c r="M45" s="71">
        <v>-1181226256.3</v>
      </c>
      <c r="N45" s="71">
        <v>113011252.70000005</v>
      </c>
      <c r="O45" s="71">
        <v>-1294237509</v>
      </c>
      <c r="P45" s="71">
        <v>170962037.62</v>
      </c>
      <c r="Q45" s="71">
        <v>724256771.37</v>
      </c>
      <c r="R45" s="71">
        <v>-553294733.75</v>
      </c>
      <c r="S45" s="71">
        <v>-109988215.33</v>
      </c>
      <c r="T45" s="71">
        <v>-68672145.5</v>
      </c>
      <c r="U45" s="71">
        <v>-238111885.16999999</v>
      </c>
      <c r="V45" s="71">
        <v>169439739.66999999</v>
      </c>
      <c r="W45" s="71">
        <v>-41316069.829999998</v>
      </c>
      <c r="X45" s="71">
        <v>3208078.1</v>
      </c>
      <c r="Y45" s="71">
        <v>-44524147.93</v>
      </c>
      <c r="Z45" s="71">
        <v>5225994626.0500002</v>
      </c>
      <c r="AA45" s="71">
        <v>3189245765.9800005</v>
      </c>
      <c r="AB45" s="71">
        <v>0</v>
      </c>
      <c r="AC45" s="71">
        <v>1566812862.29</v>
      </c>
      <c r="AD45" s="71">
        <v>503927911.11000001</v>
      </c>
      <c r="AE45" s="71">
        <v>0</v>
      </c>
      <c r="AF45" s="71">
        <v>0</v>
      </c>
      <c r="AG45" s="71">
        <v>0</v>
      </c>
      <c r="AH45" s="71">
        <v>-33991913.329999998</v>
      </c>
      <c r="AI45" s="71">
        <v>0</v>
      </c>
      <c r="AJ45" s="71">
        <v>0</v>
      </c>
      <c r="AK45" s="71">
        <v>0</v>
      </c>
      <c r="AL45" s="71">
        <v>0</v>
      </c>
      <c r="AM45" s="71">
        <v>43695166.960000038</v>
      </c>
      <c r="AN45" s="71">
        <v>343969516.24000001</v>
      </c>
      <c r="AO45" s="71">
        <v>0</v>
      </c>
      <c r="AP45" s="71">
        <v>0</v>
      </c>
      <c r="AQ45" s="71">
        <v>0</v>
      </c>
      <c r="AR45" s="71">
        <v>-300274349.27999997</v>
      </c>
      <c r="AS45" s="71">
        <v>-15262131304.092407</v>
      </c>
      <c r="AT45" s="71">
        <v>-6383423150.25</v>
      </c>
      <c r="AU45" s="71">
        <v>-8243858916.4499998</v>
      </c>
      <c r="AV45" s="71">
        <v>1860435766.2</v>
      </c>
      <c r="AW45" s="71">
        <v>-6693262074.2299976</v>
      </c>
      <c r="AX45" s="71">
        <v>-7517443096.2299976</v>
      </c>
      <c r="AY45" s="71">
        <v>-13594272935.229998</v>
      </c>
      <c r="AZ45" s="71">
        <v>-3310687971.2499995</v>
      </c>
      <c r="BA45" s="71">
        <v>-20690505222.809998</v>
      </c>
      <c r="BB45" s="71">
        <v>0</v>
      </c>
      <c r="BC45" s="71">
        <v>10406920258.83</v>
      </c>
      <c r="BD45" s="71">
        <v>6076829839</v>
      </c>
      <c r="BE45" s="71">
        <v>824181022</v>
      </c>
      <c r="BF45" s="71">
        <v>2163035004.9200001</v>
      </c>
      <c r="BG45" s="71">
        <v>709863774.53000009</v>
      </c>
      <c r="BH45" s="71">
        <v>3090349998.1399999</v>
      </c>
      <c r="BI45" s="71">
        <v>0</v>
      </c>
      <c r="BJ45" s="71">
        <v>-1637178767.75</v>
      </c>
      <c r="BK45" s="71">
        <v>-1338853982.9200001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-2185446079.6124091</v>
      </c>
      <c r="BT45" s="71">
        <v>-1539278441.0599999</v>
      </c>
      <c r="BU45" s="71">
        <v>-349090323.48979121</v>
      </c>
      <c r="BV45" s="71">
        <v>-22219366.620054547</v>
      </c>
      <c r="BW45" s="71">
        <v>0</v>
      </c>
      <c r="BX45" s="71">
        <v>-223783600.34978697</v>
      </c>
      <c r="BY45" s="71">
        <v>-176221214.86156318</v>
      </c>
      <c r="BZ45" s="71">
        <v>269614158.98000002</v>
      </c>
      <c r="CA45" s="71">
        <v>-144467292.21121377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3054460152.0675926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267768054.78999999</v>
      </c>
      <c r="E47" s="71">
        <v>-21056854.34</v>
      </c>
      <c r="F47" s="71">
        <v>-21056854.34</v>
      </c>
      <c r="G47" s="71">
        <v>0</v>
      </c>
      <c r="H47" s="71">
        <v>0</v>
      </c>
      <c r="I47" s="71">
        <v>284458366.94999999</v>
      </c>
      <c r="J47" s="71">
        <v>284458366.94999999</v>
      </c>
      <c r="K47" s="71">
        <v>-5114731.51</v>
      </c>
      <c r="L47" s="71">
        <v>289573098.45999998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4322028.78</v>
      </c>
      <c r="AA47" s="71">
        <v>4322028.78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44513.40000000014</v>
      </c>
      <c r="AN47" s="71">
        <v>1215014.8500000001</v>
      </c>
      <c r="AO47" s="71">
        <v>0</v>
      </c>
      <c r="AP47" s="71">
        <v>0</v>
      </c>
      <c r="AQ47" s="71">
        <v>0</v>
      </c>
      <c r="AR47" s="71">
        <v>-1170501.45</v>
      </c>
      <c r="AS47" s="71">
        <v>-137614328.28</v>
      </c>
      <c r="AT47" s="71">
        <v>-30381126.400000002</v>
      </c>
      <c r="AU47" s="71">
        <v>-30381126.400000002</v>
      </c>
      <c r="AV47" s="71">
        <v>0</v>
      </c>
      <c r="AW47" s="71">
        <v>-20910859.710000005</v>
      </c>
      <c r="AX47" s="71">
        <v>-20910859.710000005</v>
      </c>
      <c r="AY47" s="71">
        <v>-22227732.940000005</v>
      </c>
      <c r="AZ47" s="71">
        <v>-35504422.880000003</v>
      </c>
      <c r="BA47" s="71">
        <v>0</v>
      </c>
      <c r="BB47" s="71">
        <v>0</v>
      </c>
      <c r="BC47" s="71">
        <v>13276689.939999999</v>
      </c>
      <c r="BD47" s="71">
        <v>1316873.23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-64615751.839999996</v>
      </c>
      <c r="BT47" s="71">
        <v>-49121784.649999999</v>
      </c>
      <c r="BU47" s="71">
        <v>-8755417.6899999995</v>
      </c>
      <c r="BV47" s="71">
        <v>-5139606.22</v>
      </c>
      <c r="BW47" s="71">
        <v>0</v>
      </c>
      <c r="BX47" s="71">
        <v>-952692.96</v>
      </c>
      <c r="BY47" s="71">
        <v>-646250.31999999995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-21706590.329999998</v>
      </c>
      <c r="CJ47" s="71">
        <v>-21706590.329999998</v>
      </c>
      <c r="CK47" s="71">
        <v>0</v>
      </c>
      <c r="CL47" s="71">
        <v>130153726.50999999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3180536718.4200001</v>
      </c>
      <c r="E48" s="71">
        <v>2463756943.3200002</v>
      </c>
      <c r="F48" s="71">
        <v>2799881565.8000002</v>
      </c>
      <c r="G48" s="71">
        <v>-102008753.20999999</v>
      </c>
      <c r="H48" s="71">
        <v>-234115869.27000001</v>
      </c>
      <c r="I48" s="71">
        <v>100162618.32999992</v>
      </c>
      <c r="J48" s="71">
        <v>205143400.32999992</v>
      </c>
      <c r="K48" s="71">
        <v>-1412213494.5100002</v>
      </c>
      <c r="L48" s="71">
        <v>1617356894.8400002</v>
      </c>
      <c r="M48" s="71">
        <v>-104980782</v>
      </c>
      <c r="N48" s="71">
        <v>166018920</v>
      </c>
      <c r="O48" s="71">
        <v>-270999702</v>
      </c>
      <c r="P48" s="71">
        <v>0</v>
      </c>
      <c r="Q48" s="71">
        <v>0</v>
      </c>
      <c r="R48" s="71">
        <v>0</v>
      </c>
      <c r="S48" s="71">
        <v>-25866984.939999998</v>
      </c>
      <c r="T48" s="71">
        <v>-25866984.939999998</v>
      </c>
      <c r="U48" s="71">
        <v>-206209162.94</v>
      </c>
      <c r="V48" s="71">
        <v>180342178</v>
      </c>
      <c r="W48" s="71">
        <v>0</v>
      </c>
      <c r="X48" s="71">
        <v>0</v>
      </c>
      <c r="Y48" s="71">
        <v>0</v>
      </c>
      <c r="Z48" s="71">
        <v>610389066.19000006</v>
      </c>
      <c r="AA48" s="71">
        <v>480933962.32000005</v>
      </c>
      <c r="AB48" s="71">
        <v>0</v>
      </c>
      <c r="AC48" s="71">
        <v>48789494.939999998</v>
      </c>
      <c r="AD48" s="71">
        <v>80665608.930000007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32095075.52</v>
      </c>
      <c r="AN48" s="71">
        <v>32095075.52</v>
      </c>
      <c r="AO48" s="71">
        <v>0</v>
      </c>
      <c r="AP48" s="71">
        <v>0</v>
      </c>
      <c r="AQ48" s="71">
        <v>0</v>
      </c>
      <c r="AR48" s="71">
        <v>0</v>
      </c>
      <c r="AS48" s="71">
        <v>-3994096594.9700003</v>
      </c>
      <c r="AT48" s="71">
        <v>-1619567049.8300002</v>
      </c>
      <c r="AU48" s="71">
        <v>-1828680596.0900002</v>
      </c>
      <c r="AV48" s="71">
        <v>209113546.25999999</v>
      </c>
      <c r="AW48" s="71">
        <v>-1886577502.1700003</v>
      </c>
      <c r="AX48" s="71">
        <v>-2012687763.4500003</v>
      </c>
      <c r="AY48" s="71">
        <v>-2874666672.8900003</v>
      </c>
      <c r="AZ48" s="71">
        <v>-1055546753.47</v>
      </c>
      <c r="BA48" s="71">
        <v>-3751560811.2400002</v>
      </c>
      <c r="BB48" s="71">
        <v>0</v>
      </c>
      <c r="BC48" s="71">
        <v>1932440891.8199999</v>
      </c>
      <c r="BD48" s="71">
        <v>861978909.44000006</v>
      </c>
      <c r="BE48" s="71">
        <v>126110261.27999997</v>
      </c>
      <c r="BF48" s="71">
        <v>192872943.27999997</v>
      </c>
      <c r="BG48" s="71">
        <v>111702202.25</v>
      </c>
      <c r="BH48" s="71">
        <v>209143405.53</v>
      </c>
      <c r="BI48" s="71">
        <v>0</v>
      </c>
      <c r="BJ48" s="71">
        <v>-127972664.5</v>
      </c>
      <c r="BK48" s="71">
        <v>-66762682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-464482803.54999989</v>
      </c>
      <c r="BT48" s="71">
        <v>-316325731.69999999</v>
      </c>
      <c r="BU48" s="71">
        <v>-50782947.009999998</v>
      </c>
      <c r="BV48" s="71">
        <v>-69446621.090000004</v>
      </c>
      <c r="BW48" s="71">
        <v>0</v>
      </c>
      <c r="BX48" s="71">
        <v>-402827.08999999997</v>
      </c>
      <c r="BY48" s="71">
        <v>-15269786.83</v>
      </c>
      <c r="BZ48" s="71">
        <v>1002485.41</v>
      </c>
      <c r="CA48" s="71">
        <v>-13257375.239999998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-23469239.420000002</v>
      </c>
      <c r="CJ48" s="71">
        <v>-23469239.420000002</v>
      </c>
      <c r="CK48" s="71">
        <v>0</v>
      </c>
      <c r="CL48" s="71">
        <v>-813559876.55000019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21676316.43</v>
      </c>
      <c r="E49" s="71">
        <v>21599396.190000001</v>
      </c>
      <c r="F49" s="71">
        <v>21599396.190000001</v>
      </c>
      <c r="G49" s="71">
        <v>0</v>
      </c>
      <c r="H49" s="71">
        <v>0</v>
      </c>
      <c r="I49" s="71">
        <v>-7349801.7300000004</v>
      </c>
      <c r="J49" s="71">
        <v>-7349801.7300000004</v>
      </c>
      <c r="K49" s="71">
        <v>-12605193.050000001</v>
      </c>
      <c r="L49" s="71">
        <v>5255391.32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7212721.9700000007</v>
      </c>
      <c r="AA49" s="71">
        <v>6265607.7300000004</v>
      </c>
      <c r="AB49" s="71">
        <v>0</v>
      </c>
      <c r="AC49" s="71">
        <v>412965.37</v>
      </c>
      <c r="AD49" s="71">
        <v>499802.97</v>
      </c>
      <c r="AE49" s="71">
        <v>0</v>
      </c>
      <c r="AF49" s="71">
        <v>0</v>
      </c>
      <c r="AG49" s="71">
        <v>34345.9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214000</v>
      </c>
      <c r="AN49" s="71">
        <v>214000</v>
      </c>
      <c r="AO49" s="71">
        <v>0</v>
      </c>
      <c r="AP49" s="71">
        <v>0</v>
      </c>
      <c r="AQ49" s="71">
        <v>0</v>
      </c>
      <c r="AR49" s="71">
        <v>0</v>
      </c>
      <c r="AS49" s="71">
        <v>-29553019.209999997</v>
      </c>
      <c r="AT49" s="71">
        <v>-3210383.61</v>
      </c>
      <c r="AU49" s="71">
        <v>-3210383.61</v>
      </c>
      <c r="AV49" s="71">
        <v>0</v>
      </c>
      <c r="AW49" s="71">
        <v>-23243407.489999998</v>
      </c>
      <c r="AX49" s="71">
        <v>-23243407.489999998</v>
      </c>
      <c r="AY49" s="71">
        <v>-25033657.699999999</v>
      </c>
      <c r="AZ49" s="71">
        <v>-667519.72</v>
      </c>
      <c r="BA49" s="71">
        <v>-39318815</v>
      </c>
      <c r="BB49" s="71">
        <v>0</v>
      </c>
      <c r="BC49" s="71">
        <v>14952677.02</v>
      </c>
      <c r="BD49" s="71">
        <v>1790250.21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-2963805.57</v>
      </c>
      <c r="BT49" s="71">
        <v>-2362723</v>
      </c>
      <c r="BU49" s="71">
        <v>-421477.5</v>
      </c>
      <c r="BV49" s="71">
        <v>-4478.5</v>
      </c>
      <c r="BW49" s="71">
        <v>0</v>
      </c>
      <c r="BX49" s="71">
        <v>-51051.76</v>
      </c>
      <c r="BY49" s="71">
        <v>-109299.54</v>
      </c>
      <c r="BZ49" s="71">
        <v>0</v>
      </c>
      <c r="CA49" s="71">
        <v>-14775.27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-135422.54</v>
      </c>
      <c r="CJ49" s="71">
        <v>-135422.54</v>
      </c>
      <c r="CK49" s="71">
        <v>0</v>
      </c>
      <c r="CL49" s="71">
        <v>-7876702.7799999975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242054701.55999997</v>
      </c>
      <c r="E74" s="71">
        <v>234003238.28</v>
      </c>
      <c r="F74" s="71">
        <v>234003238.28</v>
      </c>
      <c r="G74" s="71">
        <v>0</v>
      </c>
      <c r="H74" s="71">
        <v>0</v>
      </c>
      <c r="I74" s="71">
        <v>-21672058.140000001</v>
      </c>
      <c r="J74" s="71">
        <v>-21672058.140000001</v>
      </c>
      <c r="K74" s="71">
        <v>-110862728.11</v>
      </c>
      <c r="L74" s="71">
        <v>89190669.969999999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-2894659.8400000008</v>
      </c>
      <c r="T74" s="71">
        <v>-2894659.8400000008</v>
      </c>
      <c r="U74" s="71">
        <v>-9013139.8000000007</v>
      </c>
      <c r="V74" s="71">
        <v>6118479.96</v>
      </c>
      <c r="W74" s="71">
        <v>0</v>
      </c>
      <c r="X74" s="71">
        <v>0</v>
      </c>
      <c r="Y74" s="71">
        <v>0</v>
      </c>
      <c r="Z74" s="71">
        <v>32544767.780000001</v>
      </c>
      <c r="AA74" s="71">
        <v>18672106.91</v>
      </c>
      <c r="AB74" s="71">
        <v>5211789.46</v>
      </c>
      <c r="AC74" s="71">
        <v>1816804.7299999995</v>
      </c>
      <c r="AD74" s="71">
        <v>6711417.0800000001</v>
      </c>
      <c r="AE74" s="71">
        <v>0</v>
      </c>
      <c r="AF74" s="71">
        <v>0</v>
      </c>
      <c r="AG74" s="71">
        <v>0</v>
      </c>
      <c r="AH74" s="71">
        <v>132649.60000000001</v>
      </c>
      <c r="AI74" s="71">
        <v>0</v>
      </c>
      <c r="AJ74" s="71">
        <v>73413.48</v>
      </c>
      <c r="AK74" s="71">
        <v>73413.48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-377182360.3900001</v>
      </c>
      <c r="AT74" s="71">
        <v>-180228598.47999999</v>
      </c>
      <c r="AU74" s="71">
        <v>-180243068.26999998</v>
      </c>
      <c r="AV74" s="71">
        <v>14469.79</v>
      </c>
      <c r="AW74" s="71">
        <v>-132126512.06000011</v>
      </c>
      <c r="AX74" s="71">
        <v>-131051553.1100001</v>
      </c>
      <c r="AY74" s="71">
        <v>-397322203.97000009</v>
      </c>
      <c r="AZ74" s="71">
        <v>-327872660.50000006</v>
      </c>
      <c r="BA74" s="71">
        <v>-569881277.68999994</v>
      </c>
      <c r="BB74" s="71">
        <v>0</v>
      </c>
      <c r="BC74" s="71">
        <v>500431734.21999997</v>
      </c>
      <c r="BD74" s="71">
        <v>266270650.85999998</v>
      </c>
      <c r="BE74" s="71">
        <v>-1074958.95</v>
      </c>
      <c r="BF74" s="71">
        <v>1026102.55</v>
      </c>
      <c r="BG74" s="71">
        <v>187490.72999999998</v>
      </c>
      <c r="BH74" s="71">
        <v>2131012.85</v>
      </c>
      <c r="BI74" s="71">
        <v>0</v>
      </c>
      <c r="BJ74" s="71">
        <v>-1292401.03</v>
      </c>
      <c r="BK74" s="71">
        <v>-2101061.5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-64827249.850000016</v>
      </c>
      <c r="BT74" s="71">
        <v>-49535779.900000006</v>
      </c>
      <c r="BU74" s="71">
        <v>-11025710.48</v>
      </c>
      <c r="BV74" s="71">
        <v>-2568444.4899999998</v>
      </c>
      <c r="BW74" s="71">
        <v>0</v>
      </c>
      <c r="BX74" s="71">
        <v>0</v>
      </c>
      <c r="BY74" s="71">
        <v>-654117.49000000011</v>
      </c>
      <c r="BZ74" s="71">
        <v>0</v>
      </c>
      <c r="CA74" s="71">
        <v>-1043197.49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-135127658.83000013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32255208</v>
      </c>
      <c r="E76" s="71">
        <v>26596431.199999999</v>
      </c>
      <c r="F76" s="71">
        <v>26596431.199999999</v>
      </c>
      <c r="G76" s="71">
        <v>0</v>
      </c>
      <c r="H76" s="71">
        <v>0</v>
      </c>
      <c r="I76" s="71">
        <v>-6093682.9900000002</v>
      </c>
      <c r="J76" s="71">
        <v>-6093682.9900000002</v>
      </c>
      <c r="K76" s="71">
        <v>-6099356.1299999999</v>
      </c>
      <c r="L76" s="71">
        <v>5673.14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11752459.790000001</v>
      </c>
      <c r="AA76" s="71">
        <v>8572672.2599999998</v>
      </c>
      <c r="AB76" s="71">
        <v>2397555.88</v>
      </c>
      <c r="AC76" s="71">
        <v>-323032.18000000005</v>
      </c>
      <c r="AD76" s="71">
        <v>1105263.83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-2639122.13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-2639122.13</v>
      </c>
      <c r="BT76" s="71">
        <v>-1383056.16</v>
      </c>
      <c r="BU76" s="71">
        <v>-793411.5</v>
      </c>
      <c r="BV76" s="71">
        <v>-178266.03</v>
      </c>
      <c r="BW76" s="71">
        <v>0</v>
      </c>
      <c r="BX76" s="71">
        <v>0</v>
      </c>
      <c r="BY76" s="71">
        <v>-284388.44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29616085.870000001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7523857.71</v>
      </c>
      <c r="E77" s="71">
        <v>5564522.8799999999</v>
      </c>
      <c r="F77" s="71">
        <v>5564522.8799999999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1959334.83</v>
      </c>
      <c r="AA77" s="71">
        <v>1300671.58</v>
      </c>
      <c r="AB77" s="71">
        <v>248646.68</v>
      </c>
      <c r="AC77" s="71">
        <v>221288.33999999997</v>
      </c>
      <c r="AD77" s="71">
        <v>188728.23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-7049232.2499999972</v>
      </c>
      <c r="AT77" s="71">
        <v>0</v>
      </c>
      <c r="AU77" s="71">
        <v>0</v>
      </c>
      <c r="AV77" s="71">
        <v>0</v>
      </c>
      <c r="AW77" s="71">
        <v>-6340797.2499999972</v>
      </c>
      <c r="AX77" s="71">
        <v>-6340797.2499999972</v>
      </c>
      <c r="AY77" s="71">
        <v>-6342685.9499999974</v>
      </c>
      <c r="AZ77" s="71">
        <v>0</v>
      </c>
      <c r="BA77" s="71">
        <v>-10131092.159999998</v>
      </c>
      <c r="BB77" s="71">
        <v>0</v>
      </c>
      <c r="BC77" s="71">
        <v>3788406.2100000004</v>
      </c>
      <c r="BD77" s="71">
        <v>1888.7000000000003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-708435</v>
      </c>
      <c r="BT77" s="71">
        <v>-556452.29</v>
      </c>
      <c r="BU77" s="71">
        <v>-88312.1</v>
      </c>
      <c r="BV77" s="71">
        <v>-12959.34</v>
      </c>
      <c r="BW77" s="71">
        <v>0</v>
      </c>
      <c r="BX77" s="71">
        <v>0</v>
      </c>
      <c r="BY77" s="71">
        <v>-50711.27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474625.46000000276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281344391207.3916</v>
      </c>
      <c r="E78" s="74">
        <v>259858435056.21057</v>
      </c>
      <c r="F78" s="74">
        <v>310202886493.09058</v>
      </c>
      <c r="G78" s="74">
        <v>-26202368956.049995</v>
      </c>
      <c r="H78" s="74">
        <v>-24142082480.829998</v>
      </c>
      <c r="I78" s="74">
        <v>-41615069155.389999</v>
      </c>
      <c r="J78" s="74">
        <v>-43361081441.600014</v>
      </c>
      <c r="K78" s="74">
        <v>-168622584609.05994</v>
      </c>
      <c r="L78" s="74">
        <v>125261503167.45999</v>
      </c>
      <c r="M78" s="74">
        <v>-2243244676.0100012</v>
      </c>
      <c r="N78" s="74">
        <v>14638296876.300001</v>
      </c>
      <c r="O78" s="74">
        <v>-16881541552.309998</v>
      </c>
      <c r="P78" s="74">
        <v>3989256962.2199993</v>
      </c>
      <c r="Q78" s="74">
        <v>12888970584.129999</v>
      </c>
      <c r="R78" s="74">
        <v>-8899713621.9099998</v>
      </c>
      <c r="S78" s="74">
        <v>-4758113180.5699987</v>
      </c>
      <c r="T78" s="74">
        <v>-3719650731.54</v>
      </c>
      <c r="U78" s="74">
        <v>-15844620350.670004</v>
      </c>
      <c r="V78" s="74">
        <v>12124969619.129999</v>
      </c>
      <c r="W78" s="74">
        <v>-1038462449.0300001</v>
      </c>
      <c r="X78" s="74">
        <v>1806688704.9099998</v>
      </c>
      <c r="Y78" s="74">
        <v>-2845151153.9399996</v>
      </c>
      <c r="Z78" s="74">
        <v>64390246317.391167</v>
      </c>
      <c r="AA78" s="74">
        <v>44764017424.723732</v>
      </c>
      <c r="AB78" s="74">
        <v>3558080802.830687</v>
      </c>
      <c r="AC78" s="74">
        <v>11527562631.370598</v>
      </c>
      <c r="AD78" s="74">
        <v>3790932316.4114418</v>
      </c>
      <c r="AE78" s="74">
        <v>110310148.90631624</v>
      </c>
      <c r="AF78" s="74">
        <v>216164066.41493785</v>
      </c>
      <c r="AG78" s="74">
        <v>445083429.56545317</v>
      </c>
      <c r="AH78" s="74">
        <v>-28481200.557108536</v>
      </c>
      <c r="AI78" s="74">
        <v>6576697.7251036502</v>
      </c>
      <c r="AJ78" s="74">
        <v>89678434.38000004</v>
      </c>
      <c r="AK78" s="74">
        <v>89299854.12000002</v>
      </c>
      <c r="AL78" s="74">
        <v>378580.26</v>
      </c>
      <c r="AM78" s="74">
        <v>3379213735.3700004</v>
      </c>
      <c r="AN78" s="74">
        <v>3778710532.4399996</v>
      </c>
      <c r="AO78" s="74">
        <v>-351408094.68000001</v>
      </c>
      <c r="AP78" s="74">
        <v>1082394.44</v>
      </c>
      <c r="AQ78" s="74">
        <v>-115249.88999999998</v>
      </c>
      <c r="AR78" s="74">
        <v>-49055846.939999953</v>
      </c>
      <c r="AS78" s="74">
        <v>-298001360059.73956</v>
      </c>
      <c r="AT78" s="74">
        <v>-148075930872.4899</v>
      </c>
      <c r="AU78" s="74">
        <v>-177001442028.0199</v>
      </c>
      <c r="AV78" s="74">
        <v>28925511155.53001</v>
      </c>
      <c r="AW78" s="74">
        <v>-104908211001.70006</v>
      </c>
      <c r="AX78" s="74">
        <v>-116878188326.87003</v>
      </c>
      <c r="AY78" s="74">
        <v>-285340676190.57007</v>
      </c>
      <c r="AZ78" s="74">
        <v>-109766828182.327</v>
      </c>
      <c r="BA78" s="74">
        <v>-395888900325.5282</v>
      </c>
      <c r="BB78" s="74">
        <v>-40525.83</v>
      </c>
      <c r="BC78" s="74">
        <v>220315092843.11533</v>
      </c>
      <c r="BD78" s="74">
        <v>168462487863.69998</v>
      </c>
      <c r="BE78" s="74">
        <v>11969977325.17</v>
      </c>
      <c r="BF78" s="74">
        <v>39586937874.599991</v>
      </c>
      <c r="BG78" s="74">
        <v>18165674559.339321</v>
      </c>
      <c r="BH78" s="74">
        <v>52630878063.376114</v>
      </c>
      <c r="BI78" s="74">
        <v>0</v>
      </c>
      <c r="BJ78" s="74">
        <v>-31209614748.115448</v>
      </c>
      <c r="BK78" s="74">
        <v>-27616960549.430008</v>
      </c>
      <c r="BL78" s="74">
        <v>-319.93000000000006</v>
      </c>
      <c r="BM78" s="74">
        <v>-319.93000000000006</v>
      </c>
      <c r="BN78" s="74">
        <v>0</v>
      </c>
      <c r="BO78" s="74">
        <v>38726.89</v>
      </c>
      <c r="BP78" s="74">
        <v>38726.89</v>
      </c>
      <c r="BQ78" s="74">
        <v>0</v>
      </c>
      <c r="BR78" s="74">
        <v>0</v>
      </c>
      <c r="BS78" s="74">
        <v>-43048054544.998238</v>
      </c>
      <c r="BT78" s="74">
        <v>-27176605657.007469</v>
      </c>
      <c r="BU78" s="74">
        <v>-10332395654.554871</v>
      </c>
      <c r="BV78" s="74">
        <v>-4276925440.6019974</v>
      </c>
      <c r="BW78" s="74">
        <v>-1383375.61</v>
      </c>
      <c r="BX78" s="74">
        <v>-1861123395.1748087</v>
      </c>
      <c r="BY78" s="74">
        <v>-1732771564.5418882</v>
      </c>
      <c r="BZ78" s="74">
        <v>4289083197.75</v>
      </c>
      <c r="CA78" s="74">
        <v>-1955932655.2572181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-1969202047.5113301</v>
      </c>
      <c r="CJ78" s="74">
        <v>-2011124345.9213302</v>
      </c>
      <c r="CK78" s="74">
        <v>41922298.410000004</v>
      </c>
      <c r="CL78" s="74">
        <v>-16656968852.347807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281833767.26999992</v>
      </c>
      <c r="E80" s="74">
        <v>266164192.35999998</v>
      </c>
      <c r="F80" s="74">
        <v>266164192.35999998</v>
      </c>
      <c r="G80" s="74">
        <v>0</v>
      </c>
      <c r="H80" s="74">
        <v>0</v>
      </c>
      <c r="I80" s="74">
        <v>-27765741.130000003</v>
      </c>
      <c r="J80" s="74">
        <v>-27765741.130000003</v>
      </c>
      <c r="K80" s="74">
        <v>-116962084.23999999</v>
      </c>
      <c r="L80" s="74">
        <v>89196343.109999999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-2894659.8400000008</v>
      </c>
      <c r="T80" s="74">
        <v>-2894659.8400000008</v>
      </c>
      <c r="U80" s="74">
        <v>-9013139.8000000007</v>
      </c>
      <c r="V80" s="74">
        <v>6118479.96</v>
      </c>
      <c r="W80" s="74">
        <v>0</v>
      </c>
      <c r="X80" s="74">
        <v>0</v>
      </c>
      <c r="Y80" s="74">
        <v>0</v>
      </c>
      <c r="Z80" s="74">
        <v>46256562.399999999</v>
      </c>
      <c r="AA80" s="74">
        <v>28545450.75</v>
      </c>
      <c r="AB80" s="74">
        <v>7857992.0199999996</v>
      </c>
      <c r="AC80" s="74">
        <v>1715060.8899999992</v>
      </c>
      <c r="AD80" s="74">
        <v>8005409.1400000006</v>
      </c>
      <c r="AE80" s="74">
        <v>0</v>
      </c>
      <c r="AF80" s="74">
        <v>0</v>
      </c>
      <c r="AG80" s="74">
        <v>0</v>
      </c>
      <c r="AH80" s="74">
        <v>132649.60000000001</v>
      </c>
      <c r="AI80" s="74">
        <v>0</v>
      </c>
      <c r="AJ80" s="74">
        <v>73413.48</v>
      </c>
      <c r="AK80" s="74">
        <v>73413.48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-386870714.7700001</v>
      </c>
      <c r="AT80" s="74">
        <v>-180228598.47999999</v>
      </c>
      <c r="AU80" s="74">
        <v>-180243068.26999998</v>
      </c>
      <c r="AV80" s="74">
        <v>14469.79</v>
      </c>
      <c r="AW80" s="74">
        <v>-138467309.31000009</v>
      </c>
      <c r="AX80" s="74">
        <v>-137392350.3600001</v>
      </c>
      <c r="AY80" s="74">
        <v>-403664889.92000008</v>
      </c>
      <c r="AZ80" s="74">
        <v>-327872660.50000006</v>
      </c>
      <c r="BA80" s="74">
        <v>-580012369.8499999</v>
      </c>
      <c r="BB80" s="74">
        <v>0</v>
      </c>
      <c r="BC80" s="74">
        <v>504220140.42999995</v>
      </c>
      <c r="BD80" s="74">
        <v>266272539.55999997</v>
      </c>
      <c r="BE80" s="74">
        <v>-1074958.95</v>
      </c>
      <c r="BF80" s="74">
        <v>1026102.55</v>
      </c>
      <c r="BG80" s="74">
        <v>187490.72999999998</v>
      </c>
      <c r="BH80" s="74">
        <v>2131012.85</v>
      </c>
      <c r="BI80" s="74">
        <v>0</v>
      </c>
      <c r="BJ80" s="74">
        <v>-1292401.03</v>
      </c>
      <c r="BK80" s="74">
        <v>-2101061.5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-68174806.980000019</v>
      </c>
      <c r="BT80" s="74">
        <v>-51475288.350000001</v>
      </c>
      <c r="BU80" s="74">
        <v>-11907434.08</v>
      </c>
      <c r="BV80" s="74">
        <v>-2759669.8599999994</v>
      </c>
      <c r="BW80" s="74">
        <v>0</v>
      </c>
      <c r="BX80" s="74">
        <v>0</v>
      </c>
      <c r="BY80" s="74">
        <v>-989217.20000000019</v>
      </c>
      <c r="BZ80" s="74">
        <v>0</v>
      </c>
      <c r="CA80" s="74">
        <v>-1043197.49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-105036947.50000012</v>
      </c>
    </row>
    <row r="81" spans="1:90" ht="12.75" customHeight="1">
      <c r="A81" s="56" t="s">
        <v>134</v>
      </c>
      <c r="B81" s="73">
        <v>9003</v>
      </c>
      <c r="C81" s="70" t="s">
        <v>383</v>
      </c>
      <c r="D81" s="74">
        <v>281344391207.3916</v>
      </c>
      <c r="E81" s="74">
        <v>259858435056.21057</v>
      </c>
      <c r="F81" s="74">
        <v>310202886493.09058</v>
      </c>
      <c r="G81" s="74">
        <v>-26202368956.049995</v>
      </c>
      <c r="H81" s="74">
        <v>-24142082480.829998</v>
      </c>
      <c r="I81" s="74">
        <v>-41615069155.389999</v>
      </c>
      <c r="J81" s="74">
        <v>-43361081441.600014</v>
      </c>
      <c r="K81" s="74">
        <v>-168622584609.05994</v>
      </c>
      <c r="L81" s="74">
        <v>125261503167.45999</v>
      </c>
      <c r="M81" s="74">
        <v>-2243244676.0100012</v>
      </c>
      <c r="N81" s="74">
        <v>14638296876.300001</v>
      </c>
      <c r="O81" s="74">
        <v>-16881541552.309998</v>
      </c>
      <c r="P81" s="74">
        <v>3989256962.2199993</v>
      </c>
      <c r="Q81" s="74">
        <v>12888970584.129999</v>
      </c>
      <c r="R81" s="74">
        <v>-8899713621.9099998</v>
      </c>
      <c r="S81" s="74">
        <v>-4758113180.5699987</v>
      </c>
      <c r="T81" s="74">
        <v>-3719650731.54</v>
      </c>
      <c r="U81" s="74">
        <v>-15844620350.670004</v>
      </c>
      <c r="V81" s="74">
        <v>12124969619.129999</v>
      </c>
      <c r="W81" s="74">
        <v>-1038462449.0300001</v>
      </c>
      <c r="X81" s="74">
        <v>1806688704.9099998</v>
      </c>
      <c r="Y81" s="74">
        <v>-2845151153.9399996</v>
      </c>
      <c r="Z81" s="74">
        <v>64390246317.391167</v>
      </c>
      <c r="AA81" s="74">
        <v>44764017424.723732</v>
      </c>
      <c r="AB81" s="74">
        <v>3558080802.830687</v>
      </c>
      <c r="AC81" s="74">
        <v>11527562631.370598</v>
      </c>
      <c r="AD81" s="74">
        <v>3790932316.4114418</v>
      </c>
      <c r="AE81" s="74">
        <v>110310148.90631624</v>
      </c>
      <c r="AF81" s="74">
        <v>216164066.41493785</v>
      </c>
      <c r="AG81" s="74">
        <v>445083429.56545317</v>
      </c>
      <c r="AH81" s="74">
        <v>-28481200.557108536</v>
      </c>
      <c r="AI81" s="74">
        <v>6576697.7251036502</v>
      </c>
      <c r="AJ81" s="74">
        <v>89678434.38000004</v>
      </c>
      <c r="AK81" s="74">
        <v>89299854.12000002</v>
      </c>
      <c r="AL81" s="74">
        <v>378580.26</v>
      </c>
      <c r="AM81" s="74">
        <v>3379213735.3700004</v>
      </c>
      <c r="AN81" s="74">
        <v>3778710532.4399996</v>
      </c>
      <c r="AO81" s="74">
        <v>-351408094.68000001</v>
      </c>
      <c r="AP81" s="74">
        <v>1082394.44</v>
      </c>
      <c r="AQ81" s="74">
        <v>-115249.88999999998</v>
      </c>
      <c r="AR81" s="74">
        <v>-49055846.939999953</v>
      </c>
      <c r="AS81" s="74">
        <v>-298001360059.73956</v>
      </c>
      <c r="AT81" s="74">
        <v>-148075930872.4899</v>
      </c>
      <c r="AU81" s="74">
        <v>-177001442028.0199</v>
      </c>
      <c r="AV81" s="74">
        <v>28925511155.53001</v>
      </c>
      <c r="AW81" s="74">
        <v>-104908211001.70006</v>
      </c>
      <c r="AX81" s="74">
        <v>-116878188326.87003</v>
      </c>
      <c r="AY81" s="74">
        <v>-285340676190.57007</v>
      </c>
      <c r="AZ81" s="74">
        <v>-109766828182.327</v>
      </c>
      <c r="BA81" s="74">
        <v>-395888900325.5282</v>
      </c>
      <c r="BB81" s="74">
        <v>-40525.83</v>
      </c>
      <c r="BC81" s="74">
        <v>220315092843.11533</v>
      </c>
      <c r="BD81" s="74">
        <v>168462487863.69998</v>
      </c>
      <c r="BE81" s="74">
        <v>11969977325.17</v>
      </c>
      <c r="BF81" s="74">
        <v>39586937874.599991</v>
      </c>
      <c r="BG81" s="74">
        <v>18165674559.339321</v>
      </c>
      <c r="BH81" s="74">
        <v>52630878063.376114</v>
      </c>
      <c r="BI81" s="74">
        <v>0</v>
      </c>
      <c r="BJ81" s="74">
        <v>-31209614748.115448</v>
      </c>
      <c r="BK81" s="74">
        <v>-27616960549.430008</v>
      </c>
      <c r="BL81" s="74">
        <v>-319.93000000000006</v>
      </c>
      <c r="BM81" s="74">
        <v>-319.93000000000006</v>
      </c>
      <c r="BN81" s="74">
        <v>0</v>
      </c>
      <c r="BO81" s="74">
        <v>38726.89</v>
      </c>
      <c r="BP81" s="74">
        <v>38726.89</v>
      </c>
      <c r="BQ81" s="74">
        <v>0</v>
      </c>
      <c r="BR81" s="74">
        <v>0</v>
      </c>
      <c r="BS81" s="74">
        <v>-43048054544.998238</v>
      </c>
      <c r="BT81" s="74">
        <v>-27176605657.007469</v>
      </c>
      <c r="BU81" s="74">
        <v>-10332395654.554871</v>
      </c>
      <c r="BV81" s="74">
        <v>-4276925440.6019974</v>
      </c>
      <c r="BW81" s="74">
        <v>-1383375.61</v>
      </c>
      <c r="BX81" s="74">
        <v>-1861123395.1748087</v>
      </c>
      <c r="BY81" s="74">
        <v>-1732771564.5418882</v>
      </c>
      <c r="BZ81" s="74">
        <v>4289083197.75</v>
      </c>
      <c r="CA81" s="74">
        <v>-1955932655.2572181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-1969202047.5113301</v>
      </c>
      <c r="CJ81" s="74">
        <v>-2011124345.9213302</v>
      </c>
      <c r="CK81" s="74">
        <v>41922298.410000004</v>
      </c>
      <c r="CL81" s="74">
        <v>-16656968852.347807</v>
      </c>
    </row>
    <row r="82" spans="1:90">
      <c r="A82" s="57" t="s">
        <v>136</v>
      </c>
      <c r="B82" s="75"/>
      <c r="C82" s="70" t="s">
        <v>384</v>
      </c>
      <c r="D82" s="74">
        <v>281626224974.66162</v>
      </c>
      <c r="E82" s="74">
        <v>260124599248.57056</v>
      </c>
      <c r="F82" s="74">
        <v>310469050685.45056</v>
      </c>
      <c r="G82" s="74">
        <v>-26202368956.049995</v>
      </c>
      <c r="H82" s="74">
        <v>-24142082480.829998</v>
      </c>
      <c r="I82" s="74">
        <v>-41642834896.519997</v>
      </c>
      <c r="J82" s="74">
        <v>-43388847182.730011</v>
      </c>
      <c r="K82" s="74">
        <v>-168739546693.29993</v>
      </c>
      <c r="L82" s="74">
        <v>125350699510.56999</v>
      </c>
      <c r="M82" s="74">
        <v>-2243244676.0100012</v>
      </c>
      <c r="N82" s="74">
        <v>14638296876.300001</v>
      </c>
      <c r="O82" s="74">
        <v>-16881541552.309998</v>
      </c>
      <c r="P82" s="74">
        <v>3989256962.2199993</v>
      </c>
      <c r="Q82" s="74">
        <v>12888970584.129999</v>
      </c>
      <c r="R82" s="74">
        <v>-8899713621.9099998</v>
      </c>
      <c r="S82" s="74">
        <v>-4761007840.4099989</v>
      </c>
      <c r="T82" s="74">
        <v>-3722545391.3800001</v>
      </c>
      <c r="U82" s="74">
        <v>-15853633490.470003</v>
      </c>
      <c r="V82" s="74">
        <v>12131088099.089998</v>
      </c>
      <c r="W82" s="74">
        <v>-1038462449.0300001</v>
      </c>
      <c r="X82" s="74">
        <v>1806688704.9099998</v>
      </c>
      <c r="Y82" s="74">
        <v>-2845151153.9399996</v>
      </c>
      <c r="Z82" s="74">
        <v>64436502879.791168</v>
      </c>
      <c r="AA82" s="74">
        <v>44792562875.473732</v>
      </c>
      <c r="AB82" s="74">
        <v>3565938794.850687</v>
      </c>
      <c r="AC82" s="74">
        <v>11529277692.260597</v>
      </c>
      <c r="AD82" s="74">
        <v>3798937725.5514417</v>
      </c>
      <c r="AE82" s="74">
        <v>110310148.90631624</v>
      </c>
      <c r="AF82" s="74">
        <v>216164066.41493785</v>
      </c>
      <c r="AG82" s="74">
        <v>445083429.56545317</v>
      </c>
      <c r="AH82" s="74">
        <v>-28348550.957108535</v>
      </c>
      <c r="AI82" s="74">
        <v>6576697.7251036502</v>
      </c>
      <c r="AJ82" s="74">
        <v>89751847.860000044</v>
      </c>
      <c r="AK82" s="74">
        <v>89373267.600000024</v>
      </c>
      <c r="AL82" s="74">
        <v>378580.26</v>
      </c>
      <c r="AM82" s="74">
        <v>3379213735.3700004</v>
      </c>
      <c r="AN82" s="74">
        <v>3778710532.4399996</v>
      </c>
      <c r="AO82" s="74">
        <v>-351408094.68000001</v>
      </c>
      <c r="AP82" s="74">
        <v>1082394.44</v>
      </c>
      <c r="AQ82" s="74">
        <v>-115249.88999999998</v>
      </c>
      <c r="AR82" s="74">
        <v>-49055846.939999953</v>
      </c>
      <c r="AS82" s="74">
        <v>-298388230774.50958</v>
      </c>
      <c r="AT82" s="74">
        <v>-148256159470.96991</v>
      </c>
      <c r="AU82" s="74">
        <v>-177181685096.28989</v>
      </c>
      <c r="AV82" s="74">
        <v>28925525625.320011</v>
      </c>
      <c r="AW82" s="74">
        <v>-105046678311.01006</v>
      </c>
      <c r="AX82" s="74">
        <v>-117015580677.23003</v>
      </c>
      <c r="AY82" s="74">
        <v>-285744341080.49005</v>
      </c>
      <c r="AZ82" s="74">
        <v>-110094700842.827</v>
      </c>
      <c r="BA82" s="74">
        <v>-396468912695.37817</v>
      </c>
      <c r="BB82" s="74">
        <v>-40525.83</v>
      </c>
      <c r="BC82" s="74">
        <v>220819312983.54532</v>
      </c>
      <c r="BD82" s="74">
        <v>168728760403.25998</v>
      </c>
      <c r="BE82" s="74">
        <v>11968902366.219999</v>
      </c>
      <c r="BF82" s="74">
        <v>39587963977.149994</v>
      </c>
      <c r="BG82" s="74">
        <v>18165862050.069321</v>
      </c>
      <c r="BH82" s="74">
        <v>52633009076.226112</v>
      </c>
      <c r="BI82" s="74">
        <v>0</v>
      </c>
      <c r="BJ82" s="74">
        <v>-31210907149.145447</v>
      </c>
      <c r="BK82" s="74">
        <v>-27619061610.930008</v>
      </c>
      <c r="BL82" s="74">
        <v>-319.93000000000006</v>
      </c>
      <c r="BM82" s="74">
        <v>-319.93000000000006</v>
      </c>
      <c r="BN82" s="74">
        <v>0</v>
      </c>
      <c r="BO82" s="74">
        <v>38726.89</v>
      </c>
      <c r="BP82" s="74">
        <v>38726.89</v>
      </c>
      <c r="BQ82" s="74">
        <v>0</v>
      </c>
      <c r="BR82" s="74">
        <v>0</v>
      </c>
      <c r="BS82" s="74">
        <v>-43116229351.978241</v>
      </c>
      <c r="BT82" s="74">
        <v>-27228080945.357468</v>
      </c>
      <c r="BU82" s="74">
        <v>-10344303088.634871</v>
      </c>
      <c r="BV82" s="74">
        <v>-4279685110.4619975</v>
      </c>
      <c r="BW82" s="74">
        <v>-1383375.61</v>
      </c>
      <c r="BX82" s="74">
        <v>-1861123395.1748087</v>
      </c>
      <c r="BY82" s="74">
        <v>-1733760781.7418883</v>
      </c>
      <c r="BZ82" s="74">
        <v>4289083197.75</v>
      </c>
      <c r="CA82" s="74">
        <v>-1956975852.7472181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-1969202047.5113301</v>
      </c>
      <c r="CJ82" s="74">
        <v>-2011124345.9213302</v>
      </c>
      <c r="CK82" s="74">
        <v>41922298.410000004</v>
      </c>
      <c r="CL82" s="74">
        <v>-16762005799.847807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2C28C-58EB-4AE7-829E-46AD43F6AF3A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10" width="15.7109375" style="4" customWidth="1"/>
    <col min="11" max="11" width="16.42578125" style="4" bestFit="1" customWidth="1"/>
    <col min="12" max="44" width="15.7109375" style="4" customWidth="1"/>
    <col min="45" max="45" width="16.42578125" style="4" bestFit="1" customWidth="1"/>
    <col min="46" max="50" width="15.7109375" style="4" customWidth="1"/>
    <col min="51" max="51" width="16.42578125" style="4" bestFit="1" customWidth="1"/>
    <col min="52" max="52" width="15.7109375" style="4" customWidth="1"/>
    <col min="53" max="53" width="16.42578125" style="4" bestFit="1" customWidth="1"/>
    <col min="54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525</v>
      </c>
      <c r="B2" s="86">
        <v>715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2817684980.9400005</v>
      </c>
      <c r="E8" s="71">
        <v>3058510194.3900003</v>
      </c>
      <c r="F8" s="71">
        <v>3507714635</v>
      </c>
      <c r="G8" s="71">
        <v>-118888274.16</v>
      </c>
      <c r="H8" s="71">
        <v>-330316166.44999999</v>
      </c>
      <c r="I8" s="71">
        <v>-233462108.2700001</v>
      </c>
      <c r="J8" s="71">
        <v>2504166532.4099998</v>
      </c>
      <c r="K8" s="71">
        <v>-1896561966.99</v>
      </c>
      <c r="L8" s="71">
        <v>4400728499.3999996</v>
      </c>
      <c r="M8" s="71">
        <v>-2121472560.5</v>
      </c>
      <c r="N8" s="71">
        <v>130251455.70999999</v>
      </c>
      <c r="O8" s="71">
        <v>-2251724016.21</v>
      </c>
      <c r="P8" s="71">
        <v>-616156080.17999995</v>
      </c>
      <c r="Q8" s="71">
        <v>-228400066.22999999</v>
      </c>
      <c r="R8" s="71">
        <v>-387756013.94999999</v>
      </c>
      <c r="S8" s="71">
        <v>-31216674.029999733</v>
      </c>
      <c r="T8" s="71">
        <v>887547039.10000014</v>
      </c>
      <c r="U8" s="71">
        <v>-1162900623.5599999</v>
      </c>
      <c r="V8" s="71">
        <v>2050447662.6600001</v>
      </c>
      <c r="W8" s="71">
        <v>-918763713.12999988</v>
      </c>
      <c r="X8" s="71">
        <v>187956630.47</v>
      </c>
      <c r="Y8" s="71">
        <v>-1106720343.5999999</v>
      </c>
      <c r="Z8" s="71">
        <v>19016400.559999999</v>
      </c>
      <c r="AA8" s="71">
        <v>6903952.21</v>
      </c>
      <c r="AB8" s="71">
        <v>410285.83999999997</v>
      </c>
      <c r="AC8" s="71">
        <v>9499685.8199999984</v>
      </c>
      <c r="AD8" s="71">
        <v>2202476.69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4837168.2899999842</v>
      </c>
      <c r="AN8" s="71">
        <v>89689451.709999993</v>
      </c>
      <c r="AO8" s="71">
        <v>-44165339.82</v>
      </c>
      <c r="AP8" s="71">
        <v>0</v>
      </c>
      <c r="AQ8" s="71">
        <v>0</v>
      </c>
      <c r="AR8" s="71">
        <v>-40686943.600000009</v>
      </c>
      <c r="AS8" s="71">
        <v>-5527968739.3599987</v>
      </c>
      <c r="AT8" s="71">
        <v>-3354833994.249999</v>
      </c>
      <c r="AU8" s="71">
        <v>-7022626701.2999992</v>
      </c>
      <c r="AV8" s="71">
        <v>3667792707.0500002</v>
      </c>
      <c r="AW8" s="71">
        <v>-1356145760.8799996</v>
      </c>
      <c r="AX8" s="71">
        <v>-1589754182.3800001</v>
      </c>
      <c r="AY8" s="71">
        <v>-8552529949.9699993</v>
      </c>
      <c r="AZ8" s="71">
        <v>-3113560598.2299995</v>
      </c>
      <c r="BA8" s="71">
        <v>-12112778043.66</v>
      </c>
      <c r="BB8" s="71">
        <v>0</v>
      </c>
      <c r="BC8" s="71">
        <v>6673808691.9200001</v>
      </c>
      <c r="BD8" s="71">
        <v>6962775767.5899992</v>
      </c>
      <c r="BE8" s="71">
        <v>233608421.50000048</v>
      </c>
      <c r="BF8" s="71">
        <v>3381202672.5600004</v>
      </c>
      <c r="BG8" s="71">
        <v>1117622504.79</v>
      </c>
      <c r="BH8" s="71">
        <v>4889715476.0600004</v>
      </c>
      <c r="BI8" s="71">
        <v>0</v>
      </c>
      <c r="BJ8" s="71">
        <v>-2626135308.29</v>
      </c>
      <c r="BK8" s="71">
        <v>-3147594251.0599999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-816988984.23000002</v>
      </c>
      <c r="BT8" s="71">
        <v>-544041422.94000006</v>
      </c>
      <c r="BU8" s="71">
        <v>-420144891.98000002</v>
      </c>
      <c r="BV8" s="71">
        <v>-156989443.50999999</v>
      </c>
      <c r="BW8" s="71">
        <v>0</v>
      </c>
      <c r="BX8" s="71">
        <v>0</v>
      </c>
      <c r="BY8" s="71">
        <v>0</v>
      </c>
      <c r="BZ8" s="71">
        <v>372228935.37</v>
      </c>
      <c r="CA8" s="71">
        <v>-68042161.170000002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-2710283758.4199982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10128535781.259998</v>
      </c>
      <c r="E9" s="71">
        <v>10889236281.639999</v>
      </c>
      <c r="F9" s="71">
        <v>12719130449.959999</v>
      </c>
      <c r="G9" s="71">
        <v>-660517029.72000003</v>
      </c>
      <c r="H9" s="71">
        <v>-1169377138.5999999</v>
      </c>
      <c r="I9" s="71">
        <v>-1761147979.9000006</v>
      </c>
      <c r="J9" s="71">
        <v>-948550960.82000065</v>
      </c>
      <c r="K9" s="71">
        <v>-7198143244.1500006</v>
      </c>
      <c r="L9" s="71">
        <v>6249592283.3299999</v>
      </c>
      <c r="M9" s="71">
        <v>-924526790.73000002</v>
      </c>
      <c r="N9" s="71">
        <v>296182042.97999996</v>
      </c>
      <c r="O9" s="71">
        <v>-1220708833.71</v>
      </c>
      <c r="P9" s="71">
        <v>111929771.64999998</v>
      </c>
      <c r="Q9" s="71">
        <v>667612979.24000001</v>
      </c>
      <c r="R9" s="71">
        <v>-555683207.59000003</v>
      </c>
      <c r="S9" s="71">
        <v>-706035033.97000015</v>
      </c>
      <c r="T9" s="71">
        <v>-133118399.84000015</v>
      </c>
      <c r="U9" s="71">
        <v>-4604774235.8400002</v>
      </c>
      <c r="V9" s="71">
        <v>4471655836</v>
      </c>
      <c r="W9" s="71">
        <v>-572916634.13</v>
      </c>
      <c r="X9" s="71">
        <v>512114313.87</v>
      </c>
      <c r="Y9" s="71">
        <v>-1085030948</v>
      </c>
      <c r="Z9" s="71">
        <v>1562028902.1400001</v>
      </c>
      <c r="AA9" s="71">
        <v>1024468536.2500001</v>
      </c>
      <c r="AB9" s="71">
        <v>-123973.21</v>
      </c>
      <c r="AC9" s="71">
        <v>316929712.63999999</v>
      </c>
      <c r="AD9" s="71">
        <v>144768035.53999999</v>
      </c>
      <c r="AE9" s="71">
        <v>46440.959999999999</v>
      </c>
      <c r="AF9" s="71">
        <v>63692809.920000002</v>
      </c>
      <c r="AG9" s="71">
        <v>12247340.039999999</v>
      </c>
      <c r="AH9" s="71">
        <v>0</v>
      </c>
      <c r="AI9" s="71">
        <v>0</v>
      </c>
      <c r="AJ9" s="71">
        <v>5679154.2000000002</v>
      </c>
      <c r="AK9" s="71">
        <v>5679154.2000000002</v>
      </c>
      <c r="AL9" s="71">
        <v>0</v>
      </c>
      <c r="AM9" s="71">
        <v>138774457.14999998</v>
      </c>
      <c r="AN9" s="71">
        <v>138987108.66</v>
      </c>
      <c r="AO9" s="71">
        <v>-20999085.18</v>
      </c>
      <c r="AP9" s="71">
        <v>0</v>
      </c>
      <c r="AQ9" s="71">
        <v>0</v>
      </c>
      <c r="AR9" s="71">
        <v>20786433.669999994</v>
      </c>
      <c r="AS9" s="71">
        <v>-17683823413.190002</v>
      </c>
      <c r="AT9" s="71">
        <v>-7487994152.2299995</v>
      </c>
      <c r="AU9" s="71">
        <v>-9620583701.6700001</v>
      </c>
      <c r="AV9" s="71">
        <v>2132589549.4400001</v>
      </c>
      <c r="AW9" s="71">
        <v>-8061963430.0700026</v>
      </c>
      <c r="AX9" s="71">
        <v>-9307652064.2900028</v>
      </c>
      <c r="AY9" s="71">
        <v>-24592318887.730003</v>
      </c>
      <c r="AZ9" s="71">
        <v>-6969109529.3999987</v>
      </c>
      <c r="BA9" s="71">
        <v>-39402112536.900002</v>
      </c>
      <c r="BB9" s="71">
        <v>0</v>
      </c>
      <c r="BC9" s="71">
        <v>21778903178.57</v>
      </c>
      <c r="BD9" s="71">
        <v>15284666823.440001</v>
      </c>
      <c r="BE9" s="71">
        <v>1245688634.2200003</v>
      </c>
      <c r="BF9" s="71">
        <v>4587485895.8900003</v>
      </c>
      <c r="BG9" s="71">
        <v>1602511544.9200001</v>
      </c>
      <c r="BH9" s="71">
        <v>7030673892</v>
      </c>
      <c r="BI9" s="71">
        <v>0</v>
      </c>
      <c r="BJ9" s="71">
        <v>-4045699541.0299997</v>
      </c>
      <c r="BK9" s="71">
        <v>-3341797261.6700001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-2123021215.4499998</v>
      </c>
      <c r="BT9" s="71">
        <v>-1145892963.3699999</v>
      </c>
      <c r="BU9" s="71">
        <v>-649430090.90999997</v>
      </c>
      <c r="BV9" s="71">
        <v>-280801348.44</v>
      </c>
      <c r="BW9" s="71">
        <v>0</v>
      </c>
      <c r="BX9" s="71">
        <v>-124655355.73</v>
      </c>
      <c r="BY9" s="71">
        <v>-52981612.350000001</v>
      </c>
      <c r="BZ9" s="71">
        <v>271500361.33000004</v>
      </c>
      <c r="CA9" s="71">
        <v>-140760205.98000002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-10844615.439999999</v>
      </c>
      <c r="CJ9" s="71">
        <v>-10844615.439999999</v>
      </c>
      <c r="CK9" s="71">
        <v>0</v>
      </c>
      <c r="CL9" s="71">
        <v>-7555287631.9300041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13667818269.119999</v>
      </c>
      <c r="E10" s="71">
        <v>12924544939.289999</v>
      </c>
      <c r="F10" s="71">
        <v>15895764894.59</v>
      </c>
      <c r="G10" s="71">
        <v>-1580733632.8599999</v>
      </c>
      <c r="H10" s="71">
        <v>-1390486322.4400001</v>
      </c>
      <c r="I10" s="71">
        <v>-2538353883.4500003</v>
      </c>
      <c r="J10" s="71">
        <v>-2464972674.0900002</v>
      </c>
      <c r="K10" s="71">
        <v>-8906348872.5900002</v>
      </c>
      <c r="L10" s="71">
        <v>6441376198.5</v>
      </c>
      <c r="M10" s="71">
        <v>-320811901.34000003</v>
      </c>
      <c r="N10" s="71">
        <v>871347279.63</v>
      </c>
      <c r="O10" s="71">
        <v>-1192159180.97</v>
      </c>
      <c r="P10" s="71">
        <v>247430691.98000002</v>
      </c>
      <c r="Q10" s="71">
        <v>788678391.98000002</v>
      </c>
      <c r="R10" s="71">
        <v>-541247700</v>
      </c>
      <c r="S10" s="71">
        <v>-382804777.03999996</v>
      </c>
      <c r="T10" s="71">
        <v>-382804777.03999996</v>
      </c>
      <c r="U10" s="71">
        <v>-1495451195.71</v>
      </c>
      <c r="V10" s="71">
        <v>1112646418.6700001</v>
      </c>
      <c r="W10" s="71">
        <v>0</v>
      </c>
      <c r="X10" s="71">
        <v>0</v>
      </c>
      <c r="Y10" s="71">
        <v>0</v>
      </c>
      <c r="Z10" s="71">
        <v>3510955952.0999999</v>
      </c>
      <c r="AA10" s="71">
        <v>1446085514.5500002</v>
      </c>
      <c r="AB10" s="71">
        <v>388794020.96000004</v>
      </c>
      <c r="AC10" s="71">
        <v>1283650234.74</v>
      </c>
      <c r="AD10" s="71">
        <v>307310694.93000001</v>
      </c>
      <c r="AE10" s="71">
        <v>72279029.579999998</v>
      </c>
      <c r="AF10" s="71">
        <v>0</v>
      </c>
      <c r="AG10" s="71">
        <v>0</v>
      </c>
      <c r="AH10" s="71">
        <v>12836457.34</v>
      </c>
      <c r="AI10" s="71">
        <v>0</v>
      </c>
      <c r="AJ10" s="71">
        <v>9547.84</v>
      </c>
      <c r="AK10" s="71">
        <v>9547.84</v>
      </c>
      <c r="AL10" s="71">
        <v>0</v>
      </c>
      <c r="AM10" s="71">
        <v>153466490.38000003</v>
      </c>
      <c r="AN10" s="71">
        <v>189517439.87</v>
      </c>
      <c r="AO10" s="71">
        <v>-29159932.539999999</v>
      </c>
      <c r="AP10" s="71">
        <v>0</v>
      </c>
      <c r="AQ10" s="71">
        <v>0</v>
      </c>
      <c r="AR10" s="71">
        <v>-6891016.9499999993</v>
      </c>
      <c r="AS10" s="71">
        <v>-16370351996.640001</v>
      </c>
      <c r="AT10" s="71">
        <v>-8789665089.4500027</v>
      </c>
      <c r="AU10" s="71">
        <v>-10351873956.410002</v>
      </c>
      <c r="AV10" s="71">
        <v>1562208866.9599998</v>
      </c>
      <c r="AW10" s="71">
        <v>-4246989911.2199988</v>
      </c>
      <c r="AX10" s="71">
        <v>-4550976436.539999</v>
      </c>
      <c r="AY10" s="71">
        <v>-14891681476.919998</v>
      </c>
      <c r="AZ10" s="71">
        <v>-6485978110.6899996</v>
      </c>
      <c r="BA10" s="71">
        <v>-20710663506.27</v>
      </c>
      <c r="BB10" s="71">
        <v>0</v>
      </c>
      <c r="BC10" s="71">
        <v>12304960140.040001</v>
      </c>
      <c r="BD10" s="71">
        <v>10340705040.379999</v>
      </c>
      <c r="BE10" s="71">
        <v>303986525.32000017</v>
      </c>
      <c r="BF10" s="71">
        <v>2618687305.2800002</v>
      </c>
      <c r="BG10" s="71">
        <v>1116195238.5899999</v>
      </c>
      <c r="BH10" s="71">
        <v>3666307010</v>
      </c>
      <c r="BI10" s="71">
        <v>0</v>
      </c>
      <c r="BJ10" s="71">
        <v>-2163814943.3099999</v>
      </c>
      <c r="BK10" s="71">
        <v>-2314700779.96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-3071833926.8699999</v>
      </c>
      <c r="BT10" s="71">
        <v>-1221568018.5300002</v>
      </c>
      <c r="BU10" s="71">
        <v>-1263472518.47</v>
      </c>
      <c r="BV10" s="71">
        <v>-587034110.20000005</v>
      </c>
      <c r="BW10" s="71">
        <v>0</v>
      </c>
      <c r="BX10" s="71">
        <v>-136008446.84999999</v>
      </c>
      <c r="BY10" s="71">
        <v>-104187622.09</v>
      </c>
      <c r="BZ10" s="71">
        <v>240436789.27000004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-261863069.09999999</v>
      </c>
      <c r="CJ10" s="71">
        <v>-273832002.13999999</v>
      </c>
      <c r="CK10" s="71">
        <v>11968933.039999999</v>
      </c>
      <c r="CL10" s="71">
        <v>-2702533727.5200024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6421683957.1300001</v>
      </c>
      <c r="E11" s="71">
        <v>7681054467.6700001</v>
      </c>
      <c r="F11" s="71">
        <v>9381363165.75</v>
      </c>
      <c r="G11" s="71">
        <v>-842989629.35000002</v>
      </c>
      <c r="H11" s="71">
        <v>-857319068.73000002</v>
      </c>
      <c r="I11" s="71">
        <v>-1149320287.48</v>
      </c>
      <c r="J11" s="71">
        <v>-1794852285.1900001</v>
      </c>
      <c r="K11" s="71">
        <v>-4663345656.1300001</v>
      </c>
      <c r="L11" s="71">
        <v>2868493370.9400001</v>
      </c>
      <c r="M11" s="71">
        <v>469221031.42000002</v>
      </c>
      <c r="N11" s="71">
        <v>517084129.68000001</v>
      </c>
      <c r="O11" s="71">
        <v>-47863098.259999998</v>
      </c>
      <c r="P11" s="71">
        <v>176310966.28999999</v>
      </c>
      <c r="Q11" s="71">
        <v>420961503.50999999</v>
      </c>
      <c r="R11" s="71">
        <v>-244650537.22</v>
      </c>
      <c r="S11" s="71">
        <v>-1147827766.54</v>
      </c>
      <c r="T11" s="71">
        <v>-1436059654.5999999</v>
      </c>
      <c r="U11" s="71">
        <v>-1666972466.55</v>
      </c>
      <c r="V11" s="71">
        <v>230912811.94999999</v>
      </c>
      <c r="W11" s="71">
        <v>288231888.06</v>
      </c>
      <c r="X11" s="71">
        <v>310455853.25999999</v>
      </c>
      <c r="Y11" s="71">
        <v>-22223965.199999999</v>
      </c>
      <c r="Z11" s="71">
        <v>870121011.61000001</v>
      </c>
      <c r="AA11" s="71">
        <v>576164450.28999996</v>
      </c>
      <c r="AB11" s="71">
        <v>0</v>
      </c>
      <c r="AC11" s="71">
        <v>75086767.650000006</v>
      </c>
      <c r="AD11" s="71">
        <v>190100516</v>
      </c>
      <c r="AE11" s="71">
        <v>548183.07999999996</v>
      </c>
      <c r="AF11" s="71">
        <v>0</v>
      </c>
      <c r="AG11" s="71">
        <v>518651.44</v>
      </c>
      <c r="AH11" s="71">
        <v>27702443.149999999</v>
      </c>
      <c r="AI11" s="71">
        <v>0</v>
      </c>
      <c r="AJ11" s="71">
        <v>5030</v>
      </c>
      <c r="AK11" s="71">
        <v>5030</v>
      </c>
      <c r="AL11" s="71">
        <v>0</v>
      </c>
      <c r="AM11" s="71">
        <v>167651501.86999997</v>
      </c>
      <c r="AN11" s="71">
        <v>158802452.63999999</v>
      </c>
      <c r="AO11" s="71">
        <v>0</v>
      </c>
      <c r="AP11" s="71">
        <v>0</v>
      </c>
      <c r="AQ11" s="71">
        <v>0</v>
      </c>
      <c r="AR11" s="71">
        <v>8849049.2299999986</v>
      </c>
      <c r="AS11" s="71">
        <v>-10081608311.450003</v>
      </c>
      <c r="AT11" s="71">
        <v>-5532560695.2700005</v>
      </c>
      <c r="AU11" s="71">
        <v>-5686146385.5800009</v>
      </c>
      <c r="AV11" s="71">
        <v>153585690.31</v>
      </c>
      <c r="AW11" s="71">
        <v>-3265483540.5400019</v>
      </c>
      <c r="AX11" s="71">
        <v>-3528409400.7200022</v>
      </c>
      <c r="AY11" s="71">
        <v>-7588827500.880002</v>
      </c>
      <c r="AZ11" s="71">
        <v>-3206111872.2800007</v>
      </c>
      <c r="BA11" s="71">
        <v>-8969771461.5400009</v>
      </c>
      <c r="BB11" s="71">
        <v>0</v>
      </c>
      <c r="BC11" s="71">
        <v>4587055832.9399996</v>
      </c>
      <c r="BD11" s="71">
        <v>4060418100.1599998</v>
      </c>
      <c r="BE11" s="71">
        <v>262925860.18000007</v>
      </c>
      <c r="BF11" s="71">
        <v>533068412.92000008</v>
      </c>
      <c r="BG11" s="71">
        <v>216683831.92000002</v>
      </c>
      <c r="BH11" s="71">
        <v>637949933.00999999</v>
      </c>
      <c r="BI11" s="71">
        <v>0</v>
      </c>
      <c r="BJ11" s="71">
        <v>-321565352.00999999</v>
      </c>
      <c r="BK11" s="71">
        <v>-270142552.74000001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-1130929870.6300001</v>
      </c>
      <c r="BT11" s="71">
        <v>-691761993.22000003</v>
      </c>
      <c r="BU11" s="71">
        <v>-264675607.87</v>
      </c>
      <c r="BV11" s="71">
        <v>-198593863.72999999</v>
      </c>
      <c r="BW11" s="71">
        <v>-839132.92</v>
      </c>
      <c r="BX11" s="71">
        <v>-11988365.09</v>
      </c>
      <c r="BY11" s="71">
        <v>-26484048.629999999</v>
      </c>
      <c r="BZ11" s="71">
        <v>63413140.829999998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-152634205.00999999</v>
      </c>
      <c r="CJ11" s="71">
        <v>-161564881.63999999</v>
      </c>
      <c r="CK11" s="71">
        <v>8930676.6300000008</v>
      </c>
      <c r="CL11" s="71">
        <v>-3659924354.3200026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10499610154.041187</v>
      </c>
      <c r="E13" s="71">
        <v>10538724710.98</v>
      </c>
      <c r="F13" s="71">
        <v>13136311642.539999</v>
      </c>
      <c r="G13" s="71">
        <v>-1365616102.6299999</v>
      </c>
      <c r="H13" s="71">
        <v>-1231970828.9300001</v>
      </c>
      <c r="I13" s="71">
        <v>-2931149383.6499996</v>
      </c>
      <c r="J13" s="71">
        <v>-3785578063.0099998</v>
      </c>
      <c r="K13" s="71">
        <v>-8025679175.6099997</v>
      </c>
      <c r="L13" s="71">
        <v>4240101112.5999999</v>
      </c>
      <c r="M13" s="71">
        <v>484957281.10000002</v>
      </c>
      <c r="N13" s="71">
        <v>893486311</v>
      </c>
      <c r="O13" s="71">
        <v>-408529029.89999998</v>
      </c>
      <c r="P13" s="71">
        <v>369471398.25999999</v>
      </c>
      <c r="Q13" s="71">
        <v>754604266.50999999</v>
      </c>
      <c r="R13" s="71">
        <v>-385132868.25</v>
      </c>
      <c r="S13" s="71">
        <v>-207185563.99000001</v>
      </c>
      <c r="T13" s="71">
        <v>-207185563.99000001</v>
      </c>
      <c r="U13" s="71">
        <v>-220816178</v>
      </c>
      <c r="V13" s="71">
        <v>13630614.01</v>
      </c>
      <c r="W13" s="71">
        <v>0</v>
      </c>
      <c r="X13" s="71">
        <v>0</v>
      </c>
      <c r="Y13" s="71">
        <v>0</v>
      </c>
      <c r="Z13" s="71">
        <v>2907822442.1611872</v>
      </c>
      <c r="AA13" s="71">
        <v>2209681747.1029325</v>
      </c>
      <c r="AB13" s="71">
        <v>307613971.22252381</v>
      </c>
      <c r="AC13" s="71">
        <v>249681604.08284128</v>
      </c>
      <c r="AD13" s="71">
        <v>14119606.76619304</v>
      </c>
      <c r="AE13" s="71">
        <v>0</v>
      </c>
      <c r="AF13" s="71">
        <v>1826672.14725547</v>
      </c>
      <c r="AG13" s="71">
        <v>170135927.57134429</v>
      </c>
      <c r="AH13" s="71">
        <v>-45237086.73190286</v>
      </c>
      <c r="AI13" s="71">
        <v>0</v>
      </c>
      <c r="AJ13" s="71">
        <v>4857524.59</v>
      </c>
      <c r="AK13" s="71">
        <v>4857524.59</v>
      </c>
      <c r="AL13" s="71">
        <v>0</v>
      </c>
      <c r="AM13" s="71">
        <v>186540423.94999999</v>
      </c>
      <c r="AN13" s="71">
        <v>191641963.19999999</v>
      </c>
      <c r="AO13" s="71">
        <v>82370.080000000075</v>
      </c>
      <c r="AP13" s="71">
        <v>0</v>
      </c>
      <c r="AQ13" s="71">
        <v>0</v>
      </c>
      <c r="AR13" s="71">
        <v>-5183909.3299999982</v>
      </c>
      <c r="AS13" s="71">
        <v>-11179007561.606722</v>
      </c>
      <c r="AT13" s="71">
        <v>-5775220480.29</v>
      </c>
      <c r="AU13" s="71">
        <v>-6392189553.0900002</v>
      </c>
      <c r="AV13" s="71">
        <v>616969072.80000007</v>
      </c>
      <c r="AW13" s="71">
        <v>-3443095717.5200005</v>
      </c>
      <c r="AX13" s="71">
        <v>-3620789747.3200006</v>
      </c>
      <c r="AY13" s="71">
        <v>-8035128899.6300011</v>
      </c>
      <c r="AZ13" s="71">
        <v>-3517972900.6300001</v>
      </c>
      <c r="BA13" s="71">
        <v>-9414029624</v>
      </c>
      <c r="BB13" s="71">
        <v>0</v>
      </c>
      <c r="BC13" s="71">
        <v>4896873625</v>
      </c>
      <c r="BD13" s="71">
        <v>4414339152.3100004</v>
      </c>
      <c r="BE13" s="71">
        <v>177694029.80000001</v>
      </c>
      <c r="BF13" s="71">
        <v>426046875.87</v>
      </c>
      <c r="BG13" s="71">
        <v>403404119.87</v>
      </c>
      <c r="BH13" s="71">
        <v>442866</v>
      </c>
      <c r="BI13" s="71">
        <v>0</v>
      </c>
      <c r="BJ13" s="71">
        <v>22199890</v>
      </c>
      <c r="BK13" s="71">
        <v>-248352846.06999999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-1851106232.6667213</v>
      </c>
      <c r="BT13" s="71">
        <v>-912707978.74000025</v>
      </c>
      <c r="BU13" s="71">
        <v>-437810186.52521402</v>
      </c>
      <c r="BV13" s="71">
        <v>-202143990.74061391</v>
      </c>
      <c r="BW13" s="71">
        <v>0</v>
      </c>
      <c r="BX13" s="71">
        <v>-33443265.110685986</v>
      </c>
      <c r="BY13" s="71">
        <v>-103938162.57187149</v>
      </c>
      <c r="BZ13" s="71">
        <v>147076809.66</v>
      </c>
      <c r="CA13" s="71">
        <v>-308139458.63833559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-109585131.13</v>
      </c>
      <c r="CJ13" s="71">
        <v>-109585131.13</v>
      </c>
      <c r="CK13" s="71">
        <v>0</v>
      </c>
      <c r="CL13" s="71">
        <v>-679397407.56553459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12714795683.68737</v>
      </c>
      <c r="E14" s="71">
        <v>15224014330.739996</v>
      </c>
      <c r="F14" s="71">
        <v>17797223971.909996</v>
      </c>
      <c r="G14" s="71">
        <v>-952806210.59000003</v>
      </c>
      <c r="H14" s="71">
        <v>-1620403430.5799999</v>
      </c>
      <c r="I14" s="71">
        <v>-3909662839.1399994</v>
      </c>
      <c r="J14" s="71">
        <v>-4119848855.0999994</v>
      </c>
      <c r="K14" s="71">
        <v>-10462942973.709999</v>
      </c>
      <c r="L14" s="71">
        <v>6343094118.6099997</v>
      </c>
      <c r="M14" s="71">
        <v>-194579541.16999996</v>
      </c>
      <c r="N14" s="71">
        <v>613408111.88</v>
      </c>
      <c r="O14" s="71">
        <v>-807987653.04999995</v>
      </c>
      <c r="P14" s="71">
        <v>404765557.13</v>
      </c>
      <c r="Q14" s="71">
        <v>956157838.03999996</v>
      </c>
      <c r="R14" s="71">
        <v>-551392280.90999997</v>
      </c>
      <c r="S14" s="71">
        <v>-784571206.05000007</v>
      </c>
      <c r="T14" s="71">
        <v>-813613595.4000001</v>
      </c>
      <c r="U14" s="71">
        <v>-1935093762.6800001</v>
      </c>
      <c r="V14" s="71">
        <v>1121480167.28</v>
      </c>
      <c r="W14" s="71">
        <v>29042389.350000001</v>
      </c>
      <c r="X14" s="71">
        <v>53004239.140000001</v>
      </c>
      <c r="Y14" s="71">
        <v>-23961849.789999999</v>
      </c>
      <c r="Z14" s="71">
        <v>2053550259.8473732</v>
      </c>
      <c r="AA14" s="71">
        <v>1090654027.6398611</v>
      </c>
      <c r="AB14" s="71">
        <v>-1334586.323619999</v>
      </c>
      <c r="AC14" s="71">
        <v>533770091.57657498</v>
      </c>
      <c r="AD14" s="71">
        <v>418390673.43451107</v>
      </c>
      <c r="AE14" s="71">
        <v>62026.348732999999</v>
      </c>
      <c r="AF14" s="71">
        <v>451821.36749999999</v>
      </c>
      <c r="AG14" s="71">
        <v>11304693.042543</v>
      </c>
      <c r="AH14" s="71">
        <v>0</v>
      </c>
      <c r="AI14" s="71">
        <v>251512.76126999996</v>
      </c>
      <c r="AJ14" s="71">
        <v>11920350.640000001</v>
      </c>
      <c r="AK14" s="71">
        <v>11920350.640000001</v>
      </c>
      <c r="AL14" s="71">
        <v>0</v>
      </c>
      <c r="AM14" s="71">
        <v>119544787.64999999</v>
      </c>
      <c r="AN14" s="71">
        <v>111683772.27</v>
      </c>
      <c r="AO14" s="71">
        <v>-10703653.949999999</v>
      </c>
      <c r="AP14" s="71">
        <v>10</v>
      </c>
      <c r="AQ14" s="71">
        <v>0</v>
      </c>
      <c r="AR14" s="71">
        <v>18564659.329999998</v>
      </c>
      <c r="AS14" s="71">
        <v>-18417324602.530003</v>
      </c>
      <c r="AT14" s="71">
        <v>-8925674211.9899979</v>
      </c>
      <c r="AU14" s="71">
        <v>-10199671666.599998</v>
      </c>
      <c r="AV14" s="71">
        <v>1273997454.6099999</v>
      </c>
      <c r="AW14" s="71">
        <v>-7161314286.7800045</v>
      </c>
      <c r="AX14" s="71">
        <v>-7891262226.2000046</v>
      </c>
      <c r="AY14" s="71">
        <v>-18946145403.590004</v>
      </c>
      <c r="AZ14" s="71">
        <v>-8625206706.8700008</v>
      </c>
      <c r="BA14" s="71">
        <v>-21179821887.790001</v>
      </c>
      <c r="BB14" s="71">
        <v>0</v>
      </c>
      <c r="BC14" s="71">
        <v>10858883191.07</v>
      </c>
      <c r="BD14" s="71">
        <v>11054883177.389999</v>
      </c>
      <c r="BE14" s="71">
        <v>729947939.42000031</v>
      </c>
      <c r="BF14" s="71">
        <v>2564071484.7600002</v>
      </c>
      <c r="BG14" s="71">
        <v>1194655904.6299999</v>
      </c>
      <c r="BH14" s="71">
        <v>2860852460.7399998</v>
      </c>
      <c r="BI14" s="71">
        <v>0</v>
      </c>
      <c r="BJ14" s="71">
        <v>-1491436880.6099999</v>
      </c>
      <c r="BK14" s="71">
        <v>-1834123545.3399999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-2095155065.1299999</v>
      </c>
      <c r="BT14" s="71">
        <v>-1443051207.9300001</v>
      </c>
      <c r="BU14" s="71">
        <v>-537553574.50999999</v>
      </c>
      <c r="BV14" s="71">
        <v>-181438581.77000001</v>
      </c>
      <c r="BW14" s="71">
        <v>0</v>
      </c>
      <c r="BX14" s="71">
        <v>-74075420.079999998</v>
      </c>
      <c r="BY14" s="71">
        <v>-162682.62</v>
      </c>
      <c r="BZ14" s="71">
        <v>168638539.52000001</v>
      </c>
      <c r="CA14" s="71">
        <v>-27512137.739999998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-235181038.63</v>
      </c>
      <c r="CJ14" s="71">
        <v>-235181038.63</v>
      </c>
      <c r="CK14" s="71">
        <v>0</v>
      </c>
      <c r="CL14" s="71">
        <v>-5702528918.8426323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2753130774.5426974</v>
      </c>
      <c r="E17" s="71">
        <v>2728886900.0299997</v>
      </c>
      <c r="F17" s="71">
        <v>3439661227.3599997</v>
      </c>
      <c r="G17" s="71">
        <v>-386309753.23000002</v>
      </c>
      <c r="H17" s="71">
        <v>-324464574.10000002</v>
      </c>
      <c r="I17" s="71">
        <v>-94441727.529999882</v>
      </c>
      <c r="J17" s="71">
        <v>-29944229.599999905</v>
      </c>
      <c r="K17" s="71">
        <v>-1967147868.54</v>
      </c>
      <c r="L17" s="71">
        <v>1937203638.9400001</v>
      </c>
      <c r="M17" s="71">
        <v>-94734482.679999977</v>
      </c>
      <c r="N17" s="71">
        <v>167915162.30000001</v>
      </c>
      <c r="O17" s="71">
        <v>-262649644.97999999</v>
      </c>
      <c r="P17" s="71">
        <v>30236984.75</v>
      </c>
      <c r="Q17" s="71">
        <v>185089671.43000001</v>
      </c>
      <c r="R17" s="71">
        <v>-154852686.68000001</v>
      </c>
      <c r="S17" s="71">
        <v>-6703807.3099999996</v>
      </c>
      <c r="T17" s="71">
        <v>-6703807.3099999996</v>
      </c>
      <c r="U17" s="71">
        <v>-6703807.3099999996</v>
      </c>
      <c r="V17" s="71">
        <v>0</v>
      </c>
      <c r="W17" s="71">
        <v>0</v>
      </c>
      <c r="X17" s="71">
        <v>0</v>
      </c>
      <c r="Y17" s="71">
        <v>0</v>
      </c>
      <c r="Z17" s="71">
        <v>134657966.28269699</v>
      </c>
      <c r="AA17" s="71">
        <v>90525285.244250998</v>
      </c>
      <c r="AB17" s="71">
        <v>8926.619130000001</v>
      </c>
      <c r="AC17" s="71">
        <v>44123754.419316001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77745.509999999995</v>
      </c>
      <c r="AK17" s="71">
        <v>77745.509999999995</v>
      </c>
      <c r="AL17" s="71">
        <v>0</v>
      </c>
      <c r="AM17" s="71">
        <v>-9346302.4400000013</v>
      </c>
      <c r="AN17" s="71">
        <v>24306487.890000001</v>
      </c>
      <c r="AO17" s="71">
        <v>-6561001.0300000003</v>
      </c>
      <c r="AP17" s="71">
        <v>0</v>
      </c>
      <c r="AQ17" s="71">
        <v>0</v>
      </c>
      <c r="AR17" s="71">
        <v>-27091789.300000001</v>
      </c>
      <c r="AS17" s="71">
        <v>-5149870188.7578688</v>
      </c>
      <c r="AT17" s="71">
        <v>-2606523248.6700006</v>
      </c>
      <c r="AU17" s="71">
        <v>-3115389481.4900007</v>
      </c>
      <c r="AV17" s="71">
        <v>508866232.81999999</v>
      </c>
      <c r="AW17" s="71">
        <v>-1910191634.1600003</v>
      </c>
      <c r="AX17" s="71">
        <v>-2244848433.9300003</v>
      </c>
      <c r="AY17" s="71">
        <v>-5902901950.4300003</v>
      </c>
      <c r="AZ17" s="71">
        <v>-2523435571.5899997</v>
      </c>
      <c r="BA17" s="71">
        <v>-9014707684.5699997</v>
      </c>
      <c r="BB17" s="71">
        <v>0</v>
      </c>
      <c r="BC17" s="71">
        <v>5635241305.7299995</v>
      </c>
      <c r="BD17" s="71">
        <v>3658053516.5</v>
      </c>
      <c r="BE17" s="71">
        <v>334656799.76999998</v>
      </c>
      <c r="BF17" s="71">
        <v>942495692.78000009</v>
      </c>
      <c r="BG17" s="71">
        <v>357182177.42000002</v>
      </c>
      <c r="BH17" s="71">
        <v>1582202633.1900001</v>
      </c>
      <c r="BI17" s="71">
        <v>0</v>
      </c>
      <c r="BJ17" s="71">
        <v>-996889117.83000004</v>
      </c>
      <c r="BK17" s="71">
        <v>-607838893.01000011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-633155305.92786813</v>
      </c>
      <c r="BT17" s="71">
        <v>-331565117.51000017</v>
      </c>
      <c r="BU17" s="71">
        <v>-128376284.18247396</v>
      </c>
      <c r="BV17" s="71">
        <v>-124133833.32479997</v>
      </c>
      <c r="BW17" s="71">
        <v>0</v>
      </c>
      <c r="BX17" s="71">
        <v>-2734865.3649799991</v>
      </c>
      <c r="BY17" s="71">
        <v>-60641690.125613987</v>
      </c>
      <c r="BZ17" s="71">
        <v>83036182.900000006</v>
      </c>
      <c r="CA17" s="71">
        <v>-68739698.319999993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-2396739414.2151713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-378580.26</v>
      </c>
      <c r="AL18" s="71">
        <v>378580.26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730265.10999999789</v>
      </c>
      <c r="AT18" s="71">
        <v>-1784748.04</v>
      </c>
      <c r="AU18" s="71">
        <v>-1789263.09</v>
      </c>
      <c r="AV18" s="71">
        <v>4515.0500000000466</v>
      </c>
      <c r="AW18" s="71">
        <v>2545811.819999998</v>
      </c>
      <c r="AX18" s="71">
        <v>2550943.4899999984</v>
      </c>
      <c r="AY18" s="71">
        <v>-15424995.150000002</v>
      </c>
      <c r="AZ18" s="71">
        <v>-15424995.150000002</v>
      </c>
      <c r="BA18" s="71">
        <v>0</v>
      </c>
      <c r="BB18" s="71">
        <v>0</v>
      </c>
      <c r="BC18" s="71">
        <v>0</v>
      </c>
      <c r="BD18" s="71">
        <v>17975938.640000001</v>
      </c>
      <c r="BE18" s="71">
        <v>-5131.6700000004494</v>
      </c>
      <c r="BF18" s="71">
        <v>43774.269999999553</v>
      </c>
      <c r="BG18" s="71">
        <v>43774.269999999553</v>
      </c>
      <c r="BH18" s="71">
        <v>0</v>
      </c>
      <c r="BI18" s="71">
        <v>0</v>
      </c>
      <c r="BJ18" s="71">
        <v>0</v>
      </c>
      <c r="BK18" s="71">
        <v>-48905.94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-30798.67</v>
      </c>
      <c r="BT18" s="71">
        <v>0</v>
      </c>
      <c r="BU18" s="71">
        <v>-20581.28</v>
      </c>
      <c r="BV18" s="71">
        <v>-3905.1</v>
      </c>
      <c r="BW18" s="71">
        <v>0</v>
      </c>
      <c r="BX18" s="71">
        <v>-981.93</v>
      </c>
      <c r="BY18" s="71">
        <v>-5330.36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730265.10999999789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4008062323.8999996</v>
      </c>
      <c r="E20" s="71">
        <v>3787039720.4299998</v>
      </c>
      <c r="F20" s="71">
        <v>4371660647.2799997</v>
      </c>
      <c r="G20" s="71">
        <v>-182550547.75</v>
      </c>
      <c r="H20" s="71">
        <v>-402070379.10000002</v>
      </c>
      <c r="I20" s="71">
        <v>-347962592.54000032</v>
      </c>
      <c r="J20" s="71">
        <v>-404347681.62000036</v>
      </c>
      <c r="K20" s="71">
        <v>-2572079331.1100001</v>
      </c>
      <c r="L20" s="71">
        <v>2167731649.4899998</v>
      </c>
      <c r="M20" s="71">
        <v>3489323.4799999893</v>
      </c>
      <c r="N20" s="71">
        <v>103776033.77</v>
      </c>
      <c r="O20" s="71">
        <v>-100286710.29000001</v>
      </c>
      <c r="P20" s="71">
        <v>52895765.599999994</v>
      </c>
      <c r="Q20" s="71">
        <v>237370521.5</v>
      </c>
      <c r="R20" s="71">
        <v>-184474755.90000001</v>
      </c>
      <c r="S20" s="71">
        <v>75787286</v>
      </c>
      <c r="T20" s="71">
        <v>75787286</v>
      </c>
      <c r="U20" s="71">
        <v>-249616434</v>
      </c>
      <c r="V20" s="71">
        <v>325403720</v>
      </c>
      <c r="W20" s="71">
        <v>0</v>
      </c>
      <c r="X20" s="71">
        <v>0</v>
      </c>
      <c r="Y20" s="71">
        <v>0</v>
      </c>
      <c r="Z20" s="71">
        <v>431174367.65000004</v>
      </c>
      <c r="AA20" s="71">
        <v>412102948.46000004</v>
      </c>
      <c r="AB20" s="71">
        <v>0</v>
      </c>
      <c r="AC20" s="71">
        <v>5832855.6400000006</v>
      </c>
      <c r="AD20" s="71">
        <v>13238563.550000001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-144349.64000000001</v>
      </c>
      <c r="AK20" s="71">
        <v>-144349.64000000001</v>
      </c>
      <c r="AL20" s="71">
        <v>0</v>
      </c>
      <c r="AM20" s="71">
        <v>62167892</v>
      </c>
      <c r="AN20" s="71">
        <v>65603424</v>
      </c>
      <c r="AO20" s="71">
        <v>-1185345</v>
      </c>
      <c r="AP20" s="71">
        <v>0</v>
      </c>
      <c r="AQ20" s="71">
        <v>0</v>
      </c>
      <c r="AR20" s="71">
        <v>-2250187</v>
      </c>
      <c r="AS20" s="71">
        <v>-4966399872.6400003</v>
      </c>
      <c r="AT20" s="71">
        <v>-2859450333.25</v>
      </c>
      <c r="AU20" s="71">
        <v>-3011877125.3499999</v>
      </c>
      <c r="AV20" s="71">
        <v>152426792.09999996</v>
      </c>
      <c r="AW20" s="71">
        <v>-1293502296.1700006</v>
      </c>
      <c r="AX20" s="71">
        <v>-1480313583.9200006</v>
      </c>
      <c r="AY20" s="71">
        <v>-3788892076.9400005</v>
      </c>
      <c r="AZ20" s="71">
        <v>-1565092133.9400001</v>
      </c>
      <c r="BA20" s="71">
        <v>-4859862750.3400002</v>
      </c>
      <c r="BB20" s="71">
        <v>0</v>
      </c>
      <c r="BC20" s="71">
        <v>2636062807.3400002</v>
      </c>
      <c r="BD20" s="71">
        <v>2308578493.02</v>
      </c>
      <c r="BE20" s="71">
        <v>186811287.75000003</v>
      </c>
      <c r="BF20" s="71">
        <v>352903770.28000003</v>
      </c>
      <c r="BG20" s="71">
        <v>92534829.920000002</v>
      </c>
      <c r="BH20" s="71">
        <v>505896256.55000001</v>
      </c>
      <c r="BI20" s="71">
        <v>0</v>
      </c>
      <c r="BJ20" s="71">
        <v>-245527316.19</v>
      </c>
      <c r="BK20" s="71">
        <v>-166092482.53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-760749904.91999996</v>
      </c>
      <c r="BT20" s="71">
        <v>-397184194.54000002</v>
      </c>
      <c r="BU20" s="71">
        <v>-258709486.38999999</v>
      </c>
      <c r="BV20" s="71">
        <v>-49798397.850000001</v>
      </c>
      <c r="BW20" s="71">
        <v>-413275.26</v>
      </c>
      <c r="BX20" s="71">
        <v>-22051360.670000002</v>
      </c>
      <c r="BY20" s="71">
        <v>-62352773.880000003</v>
      </c>
      <c r="BZ20" s="71">
        <v>29818883.190000001</v>
      </c>
      <c r="CA20" s="71">
        <v>-59299.519999999997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-52697338.299999997</v>
      </c>
      <c r="CJ20" s="71">
        <v>-52697338.299999997</v>
      </c>
      <c r="CK20" s="71">
        <v>0</v>
      </c>
      <c r="CL20" s="71">
        <v>-958337548.74000072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1407832331.8900003</v>
      </c>
      <c r="E21" s="71">
        <v>3763476940.8499999</v>
      </c>
      <c r="F21" s="71">
        <v>4152848650.1599998</v>
      </c>
      <c r="G21" s="71">
        <v>-1818994.98</v>
      </c>
      <c r="H21" s="71">
        <v>-387552714.32999998</v>
      </c>
      <c r="I21" s="71">
        <v>-2806051154.6899996</v>
      </c>
      <c r="J21" s="71">
        <v>-3096718861.0599999</v>
      </c>
      <c r="K21" s="71">
        <v>-3096717931.0599999</v>
      </c>
      <c r="L21" s="71">
        <v>-930</v>
      </c>
      <c r="M21" s="71">
        <v>1375629.82</v>
      </c>
      <c r="N21" s="71">
        <v>1375629.82</v>
      </c>
      <c r="O21" s="71">
        <v>0</v>
      </c>
      <c r="P21" s="71">
        <v>289292076.55000001</v>
      </c>
      <c r="Q21" s="71">
        <v>289292076.55000001</v>
      </c>
      <c r="R21" s="71">
        <v>0</v>
      </c>
      <c r="S21" s="71">
        <v>-12175836.289999999</v>
      </c>
      <c r="T21" s="71">
        <v>-12175836.289999999</v>
      </c>
      <c r="U21" s="71">
        <v>-12175836.289999999</v>
      </c>
      <c r="V21" s="71">
        <v>0</v>
      </c>
      <c r="W21" s="71">
        <v>0</v>
      </c>
      <c r="X21" s="71">
        <v>0</v>
      </c>
      <c r="Y21" s="71">
        <v>0</v>
      </c>
      <c r="Z21" s="71">
        <v>461443930.48000002</v>
      </c>
      <c r="AA21" s="71">
        <v>293249274.20999998</v>
      </c>
      <c r="AB21" s="71">
        <v>0</v>
      </c>
      <c r="AC21" s="71">
        <v>103873183.24000001</v>
      </c>
      <c r="AD21" s="71">
        <v>60523651.789999999</v>
      </c>
      <c r="AE21" s="71">
        <v>0</v>
      </c>
      <c r="AF21" s="71">
        <v>2093631.22</v>
      </c>
      <c r="AG21" s="71">
        <v>1704190.02</v>
      </c>
      <c r="AH21" s="71">
        <v>0</v>
      </c>
      <c r="AI21" s="71">
        <v>0</v>
      </c>
      <c r="AJ21" s="71">
        <v>46411.75</v>
      </c>
      <c r="AK21" s="71">
        <v>46411.75</v>
      </c>
      <c r="AL21" s="71">
        <v>0</v>
      </c>
      <c r="AM21" s="71">
        <v>1092039.79</v>
      </c>
      <c r="AN21" s="71">
        <v>512626.07</v>
      </c>
      <c r="AO21" s="71">
        <v>673835.72</v>
      </c>
      <c r="AP21" s="71">
        <v>0</v>
      </c>
      <c r="AQ21" s="71">
        <v>0</v>
      </c>
      <c r="AR21" s="71">
        <v>-94422</v>
      </c>
      <c r="AS21" s="71">
        <v>-1320197076.8699999</v>
      </c>
      <c r="AT21" s="71">
        <v>-272909559.37</v>
      </c>
      <c r="AU21" s="71">
        <v>-273613438.19999999</v>
      </c>
      <c r="AV21" s="71">
        <v>703878.83000000007</v>
      </c>
      <c r="AW21" s="71">
        <v>-798796877.62000012</v>
      </c>
      <c r="AX21" s="71">
        <v>-800717794.11000013</v>
      </c>
      <c r="AY21" s="71">
        <v>-1048078039.6600001</v>
      </c>
      <c r="AZ21" s="71">
        <v>-451305479.63000005</v>
      </c>
      <c r="BA21" s="71">
        <v>-1556939268.74</v>
      </c>
      <c r="BB21" s="71">
        <v>0</v>
      </c>
      <c r="BC21" s="71">
        <v>960166708.71000004</v>
      </c>
      <c r="BD21" s="71">
        <v>247360245.55000001</v>
      </c>
      <c r="BE21" s="71">
        <v>1920916.4900000021</v>
      </c>
      <c r="BF21" s="71">
        <v>29476179.260000002</v>
      </c>
      <c r="BG21" s="71">
        <v>29806781.75</v>
      </c>
      <c r="BH21" s="71">
        <v>-831629.66</v>
      </c>
      <c r="BI21" s="71">
        <v>0</v>
      </c>
      <c r="BJ21" s="71">
        <v>501027.17</v>
      </c>
      <c r="BK21" s="71">
        <v>-27555262.77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-208413972.51999995</v>
      </c>
      <c r="BT21" s="71">
        <v>-114717099.87999997</v>
      </c>
      <c r="BU21" s="71">
        <v>-64524251.829999998</v>
      </c>
      <c r="BV21" s="71">
        <v>-21092743.870000001</v>
      </c>
      <c r="BW21" s="71">
        <v>0</v>
      </c>
      <c r="BX21" s="71">
        <v>-3660711.89</v>
      </c>
      <c r="BY21" s="71">
        <v>-4493207.04</v>
      </c>
      <c r="BZ21" s="71">
        <v>74041.989999999991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-40076667.359999999</v>
      </c>
      <c r="CJ21" s="71">
        <v>-40076667.359999999</v>
      </c>
      <c r="CK21" s="71">
        <v>0</v>
      </c>
      <c r="CL21" s="71">
        <v>87635255.020000458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10450102547.49</v>
      </c>
      <c r="E22" s="71">
        <v>12245968016.58</v>
      </c>
      <c r="F22" s="71">
        <v>15406613784.52</v>
      </c>
      <c r="G22" s="71">
        <v>-1863980236.25</v>
      </c>
      <c r="H22" s="71">
        <v>-1296665531.6900001</v>
      </c>
      <c r="I22" s="71">
        <v>-2666199571.8799992</v>
      </c>
      <c r="J22" s="71">
        <v>-1815662051.8799992</v>
      </c>
      <c r="K22" s="71">
        <v>-8922777682.3400002</v>
      </c>
      <c r="L22" s="71">
        <v>7107115630.460001</v>
      </c>
      <c r="M22" s="71">
        <v>-1038485549.51</v>
      </c>
      <c r="N22" s="71">
        <v>1054008819.03</v>
      </c>
      <c r="O22" s="71">
        <v>-2092494368.54</v>
      </c>
      <c r="P22" s="71">
        <v>187948029.50999999</v>
      </c>
      <c r="Q22" s="71">
        <v>758595021.46000004</v>
      </c>
      <c r="R22" s="71">
        <v>-570646991.95000005</v>
      </c>
      <c r="S22" s="71">
        <v>23385137.159999967</v>
      </c>
      <c r="T22" s="71">
        <v>294308945.02999997</v>
      </c>
      <c r="U22" s="71">
        <v>-1332197734</v>
      </c>
      <c r="V22" s="71">
        <v>1626506679.03</v>
      </c>
      <c r="W22" s="71">
        <v>-270923807.87</v>
      </c>
      <c r="X22" s="71">
        <v>51450119</v>
      </c>
      <c r="Y22" s="71">
        <v>-322373926.87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4541014.1500000004</v>
      </c>
      <c r="AK22" s="71">
        <v>4541014.1500000004</v>
      </c>
      <c r="AL22" s="71">
        <v>0</v>
      </c>
      <c r="AM22" s="71">
        <v>842407951.48000002</v>
      </c>
      <c r="AN22" s="71">
        <v>14049826</v>
      </c>
      <c r="AO22" s="71">
        <v>583.39</v>
      </c>
      <c r="AP22" s="71">
        <v>0</v>
      </c>
      <c r="AQ22" s="71">
        <v>0</v>
      </c>
      <c r="AR22" s="71">
        <v>828357542.09000003</v>
      </c>
      <c r="AS22" s="71">
        <v>-14750512604.242088</v>
      </c>
      <c r="AT22" s="71">
        <v>-12526786288.320002</v>
      </c>
      <c r="AU22" s="71">
        <v>-15627470655.030001</v>
      </c>
      <c r="AV22" s="71">
        <v>3100684366.7099991</v>
      </c>
      <c r="AW22" s="71">
        <v>-394082254.90000534</v>
      </c>
      <c r="AX22" s="71">
        <v>-1227268888.2000046</v>
      </c>
      <c r="AY22" s="71">
        <v>-19154085163.809998</v>
      </c>
      <c r="AZ22" s="71">
        <v>-7532411096.0900002</v>
      </c>
      <c r="BA22" s="71">
        <v>-32500601090.579998</v>
      </c>
      <c r="BB22" s="71">
        <v>0</v>
      </c>
      <c r="BC22" s="71">
        <v>20878927022.860001</v>
      </c>
      <c r="BD22" s="71">
        <v>17926816275.609993</v>
      </c>
      <c r="BE22" s="71">
        <v>833186633.29999924</v>
      </c>
      <c r="BF22" s="71">
        <v>3207583539.7699995</v>
      </c>
      <c r="BG22" s="71">
        <v>1518949527.4799998</v>
      </c>
      <c r="BH22" s="71">
        <v>5185063211.2799997</v>
      </c>
      <c r="BI22" s="71">
        <v>0</v>
      </c>
      <c r="BJ22" s="71">
        <v>-3496429198.9899998</v>
      </c>
      <c r="BK22" s="71">
        <v>-2374396906.4700003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-1829644061.0220809</v>
      </c>
      <c r="BT22" s="71">
        <v>-1291749490.48</v>
      </c>
      <c r="BU22" s="71">
        <v>-609900311.31404507</v>
      </c>
      <c r="BV22" s="71">
        <v>-44267883.535489015</v>
      </c>
      <c r="BW22" s="71">
        <v>0</v>
      </c>
      <c r="BX22" s="71">
        <v>-52427839.80618678</v>
      </c>
      <c r="BY22" s="71">
        <v>-35004291.236359984</v>
      </c>
      <c r="BZ22" s="71">
        <v>439989394.56999993</v>
      </c>
      <c r="CA22" s="71">
        <v>-236283639.22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-4300410056.7520885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11877655378.519999</v>
      </c>
      <c r="E23" s="71">
        <v>12455959803.579998</v>
      </c>
      <c r="F23" s="71">
        <v>18343769340.469997</v>
      </c>
      <c r="G23" s="71">
        <v>-4193425755.2299995</v>
      </c>
      <c r="H23" s="71">
        <v>-1694383781.6600001</v>
      </c>
      <c r="I23" s="71">
        <v>-3901538674.4499993</v>
      </c>
      <c r="J23" s="71">
        <v>-6034066872.6799994</v>
      </c>
      <c r="K23" s="71">
        <v>-9865095370.6499996</v>
      </c>
      <c r="L23" s="71">
        <v>3831028497.9700003</v>
      </c>
      <c r="M23" s="71">
        <v>1535020002.0900002</v>
      </c>
      <c r="N23" s="71">
        <v>2344637624.48</v>
      </c>
      <c r="O23" s="71">
        <v>-809617622.38999987</v>
      </c>
      <c r="P23" s="71">
        <v>597508196.13999999</v>
      </c>
      <c r="Q23" s="71">
        <v>915245876.25999999</v>
      </c>
      <c r="R23" s="71">
        <v>-317737680.12</v>
      </c>
      <c r="S23" s="71">
        <v>-313545154.3900001</v>
      </c>
      <c r="T23" s="71">
        <v>-377703074.67000008</v>
      </c>
      <c r="U23" s="71">
        <v>-382284330.70000005</v>
      </c>
      <c r="V23" s="71">
        <v>4581256.03</v>
      </c>
      <c r="W23" s="71">
        <v>64157920.280000001</v>
      </c>
      <c r="X23" s="71">
        <v>64157920.280000001</v>
      </c>
      <c r="Y23" s="71">
        <v>0</v>
      </c>
      <c r="Z23" s="71">
        <v>3493948827.6299992</v>
      </c>
      <c r="AA23" s="71">
        <v>2390070583.8599997</v>
      </c>
      <c r="AB23" s="71">
        <v>399599290.93000001</v>
      </c>
      <c r="AC23" s="71">
        <v>92347492.290000007</v>
      </c>
      <c r="AD23" s="71">
        <v>544895889.79999995</v>
      </c>
      <c r="AE23" s="71">
        <v>0</v>
      </c>
      <c r="AF23" s="71">
        <v>49185814.859999999</v>
      </c>
      <c r="AG23" s="71">
        <v>17849755.890000001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142830576.15000001</v>
      </c>
      <c r="AN23" s="71">
        <v>214515420.30000001</v>
      </c>
      <c r="AO23" s="71">
        <v>-71820637</v>
      </c>
      <c r="AP23" s="71">
        <v>0</v>
      </c>
      <c r="AQ23" s="71">
        <v>0</v>
      </c>
      <c r="AR23" s="71">
        <v>135792.85</v>
      </c>
      <c r="AS23" s="71">
        <v>-11589357719.549988</v>
      </c>
      <c r="AT23" s="71">
        <v>-5524493484.429987</v>
      </c>
      <c r="AU23" s="71">
        <v>-7541524202.0699987</v>
      </c>
      <c r="AV23" s="71">
        <v>2017030717.6400113</v>
      </c>
      <c r="AW23" s="71">
        <v>-4770976422.0799999</v>
      </c>
      <c r="AX23" s="71">
        <v>-6546123539.4700003</v>
      </c>
      <c r="AY23" s="71">
        <v>-14579082467.960001</v>
      </c>
      <c r="AZ23" s="71">
        <v>-5095434054.6999998</v>
      </c>
      <c r="BA23" s="71">
        <v>-17958065417.700001</v>
      </c>
      <c r="BB23" s="71">
        <v>0</v>
      </c>
      <c r="BC23" s="71">
        <v>8474417004.4400005</v>
      </c>
      <c r="BD23" s="71">
        <v>8032958928.4900007</v>
      </c>
      <c r="BE23" s="71">
        <v>1775147117.3900008</v>
      </c>
      <c r="BF23" s="71">
        <v>4248136071.6000009</v>
      </c>
      <c r="BG23" s="71">
        <v>1380610214.6400001</v>
      </c>
      <c r="BH23" s="71">
        <v>5336882817.2700005</v>
      </c>
      <c r="BI23" s="71">
        <v>0</v>
      </c>
      <c r="BJ23" s="71">
        <v>-2469356960.3099999</v>
      </c>
      <c r="BK23" s="71">
        <v>-2472988954.21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-1168374234.6699998</v>
      </c>
      <c r="BT23" s="71">
        <v>-1212746783.8299997</v>
      </c>
      <c r="BU23" s="71">
        <v>-273114820.24000001</v>
      </c>
      <c r="BV23" s="71">
        <v>-6325566.6500000004</v>
      </c>
      <c r="BW23" s="71">
        <v>0</v>
      </c>
      <c r="BX23" s="71">
        <v>-54738171.759999998</v>
      </c>
      <c r="BY23" s="71">
        <v>-107191964.87</v>
      </c>
      <c r="BZ23" s="71">
        <v>491705815.70999998</v>
      </c>
      <c r="CA23" s="71">
        <v>-5962743.0300000003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-125513578.37</v>
      </c>
      <c r="CJ23" s="71">
        <v>-146530761.65000001</v>
      </c>
      <c r="CK23" s="71">
        <v>21017183.279999997</v>
      </c>
      <c r="CL23" s="71">
        <v>288297658.97001076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3264242724.4599996</v>
      </c>
      <c r="E24" s="71">
        <v>2969678250.2599998</v>
      </c>
      <c r="F24" s="71">
        <v>5072415599.6399994</v>
      </c>
      <c r="G24" s="71">
        <v>-1635383551.1799998</v>
      </c>
      <c r="H24" s="71">
        <v>-467353798.19999999</v>
      </c>
      <c r="I24" s="71">
        <v>-160930278.95000005</v>
      </c>
      <c r="J24" s="71">
        <v>-98057940.190000057</v>
      </c>
      <c r="K24" s="71">
        <v>-2613389279.75</v>
      </c>
      <c r="L24" s="71">
        <v>2515331339.5599999</v>
      </c>
      <c r="M24" s="71">
        <v>-90088567.139999986</v>
      </c>
      <c r="N24" s="71">
        <v>830583970.83000004</v>
      </c>
      <c r="O24" s="71">
        <v>-920672537.97000003</v>
      </c>
      <c r="P24" s="71">
        <v>27216228.379999995</v>
      </c>
      <c r="Q24" s="71">
        <v>241107094.94</v>
      </c>
      <c r="R24" s="71">
        <v>-213890866.56</v>
      </c>
      <c r="S24" s="71">
        <v>-100389960.04999995</v>
      </c>
      <c r="T24" s="71">
        <v>-142753606.04999995</v>
      </c>
      <c r="U24" s="71">
        <v>-537470385.05999994</v>
      </c>
      <c r="V24" s="71">
        <v>394716779.00999999</v>
      </c>
      <c r="W24" s="71">
        <v>42363646</v>
      </c>
      <c r="X24" s="71">
        <v>220404290.41999999</v>
      </c>
      <c r="Y24" s="71">
        <v>-178040644.41999999</v>
      </c>
      <c r="Z24" s="71">
        <v>559070202.68000007</v>
      </c>
      <c r="AA24" s="71">
        <v>549034905.35000002</v>
      </c>
      <c r="AB24" s="71">
        <v>0</v>
      </c>
      <c r="AC24" s="71">
        <v>10035297.33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-3185489.4799999893</v>
      </c>
      <c r="AN24" s="71">
        <v>149308492.96000001</v>
      </c>
      <c r="AO24" s="71">
        <v>-64419505.479999997</v>
      </c>
      <c r="AP24" s="71">
        <v>0</v>
      </c>
      <c r="AQ24" s="71">
        <v>0</v>
      </c>
      <c r="AR24" s="71">
        <v>-88074476.960000008</v>
      </c>
      <c r="AS24" s="71">
        <v>-3925474477.6200008</v>
      </c>
      <c r="AT24" s="71">
        <v>-2699417343.3000002</v>
      </c>
      <c r="AU24" s="71">
        <v>-4250504634.8400002</v>
      </c>
      <c r="AV24" s="71">
        <v>1551087291.54</v>
      </c>
      <c r="AW24" s="71">
        <v>-671726700.57000041</v>
      </c>
      <c r="AX24" s="71">
        <v>-1026733565.8699999</v>
      </c>
      <c r="AY24" s="71">
        <v>-4000694931.5799999</v>
      </c>
      <c r="AZ24" s="71">
        <v>-1548748605.0799999</v>
      </c>
      <c r="BA24" s="71">
        <v>-6129967862.8299999</v>
      </c>
      <c r="BB24" s="71">
        <v>0</v>
      </c>
      <c r="BC24" s="71">
        <v>3678021536.3299999</v>
      </c>
      <c r="BD24" s="71">
        <v>2973961365.71</v>
      </c>
      <c r="BE24" s="71">
        <v>355006865.29999948</v>
      </c>
      <c r="BF24" s="71">
        <v>1368837904.6899996</v>
      </c>
      <c r="BG24" s="71">
        <v>446685013.00999999</v>
      </c>
      <c r="BH24" s="71">
        <v>2150889856.6799998</v>
      </c>
      <c r="BI24" s="71">
        <v>0</v>
      </c>
      <c r="BJ24" s="71">
        <v>-1228736965</v>
      </c>
      <c r="BK24" s="71">
        <v>-1013831039.3900001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-554330433.75000012</v>
      </c>
      <c r="BT24" s="71">
        <v>-475684046.67000008</v>
      </c>
      <c r="BU24" s="71">
        <v>-157722636.94999999</v>
      </c>
      <c r="BV24" s="71">
        <v>-33989713.899999999</v>
      </c>
      <c r="BW24" s="71">
        <v>0</v>
      </c>
      <c r="BX24" s="71">
        <v>-22643455.379999999</v>
      </c>
      <c r="BY24" s="71">
        <v>-42608791.240000002</v>
      </c>
      <c r="BZ24" s="71">
        <v>304673602.79000002</v>
      </c>
      <c r="CA24" s="71">
        <v>-126355392.40000001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-661231753.16000128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2699186801.5784969</v>
      </c>
      <c r="E25" s="71">
        <v>2325228157.7599998</v>
      </c>
      <c r="F25" s="71">
        <v>2748758885.27</v>
      </c>
      <c r="G25" s="71">
        <v>-171453391.24000001</v>
      </c>
      <c r="H25" s="71">
        <v>-252077336.26999998</v>
      </c>
      <c r="I25" s="71">
        <v>-274390523.18000001</v>
      </c>
      <c r="J25" s="71">
        <v>-303283963.57999992</v>
      </c>
      <c r="K25" s="71">
        <v>-1440067172.4099998</v>
      </c>
      <c r="L25" s="71">
        <v>1136783208.8299999</v>
      </c>
      <c r="M25" s="71">
        <v>-13853260.649999961</v>
      </c>
      <c r="N25" s="71">
        <v>73580596.080000043</v>
      </c>
      <c r="O25" s="71">
        <v>-87433856.730000004</v>
      </c>
      <c r="P25" s="71">
        <v>42746701.049999908</v>
      </c>
      <c r="Q25" s="71">
        <v>131248637.0999999</v>
      </c>
      <c r="R25" s="71">
        <v>-88501936.049999997</v>
      </c>
      <c r="S25" s="71">
        <v>6952567.0499999998</v>
      </c>
      <c r="T25" s="71">
        <v>6952567.0499999998</v>
      </c>
      <c r="U25" s="71">
        <v>0</v>
      </c>
      <c r="V25" s="71">
        <v>6952567.0499999998</v>
      </c>
      <c r="W25" s="71">
        <v>0</v>
      </c>
      <c r="X25" s="71">
        <v>0</v>
      </c>
      <c r="Y25" s="71">
        <v>0</v>
      </c>
      <c r="Z25" s="71">
        <v>612446294.02849722</v>
      </c>
      <c r="AA25" s="71">
        <v>521017736.76972336</v>
      </c>
      <c r="AB25" s="71">
        <v>0</v>
      </c>
      <c r="AC25" s="71">
        <v>35693368.164700598</v>
      </c>
      <c r="AD25" s="71">
        <v>54063863.414824039</v>
      </c>
      <c r="AE25" s="71">
        <v>0</v>
      </c>
      <c r="AF25" s="71">
        <v>1671325.6792492392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28950305.920000024</v>
      </c>
      <c r="AN25" s="71">
        <v>36216592.330000028</v>
      </c>
      <c r="AO25" s="71">
        <v>0</v>
      </c>
      <c r="AP25" s="71">
        <v>0</v>
      </c>
      <c r="AQ25" s="71">
        <v>0</v>
      </c>
      <c r="AR25" s="71">
        <v>-7266286.4100000039</v>
      </c>
      <c r="AS25" s="71">
        <v>-2551060486.8431501</v>
      </c>
      <c r="AT25" s="71">
        <v>-1183627454.0299242</v>
      </c>
      <c r="AU25" s="71">
        <v>-1368814979.2299242</v>
      </c>
      <c r="AV25" s="71">
        <v>185187525.20000002</v>
      </c>
      <c r="AW25" s="71">
        <v>-662458421.71001124</v>
      </c>
      <c r="AX25" s="71">
        <v>-672976075.29001117</v>
      </c>
      <c r="AY25" s="71">
        <v>-1456308382.0700111</v>
      </c>
      <c r="AZ25" s="71">
        <v>-822798320.45001113</v>
      </c>
      <c r="BA25" s="71">
        <v>-1774614215.9200001</v>
      </c>
      <c r="BB25" s="71">
        <v>0</v>
      </c>
      <c r="BC25" s="71">
        <v>1141104154.3000002</v>
      </c>
      <c r="BD25" s="71">
        <v>783332306.77999997</v>
      </c>
      <c r="BE25" s="71">
        <v>10517653.579999954</v>
      </c>
      <c r="BF25" s="71">
        <v>115018178.78999996</v>
      </c>
      <c r="BG25" s="71">
        <v>100885499.30999994</v>
      </c>
      <c r="BH25" s="71">
        <v>104256257.18999994</v>
      </c>
      <c r="BI25" s="71">
        <v>0</v>
      </c>
      <c r="BJ25" s="71">
        <v>-90123577.709999919</v>
      </c>
      <c r="BK25" s="71">
        <v>-104500525.21000001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-690425918.37321484</v>
      </c>
      <c r="BT25" s="71">
        <v>-232866431.75999999</v>
      </c>
      <c r="BU25" s="71">
        <v>-170117959.03262144</v>
      </c>
      <c r="BV25" s="71">
        <v>-62459925.493826993</v>
      </c>
      <c r="BW25" s="71">
        <v>0</v>
      </c>
      <c r="BX25" s="71">
        <v>-195072583.93149066</v>
      </c>
      <c r="BY25" s="71">
        <v>-10992080.645275729</v>
      </c>
      <c r="BZ25" s="71">
        <v>7222644.8900000006</v>
      </c>
      <c r="CA25" s="71">
        <v>-26139582.399999999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-14548692.73</v>
      </c>
      <c r="CJ25" s="71">
        <v>-14548692.73</v>
      </c>
      <c r="CK25" s="71">
        <v>0</v>
      </c>
      <c r="CL25" s="71">
        <v>148126314.73534679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4411408683.8699999</v>
      </c>
      <c r="E26" s="71">
        <v>4398185188.3899994</v>
      </c>
      <c r="F26" s="71">
        <v>4935466333.5</v>
      </c>
      <c r="G26" s="71">
        <v>-77783223.929999992</v>
      </c>
      <c r="H26" s="71">
        <v>-459497921.18000001</v>
      </c>
      <c r="I26" s="71">
        <v>-297306108.9200002</v>
      </c>
      <c r="J26" s="71">
        <v>-341668960.78000021</v>
      </c>
      <c r="K26" s="71">
        <v>-2601239610.0300002</v>
      </c>
      <c r="L26" s="71">
        <v>2259570649.25</v>
      </c>
      <c r="M26" s="71">
        <v>-7722779.3599999994</v>
      </c>
      <c r="N26" s="71">
        <v>37318247.549999997</v>
      </c>
      <c r="O26" s="71">
        <v>-45041026.909999996</v>
      </c>
      <c r="P26" s="71">
        <v>52085631.219999999</v>
      </c>
      <c r="Q26" s="71">
        <v>244236638.56</v>
      </c>
      <c r="R26" s="71">
        <v>-192151007.34</v>
      </c>
      <c r="S26" s="71">
        <v>63441396.209999993</v>
      </c>
      <c r="T26" s="71">
        <v>65162954.549999997</v>
      </c>
      <c r="U26" s="71">
        <v>-56911955.450000003</v>
      </c>
      <c r="V26" s="71">
        <v>122074910</v>
      </c>
      <c r="W26" s="71">
        <v>-1721558.3399999999</v>
      </c>
      <c r="X26" s="71">
        <v>8389083.6600000001</v>
      </c>
      <c r="Y26" s="71">
        <v>-10110642</v>
      </c>
      <c r="Z26" s="71">
        <v>125911400.84</v>
      </c>
      <c r="AA26" s="71">
        <v>121232740.17</v>
      </c>
      <c r="AB26" s="71">
        <v>0</v>
      </c>
      <c r="AC26" s="71">
        <v>4031179.8600000003</v>
      </c>
      <c r="AD26" s="71">
        <v>0</v>
      </c>
      <c r="AE26" s="71">
        <v>0</v>
      </c>
      <c r="AF26" s="71">
        <v>0</v>
      </c>
      <c r="AG26" s="71">
        <v>647480.81000000006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121176807.34999999</v>
      </c>
      <c r="AN26" s="71">
        <v>146348105.44</v>
      </c>
      <c r="AO26" s="71">
        <v>-1581777.93</v>
      </c>
      <c r="AP26" s="71">
        <v>0</v>
      </c>
      <c r="AQ26" s="71">
        <v>0</v>
      </c>
      <c r="AR26" s="71">
        <v>-23589520.16</v>
      </c>
      <c r="AS26" s="71">
        <v>-6451760725.6400013</v>
      </c>
      <c r="AT26" s="71">
        <v>-4114553350.3600001</v>
      </c>
      <c r="AU26" s="71">
        <v>-4173160637.3800001</v>
      </c>
      <c r="AV26" s="71">
        <v>58607287.020000003</v>
      </c>
      <c r="AW26" s="71">
        <v>-1408036754.6100016</v>
      </c>
      <c r="AX26" s="71">
        <v>-1421618890.7200017</v>
      </c>
      <c r="AY26" s="71">
        <v>-4947053934.460001</v>
      </c>
      <c r="AZ26" s="71">
        <v>-2552908001.5100002</v>
      </c>
      <c r="BA26" s="71">
        <v>-4840872602.6100006</v>
      </c>
      <c r="BB26" s="71">
        <v>0</v>
      </c>
      <c r="BC26" s="71">
        <v>2446726669.6599998</v>
      </c>
      <c r="BD26" s="71">
        <v>3525435043.7399993</v>
      </c>
      <c r="BE26" s="71">
        <v>13582136.110000014</v>
      </c>
      <c r="BF26" s="71">
        <v>181668860.68000001</v>
      </c>
      <c r="BG26" s="71">
        <v>72978568.560000002</v>
      </c>
      <c r="BH26" s="71">
        <v>229139655.03999999</v>
      </c>
      <c r="BI26" s="71">
        <v>0</v>
      </c>
      <c r="BJ26" s="71">
        <v>-120449362.92</v>
      </c>
      <c r="BK26" s="71">
        <v>-168086724.56999999</v>
      </c>
      <c r="BL26" s="71">
        <v>0</v>
      </c>
      <c r="BM26" s="71">
        <v>0</v>
      </c>
      <c r="BN26" s="71">
        <v>0</v>
      </c>
      <c r="BO26" s="71">
        <v>38726.89</v>
      </c>
      <c r="BP26" s="71">
        <v>38726.89</v>
      </c>
      <c r="BQ26" s="71">
        <v>0</v>
      </c>
      <c r="BR26" s="71">
        <v>0</v>
      </c>
      <c r="BS26" s="71">
        <v>-908833467.9000001</v>
      </c>
      <c r="BT26" s="71">
        <v>-463306981.67999995</v>
      </c>
      <c r="BU26" s="71">
        <v>-274159165.54000002</v>
      </c>
      <c r="BV26" s="71">
        <v>-53134736.259999998</v>
      </c>
      <c r="BW26" s="71">
        <v>0</v>
      </c>
      <c r="BX26" s="71">
        <v>-21290690.140000001</v>
      </c>
      <c r="BY26" s="71">
        <v>-55628802.07</v>
      </c>
      <c r="BZ26" s="71">
        <v>15068699.809999999</v>
      </c>
      <c r="CA26" s="71">
        <v>-56381792.019999996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-20375879.66</v>
      </c>
      <c r="CJ26" s="71">
        <v>-20375879.66</v>
      </c>
      <c r="CK26" s="71">
        <v>0</v>
      </c>
      <c r="CL26" s="71">
        <v>-2040352041.7700014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10005501963.33</v>
      </c>
      <c r="E27" s="71">
        <v>10473438965.34</v>
      </c>
      <c r="F27" s="71">
        <v>11908991660.84</v>
      </c>
      <c r="G27" s="71">
        <v>-319916251.31999999</v>
      </c>
      <c r="H27" s="71">
        <v>-1115636444.1800001</v>
      </c>
      <c r="I27" s="71">
        <v>-2241443447.8499999</v>
      </c>
      <c r="J27" s="71">
        <v>-2581747367.7199998</v>
      </c>
      <c r="K27" s="71">
        <v>-6852892787</v>
      </c>
      <c r="L27" s="71">
        <v>4271145419.2800002</v>
      </c>
      <c r="M27" s="71">
        <v>76943506.370000005</v>
      </c>
      <c r="N27" s="71">
        <v>230300681</v>
      </c>
      <c r="O27" s="71">
        <v>-153357174.63</v>
      </c>
      <c r="P27" s="71">
        <v>263360413.49999994</v>
      </c>
      <c r="Q27" s="71">
        <v>643187077.53999996</v>
      </c>
      <c r="R27" s="71">
        <v>-379826664.04000002</v>
      </c>
      <c r="S27" s="71">
        <v>-535616427.53000003</v>
      </c>
      <c r="T27" s="71">
        <v>-554145175.34000003</v>
      </c>
      <c r="U27" s="71">
        <v>-554145175.34000003</v>
      </c>
      <c r="V27" s="71">
        <v>0</v>
      </c>
      <c r="W27" s="71">
        <v>18528747.809999999</v>
      </c>
      <c r="X27" s="71">
        <v>18528747.809999999</v>
      </c>
      <c r="Y27" s="71">
        <v>0</v>
      </c>
      <c r="Z27" s="71">
        <v>2116150288.1999998</v>
      </c>
      <c r="AA27" s="71">
        <v>756933302.83000004</v>
      </c>
      <c r="AB27" s="71">
        <v>197501900.99000001</v>
      </c>
      <c r="AC27" s="71">
        <v>1161715084.3799999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192972585.17000002</v>
      </c>
      <c r="AN27" s="71">
        <v>251600506.18000001</v>
      </c>
      <c r="AO27" s="71">
        <v>-22440923.100000001</v>
      </c>
      <c r="AP27" s="71">
        <v>0</v>
      </c>
      <c r="AQ27" s="71">
        <v>0</v>
      </c>
      <c r="AR27" s="71">
        <v>-36186997.909999996</v>
      </c>
      <c r="AS27" s="71">
        <v>-14616626074.129997</v>
      </c>
      <c r="AT27" s="71">
        <v>-6349724044.9799995</v>
      </c>
      <c r="AU27" s="71">
        <v>-6700502047.54</v>
      </c>
      <c r="AV27" s="71">
        <v>350778002.56</v>
      </c>
      <c r="AW27" s="71">
        <v>-6388378755.8599987</v>
      </c>
      <c r="AX27" s="71">
        <v>-6495329958.289999</v>
      </c>
      <c r="AY27" s="71">
        <v>-15180809701.82</v>
      </c>
      <c r="AZ27" s="71">
        <v>-5242292979.249999</v>
      </c>
      <c r="BA27" s="71">
        <v>-18811316315.82</v>
      </c>
      <c r="BB27" s="71">
        <v>0</v>
      </c>
      <c r="BC27" s="71">
        <v>8872799593.25</v>
      </c>
      <c r="BD27" s="71">
        <v>8685479743.5300007</v>
      </c>
      <c r="BE27" s="71">
        <v>106951202.43000004</v>
      </c>
      <c r="BF27" s="71">
        <v>341442192.65000004</v>
      </c>
      <c r="BG27" s="71">
        <v>545176569.84000003</v>
      </c>
      <c r="BH27" s="71">
        <v>1689361.13</v>
      </c>
      <c r="BI27" s="71">
        <v>0</v>
      </c>
      <c r="BJ27" s="71">
        <v>-205423738.31999999</v>
      </c>
      <c r="BK27" s="71">
        <v>-234490990.22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-1752005897.3099999</v>
      </c>
      <c r="BT27" s="71">
        <v>-919038205.12999976</v>
      </c>
      <c r="BU27" s="71">
        <v>-572012041.95000005</v>
      </c>
      <c r="BV27" s="71">
        <v>-128024680.69</v>
      </c>
      <c r="BW27" s="71">
        <v>0</v>
      </c>
      <c r="BX27" s="71">
        <v>-102837212.12</v>
      </c>
      <c r="BY27" s="71">
        <v>-73225596.689999998</v>
      </c>
      <c r="BZ27" s="71">
        <v>43131839.270000003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-126517375.98</v>
      </c>
      <c r="CJ27" s="71">
        <v>-126517375.98</v>
      </c>
      <c r="CK27" s="71">
        <v>0</v>
      </c>
      <c r="CL27" s="71">
        <v>-4611124110.7999973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1055510.2800000003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1055510.2800000003</v>
      </c>
      <c r="AN28" s="71">
        <v>379788.99000000022</v>
      </c>
      <c r="AO28" s="71">
        <v>645721.29</v>
      </c>
      <c r="AP28" s="71">
        <v>0</v>
      </c>
      <c r="AQ28" s="71">
        <v>0</v>
      </c>
      <c r="AR28" s="71">
        <v>30000</v>
      </c>
      <c r="AS28" s="71">
        <v>-18208474.469999995</v>
      </c>
      <c r="AT28" s="71">
        <v>-15525831.209999999</v>
      </c>
      <c r="AU28" s="71">
        <v>-19053966.379999999</v>
      </c>
      <c r="AV28" s="71">
        <v>3528135.17</v>
      </c>
      <c r="AW28" s="71">
        <v>-2586009.5899999961</v>
      </c>
      <c r="AX28" s="71">
        <v>-580259.6099999994</v>
      </c>
      <c r="AY28" s="71">
        <v>-52039368.670000002</v>
      </c>
      <c r="AZ28" s="71">
        <v>-40325379.270000003</v>
      </c>
      <c r="BA28" s="71">
        <v>-41963033.68</v>
      </c>
      <c r="BB28" s="71">
        <v>0</v>
      </c>
      <c r="BC28" s="71">
        <v>30249044.280000001</v>
      </c>
      <c r="BD28" s="71">
        <v>51459109.060000002</v>
      </c>
      <c r="BE28" s="71">
        <v>-2005749.9799999967</v>
      </c>
      <c r="BF28" s="71">
        <v>9756247.8800000027</v>
      </c>
      <c r="BG28" s="71">
        <v>5688926.1100000003</v>
      </c>
      <c r="BH28" s="71">
        <v>9738358.5600000005</v>
      </c>
      <c r="BI28" s="71">
        <v>0</v>
      </c>
      <c r="BJ28" s="71">
        <v>-5671036.79</v>
      </c>
      <c r="BK28" s="71">
        <v>-11761997.859999999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-72984.22</v>
      </c>
      <c r="BT28" s="71">
        <v>0</v>
      </c>
      <c r="BU28" s="71">
        <v>-49595.72</v>
      </c>
      <c r="BV28" s="71">
        <v>-17252.330000000002</v>
      </c>
      <c r="BW28" s="71">
        <v>0</v>
      </c>
      <c r="BX28" s="71">
        <v>-234.53</v>
      </c>
      <c r="BY28" s="71">
        <v>-5901.64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-23649.45</v>
      </c>
      <c r="CJ28" s="71">
        <v>-23649.45</v>
      </c>
      <c r="CK28" s="71">
        <v>0</v>
      </c>
      <c r="CL28" s="71">
        <v>-17152964.189999994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11181249877.858242</v>
      </c>
      <c r="E29" s="71">
        <v>10659130227.549997</v>
      </c>
      <c r="F29" s="71">
        <v>13040888451.629997</v>
      </c>
      <c r="G29" s="71">
        <v>-1157872446.8499999</v>
      </c>
      <c r="H29" s="71">
        <v>-1223885777.23</v>
      </c>
      <c r="I29" s="71">
        <v>-965679290.28000641</v>
      </c>
      <c r="J29" s="71">
        <v>-1453760831.6000051</v>
      </c>
      <c r="K29" s="71">
        <v>-6862220200.470005</v>
      </c>
      <c r="L29" s="71">
        <v>5408459368.8699999</v>
      </c>
      <c r="M29" s="71">
        <v>370186055.03999883</v>
      </c>
      <c r="N29" s="71">
        <v>719250405.51999879</v>
      </c>
      <c r="O29" s="71">
        <v>-349064350.47999996</v>
      </c>
      <c r="P29" s="71">
        <v>117895486.28000003</v>
      </c>
      <c r="Q29" s="71">
        <v>573089265.95000005</v>
      </c>
      <c r="R29" s="71">
        <v>-455193779.67000002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1185957857.6382496</v>
      </c>
      <c r="AA29" s="71">
        <v>1185957857.6382496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37862378.540000021</v>
      </c>
      <c r="AK29" s="71">
        <v>37862378.540000021</v>
      </c>
      <c r="AL29" s="71">
        <v>0</v>
      </c>
      <c r="AM29" s="71">
        <v>263978704.41000006</v>
      </c>
      <c r="AN29" s="71">
        <v>298616425.72000003</v>
      </c>
      <c r="AO29" s="71">
        <v>-33963241.430000015</v>
      </c>
      <c r="AP29" s="71">
        <v>411710.86</v>
      </c>
      <c r="AQ29" s="71">
        <v>-115249.88999999998</v>
      </c>
      <c r="AR29" s="71">
        <v>-970940.85000000009</v>
      </c>
      <c r="AS29" s="71">
        <v>-15096372104.615118</v>
      </c>
      <c r="AT29" s="71">
        <v>-7688670490.850008</v>
      </c>
      <c r="AU29" s="71">
        <v>-9085624784.5500107</v>
      </c>
      <c r="AV29" s="71">
        <v>1396954293.7000029</v>
      </c>
      <c r="AW29" s="71">
        <v>-4957142054.6100006</v>
      </c>
      <c r="AX29" s="71">
        <v>-5321052913.5599995</v>
      </c>
      <c r="AY29" s="71">
        <v>-10333697609.179998</v>
      </c>
      <c r="AZ29" s="71">
        <v>-5011548249.6199989</v>
      </c>
      <c r="BA29" s="71">
        <v>-12293536305.709999</v>
      </c>
      <c r="BB29" s="71">
        <v>0</v>
      </c>
      <c r="BC29" s="71">
        <v>6971386946.1499996</v>
      </c>
      <c r="BD29" s="71">
        <v>5012644695.6199989</v>
      </c>
      <c r="BE29" s="71">
        <v>363910858.94999909</v>
      </c>
      <c r="BF29" s="71">
        <v>2235836789.749999</v>
      </c>
      <c r="BG29" s="71">
        <v>969092839.33999944</v>
      </c>
      <c r="BH29" s="71">
        <v>2775119260.6599998</v>
      </c>
      <c r="BI29" s="71">
        <v>0</v>
      </c>
      <c r="BJ29" s="71">
        <v>-1508375310.25</v>
      </c>
      <c r="BK29" s="71">
        <v>-1871925930.8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-2161157104.0251083</v>
      </c>
      <c r="BT29" s="71">
        <v>-1191580127.8299983</v>
      </c>
      <c r="BU29" s="71">
        <v>-548619359.37162495</v>
      </c>
      <c r="BV29" s="71">
        <v>-86757914.79370743</v>
      </c>
      <c r="BW29" s="71">
        <v>0</v>
      </c>
      <c r="BX29" s="71">
        <v>-279576831.1063261</v>
      </c>
      <c r="BY29" s="71">
        <v>-189443541.22517043</v>
      </c>
      <c r="BZ29" s="71">
        <v>132907201.78000006</v>
      </c>
      <c r="CA29" s="71">
        <v>1913468.5217183405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-289402455.13000017</v>
      </c>
      <c r="CJ29" s="71">
        <v>-289402455.13000017</v>
      </c>
      <c r="CK29" s="71">
        <v>0</v>
      </c>
      <c r="CL29" s="71">
        <v>-3915122226.756876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2594930007.4489689</v>
      </c>
      <c r="E30" s="71">
        <v>1892385469.9000001</v>
      </c>
      <c r="F30" s="71">
        <v>2088985170.7</v>
      </c>
      <c r="G30" s="71">
        <v>-37757.839999999997</v>
      </c>
      <c r="H30" s="71">
        <v>-196561942.96000001</v>
      </c>
      <c r="I30" s="71">
        <v>-115817044.58999999</v>
      </c>
      <c r="J30" s="71">
        <v>-120703246.77999997</v>
      </c>
      <c r="K30" s="71">
        <v>-1192699626.22</v>
      </c>
      <c r="L30" s="71">
        <v>1071996379.4400001</v>
      </c>
      <c r="M30" s="71">
        <v>-25836669.739999998</v>
      </c>
      <c r="N30" s="71">
        <v>701349.87</v>
      </c>
      <c r="O30" s="71">
        <v>-26538019.609999999</v>
      </c>
      <c r="P30" s="71">
        <v>30722871.929999992</v>
      </c>
      <c r="Q30" s="71">
        <v>112856595.02</v>
      </c>
      <c r="R30" s="71">
        <v>-82133723.090000004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779323800.1689682</v>
      </c>
      <c r="AA30" s="71">
        <v>379401249.7042681</v>
      </c>
      <c r="AB30" s="71">
        <v>399922550.46470016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4365047.07</v>
      </c>
      <c r="AK30" s="71">
        <v>4365047.07</v>
      </c>
      <c r="AL30" s="71">
        <v>0</v>
      </c>
      <c r="AM30" s="71">
        <v>34672734.899999999</v>
      </c>
      <c r="AN30" s="71">
        <v>34672734.899999999</v>
      </c>
      <c r="AO30" s="71">
        <v>0</v>
      </c>
      <c r="AP30" s="71">
        <v>0</v>
      </c>
      <c r="AQ30" s="71">
        <v>0</v>
      </c>
      <c r="AR30" s="71">
        <v>0</v>
      </c>
      <c r="AS30" s="71">
        <v>-3199355876.4203496</v>
      </c>
      <c r="AT30" s="71">
        <v>-1497613149.3599999</v>
      </c>
      <c r="AU30" s="71">
        <v>-1615874722.1499999</v>
      </c>
      <c r="AV30" s="71">
        <v>118261572.79000001</v>
      </c>
      <c r="AW30" s="71">
        <v>-1334899452.7099998</v>
      </c>
      <c r="AX30" s="71">
        <v>-1343025526.5599997</v>
      </c>
      <c r="AY30" s="71">
        <v>-2699012957.3599997</v>
      </c>
      <c r="AZ30" s="71">
        <v>-1156837415.8499999</v>
      </c>
      <c r="BA30" s="71">
        <v>-3111037050.1599998</v>
      </c>
      <c r="BB30" s="71">
        <v>0</v>
      </c>
      <c r="BC30" s="71">
        <v>1568861508.6500001</v>
      </c>
      <c r="BD30" s="71">
        <v>1355987430.8</v>
      </c>
      <c r="BE30" s="71">
        <v>8126073.849999994</v>
      </c>
      <c r="BF30" s="71">
        <v>78959282.769999996</v>
      </c>
      <c r="BG30" s="71">
        <v>124856127.81999999</v>
      </c>
      <c r="BH30" s="71">
        <v>0</v>
      </c>
      <c r="BI30" s="71">
        <v>0</v>
      </c>
      <c r="BJ30" s="71">
        <v>-45896845.049999997</v>
      </c>
      <c r="BK30" s="71">
        <v>-70833208.920000002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-366843274.35035008</v>
      </c>
      <c r="BT30" s="71">
        <v>-183595296.84000003</v>
      </c>
      <c r="BU30" s="71">
        <v>-105632691.54034677</v>
      </c>
      <c r="BV30" s="71">
        <v>-43710534.963273227</v>
      </c>
      <c r="BW30" s="71">
        <v>0</v>
      </c>
      <c r="BX30" s="71">
        <v>-1657128.6733394032</v>
      </c>
      <c r="BY30" s="71">
        <v>-8175148.3833906632</v>
      </c>
      <c r="BZ30" s="71">
        <v>4312404.6100000003</v>
      </c>
      <c r="CA30" s="71">
        <v>-28384878.559999999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-604425868.97138071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18760801956.480862</v>
      </c>
      <c r="E31" s="71">
        <v>17552016820.060574</v>
      </c>
      <c r="F31" s="71">
        <v>20607416182.220573</v>
      </c>
      <c r="G31" s="71">
        <v>-1133019593.8399999</v>
      </c>
      <c r="H31" s="71">
        <v>-1922379768.3199999</v>
      </c>
      <c r="I31" s="71">
        <v>-3389845393.7199993</v>
      </c>
      <c r="J31" s="71">
        <v>-3027724882.3199997</v>
      </c>
      <c r="K31" s="71">
        <v>-10740255139.469999</v>
      </c>
      <c r="L31" s="71">
        <v>7712530257.1499996</v>
      </c>
      <c r="M31" s="71">
        <v>-650625111.77999997</v>
      </c>
      <c r="N31" s="71">
        <v>536135261.42000002</v>
      </c>
      <c r="O31" s="71">
        <v>-1186760373.2</v>
      </c>
      <c r="P31" s="71">
        <v>288504600.38</v>
      </c>
      <c r="Q31" s="71">
        <v>1005856446.86</v>
      </c>
      <c r="R31" s="71">
        <v>-717351846.48000002</v>
      </c>
      <c r="S31" s="71">
        <v>-267327913.07999998</v>
      </c>
      <c r="T31" s="71">
        <v>-267327913.07999998</v>
      </c>
      <c r="U31" s="71">
        <v>-419479450.31999999</v>
      </c>
      <c r="V31" s="71">
        <v>152151537.24000001</v>
      </c>
      <c r="W31" s="71">
        <v>0</v>
      </c>
      <c r="X31" s="71">
        <v>0</v>
      </c>
      <c r="Y31" s="71">
        <v>0</v>
      </c>
      <c r="Z31" s="71">
        <v>4594515135.9802866</v>
      </c>
      <c r="AA31" s="71">
        <v>4594515135.9802866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271443307.23999995</v>
      </c>
      <c r="AN31" s="71">
        <v>278493337.95999998</v>
      </c>
      <c r="AO31" s="71">
        <v>146950.76999999999</v>
      </c>
      <c r="AP31" s="71">
        <v>0</v>
      </c>
      <c r="AQ31" s="71">
        <v>0</v>
      </c>
      <c r="AR31" s="71">
        <v>-7196981.4900000002</v>
      </c>
      <c r="AS31" s="71">
        <v>-20414373589.538635</v>
      </c>
      <c r="AT31" s="71">
        <v>-8994783046.5700016</v>
      </c>
      <c r="AU31" s="71">
        <v>-11015290976.130001</v>
      </c>
      <c r="AV31" s="71">
        <v>2020507929.5599999</v>
      </c>
      <c r="AW31" s="71">
        <v>-8547234363.5900021</v>
      </c>
      <c r="AX31" s="71">
        <v>-8870808089.5900021</v>
      </c>
      <c r="AY31" s="71">
        <v>-20885983300.490002</v>
      </c>
      <c r="AZ31" s="71">
        <v>-6000827756.8500004</v>
      </c>
      <c r="BA31" s="71">
        <v>-26800392366.549999</v>
      </c>
      <c r="BB31" s="71">
        <v>0</v>
      </c>
      <c r="BC31" s="71">
        <v>11915236822.91</v>
      </c>
      <c r="BD31" s="71">
        <v>12015175210.9</v>
      </c>
      <c r="BE31" s="71">
        <v>323573726</v>
      </c>
      <c r="BF31" s="71">
        <v>941398447.13</v>
      </c>
      <c r="BG31" s="71">
        <v>1478454950.05</v>
      </c>
      <c r="BH31" s="71">
        <v>0</v>
      </c>
      <c r="BI31" s="71">
        <v>0</v>
      </c>
      <c r="BJ31" s="71">
        <v>-537056502.91999996</v>
      </c>
      <c r="BK31" s="71">
        <v>-617824721.13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-2830007134.3786316</v>
      </c>
      <c r="BT31" s="71">
        <v>-1937032663.6899996</v>
      </c>
      <c r="BU31" s="71">
        <v>-713204411.77278781</v>
      </c>
      <c r="BV31" s="71">
        <v>-245408561.15124899</v>
      </c>
      <c r="BW31" s="71">
        <v>0</v>
      </c>
      <c r="BX31" s="71">
        <v>-54954314.154595025</v>
      </c>
      <c r="BY31" s="71">
        <v>0</v>
      </c>
      <c r="BZ31" s="71">
        <v>301191812.41000003</v>
      </c>
      <c r="CA31" s="71">
        <v>-180598996.02000001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-42349045</v>
      </c>
      <c r="CJ31" s="71">
        <v>-42349045</v>
      </c>
      <c r="CK31" s="71">
        <v>0</v>
      </c>
      <c r="CL31" s="71">
        <v>-1653571633.0577736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6697735915.0342016</v>
      </c>
      <c r="E32" s="71">
        <v>7628622092.6500015</v>
      </c>
      <c r="F32" s="71">
        <v>11255034647.68</v>
      </c>
      <c r="G32" s="71">
        <v>-2589632281.7799997</v>
      </c>
      <c r="H32" s="71">
        <v>-1036780273.25</v>
      </c>
      <c r="I32" s="71">
        <v>-1823295577.8399997</v>
      </c>
      <c r="J32" s="71">
        <v>-2881933047.0699997</v>
      </c>
      <c r="K32" s="71">
        <v>-6339631770.9899998</v>
      </c>
      <c r="L32" s="71">
        <v>3457698723.9200001</v>
      </c>
      <c r="M32" s="71">
        <v>749324010.29000008</v>
      </c>
      <c r="N32" s="71">
        <v>1498636526.6300001</v>
      </c>
      <c r="O32" s="71">
        <v>-749312516.34000003</v>
      </c>
      <c r="P32" s="71">
        <v>309313458.93999994</v>
      </c>
      <c r="Q32" s="71">
        <v>591436839.04999995</v>
      </c>
      <c r="R32" s="71">
        <v>-282123380.11000001</v>
      </c>
      <c r="S32" s="71">
        <v>-101072267</v>
      </c>
      <c r="T32" s="71">
        <v>-184425350</v>
      </c>
      <c r="U32" s="71">
        <v>-184425350</v>
      </c>
      <c r="V32" s="71">
        <v>0</v>
      </c>
      <c r="W32" s="71">
        <v>83353083</v>
      </c>
      <c r="X32" s="71">
        <v>83353083</v>
      </c>
      <c r="Y32" s="71">
        <v>0</v>
      </c>
      <c r="Z32" s="71">
        <v>870919060.28420079</v>
      </c>
      <c r="AA32" s="71">
        <v>706881950.46041965</v>
      </c>
      <c r="AB32" s="71">
        <v>0</v>
      </c>
      <c r="AC32" s="71">
        <v>3965160.4998900639</v>
      </c>
      <c r="AD32" s="71">
        <v>114375445.18447983</v>
      </c>
      <c r="AE32" s="71">
        <v>637675.65924310754</v>
      </c>
      <c r="AF32" s="71">
        <v>0</v>
      </c>
      <c r="AG32" s="71">
        <v>45058828.480168149</v>
      </c>
      <c r="AH32" s="71">
        <v>0</v>
      </c>
      <c r="AI32" s="71">
        <v>0</v>
      </c>
      <c r="AJ32" s="71">
        <v>420109.19</v>
      </c>
      <c r="AK32" s="71">
        <v>420109.19</v>
      </c>
      <c r="AL32" s="71">
        <v>0</v>
      </c>
      <c r="AM32" s="71">
        <v>122142497.75000001</v>
      </c>
      <c r="AN32" s="71">
        <v>143513547.96000001</v>
      </c>
      <c r="AO32" s="71">
        <v>-21852531.629999999</v>
      </c>
      <c r="AP32" s="71">
        <v>0</v>
      </c>
      <c r="AQ32" s="71">
        <v>0</v>
      </c>
      <c r="AR32" s="71">
        <v>481481.42000000027</v>
      </c>
      <c r="AS32" s="71">
        <v>-8883472729.9496517</v>
      </c>
      <c r="AT32" s="71">
        <v>-5880130268.8800011</v>
      </c>
      <c r="AU32" s="71">
        <v>-7705417727.0200014</v>
      </c>
      <c r="AV32" s="71">
        <v>1825287458.1400001</v>
      </c>
      <c r="AW32" s="71">
        <v>-1880168595.2899988</v>
      </c>
      <c r="AX32" s="71">
        <v>-2520134728.4699984</v>
      </c>
      <c r="AY32" s="71">
        <v>-7302419937.3199987</v>
      </c>
      <c r="AZ32" s="71">
        <v>-4389988830.0100002</v>
      </c>
      <c r="BA32" s="71">
        <v>-8610580757.5299988</v>
      </c>
      <c r="BB32" s="71">
        <v>0</v>
      </c>
      <c r="BC32" s="71">
        <v>5698149650.2200003</v>
      </c>
      <c r="BD32" s="71">
        <v>4782285208.8500004</v>
      </c>
      <c r="BE32" s="71">
        <v>639966133.17999959</v>
      </c>
      <c r="BF32" s="71">
        <v>2054195723.8599997</v>
      </c>
      <c r="BG32" s="71">
        <v>1159934157.0599999</v>
      </c>
      <c r="BH32" s="71">
        <v>2497170566.2399998</v>
      </c>
      <c r="BI32" s="71">
        <v>0</v>
      </c>
      <c r="BJ32" s="71">
        <v>-1602908999.4400001</v>
      </c>
      <c r="BK32" s="71">
        <v>-1414229590.6800001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-1116209132.2483222</v>
      </c>
      <c r="BT32" s="71">
        <v>-810781453.49000001</v>
      </c>
      <c r="BU32" s="71">
        <v>-179497925.96115083</v>
      </c>
      <c r="BV32" s="71">
        <v>-279347695.65094584</v>
      </c>
      <c r="BW32" s="71">
        <v>0</v>
      </c>
      <c r="BX32" s="71">
        <v>-44239885.464309283</v>
      </c>
      <c r="BY32" s="71">
        <v>-29012283.671916328</v>
      </c>
      <c r="BZ32" s="71">
        <v>345177067.66000003</v>
      </c>
      <c r="CA32" s="71">
        <v>-118506955.67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-6964733.5313301068</v>
      </c>
      <c r="CJ32" s="71">
        <v>-6964733.5313301068</v>
      </c>
      <c r="CK32" s="71">
        <v>0</v>
      </c>
      <c r="CL32" s="71">
        <v>-2185736814.9154501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2371385380.3797569</v>
      </c>
      <c r="E33" s="71">
        <v>2349770748.1699996</v>
      </c>
      <c r="F33" s="71">
        <v>2672212378.7399998</v>
      </c>
      <c r="G33" s="71">
        <v>-76580952.650000006</v>
      </c>
      <c r="H33" s="71">
        <v>-245860677.91999999</v>
      </c>
      <c r="I33" s="71">
        <v>-381975612.24999994</v>
      </c>
      <c r="J33" s="71">
        <v>-507562766.67999995</v>
      </c>
      <c r="K33" s="71">
        <v>-1270825936.53</v>
      </c>
      <c r="L33" s="71">
        <v>763263169.85000002</v>
      </c>
      <c r="M33" s="71">
        <v>56040967.439999998</v>
      </c>
      <c r="N33" s="71">
        <v>68353895.420000002</v>
      </c>
      <c r="O33" s="71">
        <v>-12312927.98</v>
      </c>
      <c r="P33" s="71">
        <v>69546186.989999995</v>
      </c>
      <c r="Q33" s="71">
        <v>120238867.02</v>
      </c>
      <c r="R33" s="71">
        <v>-50692680.030000001</v>
      </c>
      <c r="S33" s="71">
        <v>-10467044</v>
      </c>
      <c r="T33" s="71">
        <v>-10467044</v>
      </c>
      <c r="U33" s="71">
        <v>-10467044</v>
      </c>
      <c r="V33" s="71">
        <v>0</v>
      </c>
      <c r="W33" s="71">
        <v>0</v>
      </c>
      <c r="X33" s="71">
        <v>0</v>
      </c>
      <c r="Y33" s="71">
        <v>0</v>
      </c>
      <c r="Z33" s="71">
        <v>321770874.7797575</v>
      </c>
      <c r="AA33" s="71">
        <v>321770874.7797575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661000.93000000005</v>
      </c>
      <c r="AK33" s="71">
        <v>661000.93000000005</v>
      </c>
      <c r="AL33" s="71">
        <v>0</v>
      </c>
      <c r="AM33" s="71">
        <v>91625412.749999985</v>
      </c>
      <c r="AN33" s="71">
        <v>87457541.939999983</v>
      </c>
      <c r="AO33" s="71">
        <v>675024.40999999992</v>
      </c>
      <c r="AP33" s="71">
        <v>0</v>
      </c>
      <c r="AQ33" s="71">
        <v>0</v>
      </c>
      <c r="AR33" s="71">
        <v>3492846.3999999994</v>
      </c>
      <c r="AS33" s="71">
        <v>-2950937723.9413242</v>
      </c>
      <c r="AT33" s="71">
        <v>-1993241683.3699999</v>
      </c>
      <c r="AU33" s="71">
        <v>-2049574685.8899999</v>
      </c>
      <c r="AV33" s="71">
        <v>56333002.520000003</v>
      </c>
      <c r="AW33" s="71">
        <v>-618399113.74999976</v>
      </c>
      <c r="AX33" s="71">
        <v>-617869846.27999973</v>
      </c>
      <c r="AY33" s="71">
        <v>-2198175364.6599998</v>
      </c>
      <c r="AZ33" s="71">
        <v>-1315618200.1700001</v>
      </c>
      <c r="BA33" s="71">
        <v>-2669579015.2999997</v>
      </c>
      <c r="BB33" s="71">
        <v>0</v>
      </c>
      <c r="BC33" s="71">
        <v>1787021850.8099999</v>
      </c>
      <c r="BD33" s="71">
        <v>1580305518.3800001</v>
      </c>
      <c r="BE33" s="71">
        <v>-529267.46999999881</v>
      </c>
      <c r="BF33" s="71">
        <v>84061121.299999997</v>
      </c>
      <c r="BG33" s="71">
        <v>83640708.700000003</v>
      </c>
      <c r="BH33" s="71">
        <v>1501863.24</v>
      </c>
      <c r="BI33" s="71">
        <v>0</v>
      </c>
      <c r="BJ33" s="71">
        <v>-1081450.6399999999</v>
      </c>
      <c r="BK33" s="71">
        <v>-84590388.769999996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-308192376.01132441</v>
      </c>
      <c r="BT33" s="71">
        <v>-192451743.65000001</v>
      </c>
      <c r="BU33" s="71">
        <v>-56132251.987827241</v>
      </c>
      <c r="BV33" s="71">
        <v>-57088473.959017769</v>
      </c>
      <c r="BW33" s="71">
        <v>0</v>
      </c>
      <c r="BX33" s="71">
        <v>-1004279.2229833853</v>
      </c>
      <c r="BY33" s="71">
        <v>-4878880.8014960447</v>
      </c>
      <c r="BZ33" s="71">
        <v>3363253.6100000003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-31104550.809999999</v>
      </c>
      <c r="CJ33" s="71">
        <v>-31104550.809999999</v>
      </c>
      <c r="CK33" s="71">
        <v>0</v>
      </c>
      <c r="CL33" s="71">
        <v>-579552343.56156731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2823.3500000000349</v>
      </c>
      <c r="E34" s="71">
        <v>18934.119999999995</v>
      </c>
      <c r="F34" s="71">
        <v>460087.8</v>
      </c>
      <c r="G34" s="71">
        <v>-441153.68</v>
      </c>
      <c r="H34" s="71">
        <v>0</v>
      </c>
      <c r="I34" s="71">
        <v>-16110.76999999996</v>
      </c>
      <c r="J34" s="71">
        <v>-157248.09999999998</v>
      </c>
      <c r="K34" s="71">
        <v>-255822.21</v>
      </c>
      <c r="L34" s="71">
        <v>98574.11</v>
      </c>
      <c r="M34" s="71">
        <v>141137.33000000002</v>
      </c>
      <c r="N34" s="71">
        <v>239711.42</v>
      </c>
      <c r="O34" s="71">
        <v>-98574.09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-1739201.6158867637</v>
      </c>
      <c r="AT34" s="71">
        <v>-5983707.4700000007</v>
      </c>
      <c r="AU34" s="71">
        <v>-5690469.1500000004</v>
      </c>
      <c r="AV34" s="71">
        <v>-293238.32</v>
      </c>
      <c r="AW34" s="71">
        <v>9579323.4900000226</v>
      </c>
      <c r="AX34" s="71">
        <v>9551832.8400000222</v>
      </c>
      <c r="AY34" s="71">
        <v>-33457143.32999998</v>
      </c>
      <c r="AZ34" s="71">
        <v>-20473177.028573144</v>
      </c>
      <c r="BA34" s="71">
        <v>-32431365.610322118</v>
      </c>
      <c r="BB34" s="71">
        <v>0</v>
      </c>
      <c r="BC34" s="71">
        <v>19447399.308895279</v>
      </c>
      <c r="BD34" s="71">
        <v>43008976.170000002</v>
      </c>
      <c r="BE34" s="71">
        <v>27490.64999999979</v>
      </c>
      <c r="BF34" s="71">
        <v>193470.79999999976</v>
      </c>
      <c r="BG34" s="71">
        <v>260185.24810030055</v>
      </c>
      <c r="BH34" s="71">
        <v>45744.955173415394</v>
      </c>
      <c r="BI34" s="71">
        <v>0</v>
      </c>
      <c r="BJ34" s="71">
        <v>-112459.40327371618</v>
      </c>
      <c r="BK34" s="71">
        <v>-165980.14999999997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-5334817.6358867856</v>
      </c>
      <c r="BT34" s="71">
        <v>-69173.119999999995</v>
      </c>
      <c r="BU34" s="71">
        <v>-1642956.3434358118</v>
      </c>
      <c r="BV34" s="71">
        <v>-3657890.6833077236</v>
      </c>
      <c r="BW34" s="71">
        <v>0</v>
      </c>
      <c r="BX34" s="71">
        <v>-61625.048278768983</v>
      </c>
      <c r="BY34" s="71">
        <v>-23077.701278458953</v>
      </c>
      <c r="BZ34" s="71">
        <v>120001.73999999999</v>
      </c>
      <c r="CA34" s="71">
        <v>-96.479586022215486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-1736378.2658867636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1276712177.4499998</v>
      </c>
      <c r="E35" s="71">
        <v>898709841.54999995</v>
      </c>
      <c r="F35" s="71">
        <v>1063837086.02</v>
      </c>
      <c r="G35" s="71">
        <v>-64790905.189999998</v>
      </c>
      <c r="H35" s="71">
        <v>-100336339.28</v>
      </c>
      <c r="I35" s="71">
        <v>354834921.81999999</v>
      </c>
      <c r="J35" s="71">
        <v>573744367.12</v>
      </c>
      <c r="K35" s="71">
        <v>-490471347.76999998</v>
      </c>
      <c r="L35" s="71">
        <v>1064215714.89</v>
      </c>
      <c r="M35" s="71">
        <v>-184444118.23000002</v>
      </c>
      <c r="N35" s="71">
        <v>26525842.100000001</v>
      </c>
      <c r="O35" s="71">
        <v>-210969960.33000001</v>
      </c>
      <c r="P35" s="71">
        <v>-34465327.07</v>
      </c>
      <c r="Q35" s="71">
        <v>45700730.82</v>
      </c>
      <c r="R35" s="71">
        <v>-80166057.890000001</v>
      </c>
      <c r="S35" s="71">
        <v>-2000818.17</v>
      </c>
      <c r="T35" s="71">
        <v>-2000818.17</v>
      </c>
      <c r="U35" s="71">
        <v>-2000818.17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25168232.249999996</v>
      </c>
      <c r="AN35" s="71">
        <v>28755846.899999999</v>
      </c>
      <c r="AO35" s="71">
        <v>-3227651.42</v>
      </c>
      <c r="AP35" s="71">
        <v>0</v>
      </c>
      <c r="AQ35" s="71">
        <v>0</v>
      </c>
      <c r="AR35" s="71">
        <v>-359963.23</v>
      </c>
      <c r="AS35" s="71">
        <v>-1973936731.2353001</v>
      </c>
      <c r="AT35" s="71">
        <v>-1396119375.0500002</v>
      </c>
      <c r="AU35" s="71">
        <v>-1660295273.0900002</v>
      </c>
      <c r="AV35" s="71">
        <v>264175898.03999999</v>
      </c>
      <c r="AW35" s="71">
        <v>-333780463.5999999</v>
      </c>
      <c r="AX35" s="71">
        <v>-362303739.49999988</v>
      </c>
      <c r="AY35" s="71">
        <v>-1227193056.0799999</v>
      </c>
      <c r="AZ35" s="71">
        <v>-997597834.08000004</v>
      </c>
      <c r="BA35" s="71">
        <v>-1343480105</v>
      </c>
      <c r="BB35" s="71">
        <v>0</v>
      </c>
      <c r="BC35" s="71">
        <v>1113884883</v>
      </c>
      <c r="BD35" s="71">
        <v>864889316.58000004</v>
      </c>
      <c r="BE35" s="71">
        <v>28523275.899999999</v>
      </c>
      <c r="BF35" s="71">
        <v>64963664.629999995</v>
      </c>
      <c r="BG35" s="71">
        <v>123929158.63</v>
      </c>
      <c r="BH35" s="71">
        <v>0</v>
      </c>
      <c r="BI35" s="71">
        <v>0</v>
      </c>
      <c r="BJ35" s="71">
        <v>-58965494</v>
      </c>
      <c r="BK35" s="71">
        <v>-36440388.729999997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-222694697.60530001</v>
      </c>
      <c r="BT35" s="71">
        <v>-156563122.80999997</v>
      </c>
      <c r="BU35" s="71">
        <v>-62423474.696100026</v>
      </c>
      <c r="BV35" s="71">
        <v>-40731589.080000013</v>
      </c>
      <c r="BW35" s="71">
        <v>0</v>
      </c>
      <c r="BX35" s="71">
        <v>-5869450.1292000003</v>
      </c>
      <c r="BY35" s="71">
        <v>0</v>
      </c>
      <c r="BZ35" s="71">
        <v>42892939.109999999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-21342194.98</v>
      </c>
      <c r="CJ35" s="71">
        <v>-21342194.98</v>
      </c>
      <c r="CK35" s="71">
        <v>0</v>
      </c>
      <c r="CL35" s="71">
        <v>-697224553.78530025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4361526139.2503605</v>
      </c>
      <c r="E37" s="71">
        <v>4536824789.0899992</v>
      </c>
      <c r="F37" s="71">
        <v>5549769789.789999</v>
      </c>
      <c r="G37" s="71">
        <v>-495395425.75999999</v>
      </c>
      <c r="H37" s="71">
        <v>-517549574.94</v>
      </c>
      <c r="I37" s="71">
        <v>-399645559.90999997</v>
      </c>
      <c r="J37" s="71">
        <v>-671095067.32999992</v>
      </c>
      <c r="K37" s="71">
        <v>-3125201582.98</v>
      </c>
      <c r="L37" s="71">
        <v>2454106515.6500001</v>
      </c>
      <c r="M37" s="71">
        <v>194011761.65000001</v>
      </c>
      <c r="N37" s="71">
        <v>269063491.68000001</v>
      </c>
      <c r="O37" s="71">
        <v>-75051730.030000001</v>
      </c>
      <c r="P37" s="71">
        <v>77437745.769999981</v>
      </c>
      <c r="Q37" s="71">
        <v>292782681.77999997</v>
      </c>
      <c r="R37" s="71">
        <v>-215344936.00999999</v>
      </c>
      <c r="S37" s="71">
        <v>1038351.8700000001</v>
      </c>
      <c r="T37" s="71">
        <v>1215831.3600000001</v>
      </c>
      <c r="U37" s="71">
        <v>0</v>
      </c>
      <c r="V37" s="71">
        <v>1215831.3600000001</v>
      </c>
      <c r="W37" s="71">
        <v>-177479.49</v>
      </c>
      <c r="X37" s="71">
        <v>0</v>
      </c>
      <c r="Y37" s="71">
        <v>-177479.49</v>
      </c>
      <c r="Z37" s="71">
        <v>218016737.30036104</v>
      </c>
      <c r="AA37" s="71">
        <v>218016737.30036104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5291820.8899999997</v>
      </c>
      <c r="AK37" s="71">
        <v>5291820.8899999997</v>
      </c>
      <c r="AL37" s="71">
        <v>0</v>
      </c>
      <c r="AM37" s="71">
        <v>1.0000000707805157E-2</v>
      </c>
      <c r="AN37" s="71">
        <v>5115352.53</v>
      </c>
      <c r="AO37" s="71">
        <v>-200412.92</v>
      </c>
      <c r="AP37" s="71">
        <v>0</v>
      </c>
      <c r="AQ37" s="71">
        <v>0</v>
      </c>
      <c r="AR37" s="71">
        <v>-4914939.5999999996</v>
      </c>
      <c r="AS37" s="71">
        <v>-5706512064.1995983</v>
      </c>
      <c r="AT37" s="71">
        <v>-3810053125.73</v>
      </c>
      <c r="AU37" s="71">
        <v>-3987196471.77</v>
      </c>
      <c r="AV37" s="71">
        <v>177143346.03999999</v>
      </c>
      <c r="AW37" s="71">
        <v>-908308641.08000016</v>
      </c>
      <c r="AX37" s="71">
        <v>-987189844.05000019</v>
      </c>
      <c r="AY37" s="71">
        <v>-2923302904.4900002</v>
      </c>
      <c r="AZ37" s="71">
        <v>-2017234285.72</v>
      </c>
      <c r="BA37" s="71">
        <v>-3440436425.1599998</v>
      </c>
      <c r="BB37" s="71">
        <v>0</v>
      </c>
      <c r="BC37" s="71">
        <v>2534367806.3899999</v>
      </c>
      <c r="BD37" s="71">
        <v>1936113060.4400001</v>
      </c>
      <c r="BE37" s="71">
        <v>78881202.970000014</v>
      </c>
      <c r="BF37" s="71">
        <v>153017787.98000002</v>
      </c>
      <c r="BG37" s="71">
        <v>100033217.88000001</v>
      </c>
      <c r="BH37" s="71">
        <v>185421597.08000001</v>
      </c>
      <c r="BI37" s="71">
        <v>0</v>
      </c>
      <c r="BJ37" s="71">
        <v>-132437026.98</v>
      </c>
      <c r="BK37" s="71">
        <v>-74136585.010000005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-988150297.38959837</v>
      </c>
      <c r="BT37" s="71">
        <v>-486050580.28999996</v>
      </c>
      <c r="BU37" s="71">
        <v>-299233655.28721654</v>
      </c>
      <c r="BV37" s="71">
        <v>-16720486.387191128</v>
      </c>
      <c r="BW37" s="71">
        <v>0</v>
      </c>
      <c r="BX37" s="71">
        <v>-16561331.006250067</v>
      </c>
      <c r="BY37" s="71">
        <v>-118265092.73886456</v>
      </c>
      <c r="BZ37" s="71">
        <v>41739168.68</v>
      </c>
      <c r="CA37" s="71">
        <v>-93058320.360076025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-1344985924.9492378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9770415314.5300007</v>
      </c>
      <c r="E38" s="71">
        <v>9513364057.1499996</v>
      </c>
      <c r="F38" s="71">
        <v>10499359831.890001</v>
      </c>
      <c r="G38" s="71">
        <v>1679334.63</v>
      </c>
      <c r="H38" s="71">
        <v>-987675109.37</v>
      </c>
      <c r="I38" s="71">
        <v>-1921877534.6399999</v>
      </c>
      <c r="J38" s="71">
        <v>-2055394775.3699999</v>
      </c>
      <c r="K38" s="71">
        <v>-5650096444.9099998</v>
      </c>
      <c r="L38" s="71">
        <v>3594701669.54</v>
      </c>
      <c r="M38" s="71">
        <v>-86144923.680000007</v>
      </c>
      <c r="N38" s="71">
        <v>320109.90999999997</v>
      </c>
      <c r="O38" s="71">
        <v>-86465033.590000004</v>
      </c>
      <c r="P38" s="71">
        <v>219662164.41000003</v>
      </c>
      <c r="Q38" s="71">
        <v>534288765.30000001</v>
      </c>
      <c r="R38" s="71">
        <v>-314626600.88999999</v>
      </c>
      <c r="S38" s="71">
        <v>-25033492.809999999</v>
      </c>
      <c r="T38" s="71">
        <v>-25033492.809999999</v>
      </c>
      <c r="U38" s="71">
        <v>-25033492.809999999</v>
      </c>
      <c r="V38" s="71">
        <v>0</v>
      </c>
      <c r="W38" s="71">
        <v>0</v>
      </c>
      <c r="X38" s="71">
        <v>0</v>
      </c>
      <c r="Y38" s="71">
        <v>0</v>
      </c>
      <c r="Z38" s="71">
        <v>2035025684.6099997</v>
      </c>
      <c r="AA38" s="71">
        <v>1553541182.7099998</v>
      </c>
      <c r="AB38" s="71">
        <v>253238472.26999998</v>
      </c>
      <c r="AC38" s="71">
        <v>166391847.77000001</v>
      </c>
      <c r="AD38" s="71">
        <v>61854181.859999999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1718211.7</v>
      </c>
      <c r="AK38" s="71">
        <v>1718211.7</v>
      </c>
      <c r="AL38" s="71">
        <v>0</v>
      </c>
      <c r="AM38" s="71">
        <v>167218388.52000001</v>
      </c>
      <c r="AN38" s="71">
        <v>117545393.79000001</v>
      </c>
      <c r="AO38" s="71">
        <v>13133907.310000001</v>
      </c>
      <c r="AP38" s="71">
        <v>0</v>
      </c>
      <c r="AQ38" s="71">
        <v>0</v>
      </c>
      <c r="AR38" s="71">
        <v>36539087.420000002</v>
      </c>
      <c r="AS38" s="71">
        <v>-9968864277.25</v>
      </c>
      <c r="AT38" s="71">
        <v>-5814969875.0400009</v>
      </c>
      <c r="AU38" s="71">
        <v>-6168315194.9900007</v>
      </c>
      <c r="AV38" s="71">
        <v>353345319.95000005</v>
      </c>
      <c r="AW38" s="71">
        <v>-2787221045.3900003</v>
      </c>
      <c r="AX38" s="71">
        <v>-2704439627.3000002</v>
      </c>
      <c r="AY38" s="71">
        <v>-6542086222.1499996</v>
      </c>
      <c r="AZ38" s="71">
        <v>-2944150195.9299998</v>
      </c>
      <c r="BA38" s="71">
        <v>-8496728214.0699997</v>
      </c>
      <c r="BB38" s="71">
        <v>0</v>
      </c>
      <c r="BC38" s="71">
        <v>4898792187.8500004</v>
      </c>
      <c r="BD38" s="71">
        <v>3837646594.8499994</v>
      </c>
      <c r="BE38" s="71">
        <v>-82781418.090000093</v>
      </c>
      <c r="BF38" s="71">
        <v>441253522.26999998</v>
      </c>
      <c r="BG38" s="71">
        <v>246915169.80000001</v>
      </c>
      <c r="BH38" s="71">
        <v>524754252.48000002</v>
      </c>
      <c r="BI38" s="71">
        <v>0</v>
      </c>
      <c r="BJ38" s="71">
        <v>-330415900.00999999</v>
      </c>
      <c r="BK38" s="71">
        <v>-524034940.36000007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-1364209801.3299999</v>
      </c>
      <c r="BT38" s="71">
        <v>-787434518.63</v>
      </c>
      <c r="BU38" s="71">
        <v>-153094874.94999999</v>
      </c>
      <c r="BV38" s="71">
        <v>-37350531.609999999</v>
      </c>
      <c r="BW38" s="71">
        <v>0</v>
      </c>
      <c r="BX38" s="71">
        <v>-11397474.26</v>
      </c>
      <c r="BY38" s="71">
        <v>-16020251.310000001</v>
      </c>
      <c r="BZ38" s="71">
        <v>-109617729.27999997</v>
      </c>
      <c r="CA38" s="71">
        <v>-249294421.28999999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-2463555.4900000002</v>
      </c>
      <c r="CJ38" s="71">
        <v>-2469060.9500000002</v>
      </c>
      <c r="CK38" s="71">
        <v>5505.46</v>
      </c>
      <c r="CL38" s="71">
        <v>-198448962.71999931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29161075172.451981</v>
      </c>
      <c r="E39" s="71">
        <v>23795081095.099998</v>
      </c>
      <c r="F39" s="71">
        <v>29228973035.389999</v>
      </c>
      <c r="G39" s="71">
        <v>-2688883480.75</v>
      </c>
      <c r="H39" s="71">
        <v>-2745008459.54</v>
      </c>
      <c r="I39" s="71">
        <v>-2484126574.2700014</v>
      </c>
      <c r="J39" s="71">
        <v>-2647829647.8200016</v>
      </c>
      <c r="K39" s="71">
        <v>-16471122281.880001</v>
      </c>
      <c r="L39" s="71">
        <v>13823292634.059999</v>
      </c>
      <c r="M39" s="71">
        <v>-113701307.17999983</v>
      </c>
      <c r="N39" s="71">
        <v>1448665066.6300001</v>
      </c>
      <c r="O39" s="71">
        <v>-1562366373.8099999</v>
      </c>
      <c r="P39" s="71">
        <v>277404380.72999978</v>
      </c>
      <c r="Q39" s="71">
        <v>1550016688.6199999</v>
      </c>
      <c r="R39" s="71">
        <v>-1272612307.8900001</v>
      </c>
      <c r="S39" s="71">
        <v>-58646950.939999998</v>
      </c>
      <c r="T39" s="71">
        <v>-58646950.939999998</v>
      </c>
      <c r="U39" s="71">
        <v>-58646950.939999998</v>
      </c>
      <c r="V39" s="71">
        <v>0</v>
      </c>
      <c r="W39" s="71">
        <v>0</v>
      </c>
      <c r="X39" s="71">
        <v>0</v>
      </c>
      <c r="Y39" s="71">
        <v>0</v>
      </c>
      <c r="Z39" s="71">
        <v>7899899032.5519819</v>
      </c>
      <c r="AA39" s="71">
        <v>5347902478.2493038</v>
      </c>
      <c r="AB39" s="71">
        <v>324128899.56850201</v>
      </c>
      <c r="AC39" s="71">
        <v>2108389581.4029374</v>
      </c>
      <c r="AD39" s="71">
        <v>69122214.641739011</v>
      </c>
      <c r="AE39" s="71">
        <v>0</v>
      </c>
      <c r="AF39" s="71">
        <v>12228447.689500002</v>
      </c>
      <c r="AG39" s="71">
        <v>38127411.000000007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8868570.0099999905</v>
      </c>
      <c r="AN39" s="71">
        <v>429126938.88999999</v>
      </c>
      <c r="AO39" s="71">
        <v>-3612195.44</v>
      </c>
      <c r="AP39" s="71">
        <v>0</v>
      </c>
      <c r="AQ39" s="71">
        <v>0</v>
      </c>
      <c r="AR39" s="71">
        <v>-416646173.44</v>
      </c>
      <c r="AS39" s="71">
        <v>-37702498903.113853</v>
      </c>
      <c r="AT39" s="71">
        <v>-17085963334.199995</v>
      </c>
      <c r="AU39" s="71">
        <v>-19627868277.029995</v>
      </c>
      <c r="AV39" s="71">
        <v>2541904942.8299994</v>
      </c>
      <c r="AW39" s="71">
        <v>-16791116696.009991</v>
      </c>
      <c r="AX39" s="71">
        <v>-19178302922.87999</v>
      </c>
      <c r="AY39" s="71">
        <v>-36326129957.23999</v>
      </c>
      <c r="AZ39" s="71">
        <v>-15050551532.48</v>
      </c>
      <c r="BA39" s="71">
        <v>-55189352634.75</v>
      </c>
      <c r="BB39" s="71">
        <v>0</v>
      </c>
      <c r="BC39" s="71">
        <v>33913774209.990002</v>
      </c>
      <c r="BD39" s="71">
        <v>17147827034.360001</v>
      </c>
      <c r="BE39" s="71">
        <v>2387186226.8699994</v>
      </c>
      <c r="BF39" s="71">
        <v>5089399522.5899992</v>
      </c>
      <c r="BG39" s="71">
        <v>2418462209.0499997</v>
      </c>
      <c r="BH39" s="71">
        <v>7484500647.5799999</v>
      </c>
      <c r="BI39" s="71">
        <v>0</v>
      </c>
      <c r="BJ39" s="71">
        <v>-4813563334.04</v>
      </c>
      <c r="BK39" s="71">
        <v>-2702213295.7199998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-3550848383.3438749</v>
      </c>
      <c r="BT39" s="71">
        <v>-2672146484.1327324</v>
      </c>
      <c r="BU39" s="71">
        <v>-311753158.91522396</v>
      </c>
      <c r="BV39" s="71">
        <v>-616453222.00658298</v>
      </c>
      <c r="BW39" s="71">
        <v>0</v>
      </c>
      <c r="BX39" s="71">
        <v>-65276941.154931992</v>
      </c>
      <c r="BY39" s="71">
        <v>-203781800.57767999</v>
      </c>
      <c r="BZ39" s="71">
        <v>318667715.06</v>
      </c>
      <c r="CA39" s="71">
        <v>-104491.616723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-274570489.56</v>
      </c>
      <c r="CJ39" s="71">
        <v>-274570489.56</v>
      </c>
      <c r="CK39" s="71">
        <v>0</v>
      </c>
      <c r="CL39" s="71">
        <v>-8541423730.6618729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895499223.8501085</v>
      </c>
      <c r="E41" s="71">
        <v>1075624241.9199996</v>
      </c>
      <c r="F41" s="71">
        <v>3225372327.8599997</v>
      </c>
      <c r="G41" s="71">
        <v>-1855839234.9400001</v>
      </c>
      <c r="H41" s="71">
        <v>-293908851</v>
      </c>
      <c r="I41" s="71">
        <v>-252675266.79999995</v>
      </c>
      <c r="J41" s="71">
        <v>-1331641982.6900001</v>
      </c>
      <c r="K41" s="71">
        <v>-1935049986.3900001</v>
      </c>
      <c r="L41" s="71">
        <v>603408003.70000005</v>
      </c>
      <c r="M41" s="71">
        <v>939153955.0200001</v>
      </c>
      <c r="N41" s="71">
        <v>1164826049.9100001</v>
      </c>
      <c r="O41" s="71">
        <v>-225672094.88999999</v>
      </c>
      <c r="P41" s="71">
        <v>139812760.87</v>
      </c>
      <c r="Q41" s="71">
        <v>177450627.31999999</v>
      </c>
      <c r="R41" s="71">
        <v>-37637866.450000003</v>
      </c>
      <c r="S41" s="71">
        <v>-63959154.550000072</v>
      </c>
      <c r="T41" s="71">
        <v>-291485238.95000005</v>
      </c>
      <c r="U41" s="71">
        <v>-416239686.55000001</v>
      </c>
      <c r="V41" s="71">
        <v>124754447.59999999</v>
      </c>
      <c r="W41" s="71">
        <v>227526084.39999998</v>
      </c>
      <c r="X41" s="71">
        <v>275269849.77999997</v>
      </c>
      <c r="Y41" s="71">
        <v>-47743765.380000003</v>
      </c>
      <c r="Z41" s="71">
        <v>82258342.410108924</v>
      </c>
      <c r="AA41" s="71">
        <v>82258342.410108924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54251060.86999999</v>
      </c>
      <c r="AN41" s="71">
        <v>57297600.409999996</v>
      </c>
      <c r="AO41" s="71">
        <v>-16086210.5</v>
      </c>
      <c r="AP41" s="71">
        <v>670673.57999999996</v>
      </c>
      <c r="AQ41" s="71">
        <v>0</v>
      </c>
      <c r="AR41" s="71">
        <v>12368997.379999999</v>
      </c>
      <c r="AS41" s="71">
        <v>-1381886454.9300001</v>
      </c>
      <c r="AT41" s="71">
        <v>-737790334.12000012</v>
      </c>
      <c r="AU41" s="71">
        <v>-1250524355.0700002</v>
      </c>
      <c r="AV41" s="71">
        <v>512734020.94999999</v>
      </c>
      <c r="AW41" s="71">
        <v>-451897761.47000015</v>
      </c>
      <c r="AX41" s="71">
        <v>-976581073.16000009</v>
      </c>
      <c r="AY41" s="71">
        <v>-1416825007.1200001</v>
      </c>
      <c r="AZ41" s="71">
        <v>-522743329.8500002</v>
      </c>
      <c r="BA41" s="71">
        <v>-1957765786.05</v>
      </c>
      <c r="BB41" s="71">
        <v>0</v>
      </c>
      <c r="BC41" s="71">
        <v>1063684108.78</v>
      </c>
      <c r="BD41" s="71">
        <v>440243933.95999998</v>
      </c>
      <c r="BE41" s="71">
        <v>524683311.68999994</v>
      </c>
      <c r="BF41" s="71">
        <v>642191947.56999993</v>
      </c>
      <c r="BG41" s="71">
        <v>216669641.34</v>
      </c>
      <c r="BH41" s="71">
        <v>907649150.51999998</v>
      </c>
      <c r="BI41" s="71">
        <v>0</v>
      </c>
      <c r="BJ41" s="71">
        <v>-482126844.29000002</v>
      </c>
      <c r="BK41" s="71">
        <v>-117508635.88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-192198359.33999997</v>
      </c>
      <c r="BT41" s="71">
        <v>-169018651.12000003</v>
      </c>
      <c r="BU41" s="71">
        <v>-113714335.95999999</v>
      </c>
      <c r="BV41" s="71">
        <v>-38115551.109999999</v>
      </c>
      <c r="BW41" s="71">
        <v>0</v>
      </c>
      <c r="BX41" s="71">
        <v>-39279592.649999999</v>
      </c>
      <c r="BY41" s="71">
        <v>-22925744.710000001</v>
      </c>
      <c r="BZ41" s="71">
        <v>191546563.09000003</v>
      </c>
      <c r="CA41" s="71">
        <v>-691046.88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-486387231.07989156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2439416024.7389431</v>
      </c>
      <c r="E42" s="71">
        <v>2482836692.3699999</v>
      </c>
      <c r="F42" s="71">
        <v>2825212782.1099997</v>
      </c>
      <c r="G42" s="71">
        <v>-82900682.829999998</v>
      </c>
      <c r="H42" s="71">
        <v>-259475406.91</v>
      </c>
      <c r="I42" s="71">
        <v>-694770754.72000039</v>
      </c>
      <c r="J42" s="71">
        <v>-729533441.29000044</v>
      </c>
      <c r="K42" s="71">
        <v>-1686147672.7900004</v>
      </c>
      <c r="L42" s="71">
        <v>956614231.5</v>
      </c>
      <c r="M42" s="71">
        <v>-50655576.969999984</v>
      </c>
      <c r="N42" s="71">
        <v>24071549.960000023</v>
      </c>
      <c r="O42" s="71">
        <v>-74727126.930000007</v>
      </c>
      <c r="P42" s="71">
        <v>85418263.540000111</v>
      </c>
      <c r="Q42" s="71">
        <v>156008776.63000011</v>
      </c>
      <c r="R42" s="71">
        <v>-70590513.090000004</v>
      </c>
      <c r="S42" s="71">
        <v>-3551654.46</v>
      </c>
      <c r="T42" s="71">
        <v>-3965617.28</v>
      </c>
      <c r="U42" s="71">
        <v>-3965617.28</v>
      </c>
      <c r="V42" s="71">
        <v>0</v>
      </c>
      <c r="W42" s="71">
        <v>413962.82</v>
      </c>
      <c r="X42" s="71">
        <v>413962.82</v>
      </c>
      <c r="Y42" s="71">
        <v>0</v>
      </c>
      <c r="Z42" s="71">
        <v>653407234.08894336</v>
      </c>
      <c r="AA42" s="71">
        <v>209848323.40236986</v>
      </c>
      <c r="AB42" s="71">
        <v>441502512.96511447</v>
      </c>
      <c r="AC42" s="71">
        <v>-654848.72437005863</v>
      </c>
      <c r="AD42" s="71">
        <v>2711246.4458290664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611201.11</v>
      </c>
      <c r="AK42" s="71">
        <v>611201.11</v>
      </c>
      <c r="AL42" s="71">
        <v>0</v>
      </c>
      <c r="AM42" s="71">
        <v>883306.34999993443</v>
      </c>
      <c r="AN42" s="71">
        <v>10649387.939999938</v>
      </c>
      <c r="AO42" s="71">
        <v>0</v>
      </c>
      <c r="AP42" s="71">
        <v>0</v>
      </c>
      <c r="AQ42" s="71">
        <v>0</v>
      </c>
      <c r="AR42" s="71">
        <v>-9766081.5900000036</v>
      </c>
      <c r="AS42" s="71">
        <v>-2350949943.0279937</v>
      </c>
      <c r="AT42" s="71">
        <v>-1277536301.4299996</v>
      </c>
      <c r="AU42" s="71">
        <v>-1329654185.5799997</v>
      </c>
      <c r="AV42" s="71">
        <v>52117884.149999999</v>
      </c>
      <c r="AW42" s="71">
        <v>-699864046.09000003</v>
      </c>
      <c r="AX42" s="71">
        <v>-746093415.71000004</v>
      </c>
      <c r="AY42" s="71">
        <v>-1624117830.3500001</v>
      </c>
      <c r="AZ42" s="71">
        <v>-708917441.35000014</v>
      </c>
      <c r="BA42" s="71">
        <v>-1859255118.0000002</v>
      </c>
      <c r="BB42" s="71">
        <v>0</v>
      </c>
      <c r="BC42" s="71">
        <v>944054729.00000024</v>
      </c>
      <c r="BD42" s="71">
        <v>878024414.6400001</v>
      </c>
      <c r="BE42" s="71">
        <v>46229369.620000012</v>
      </c>
      <c r="BF42" s="71">
        <v>85839458.680000007</v>
      </c>
      <c r="BG42" s="71">
        <v>26586287.680000007</v>
      </c>
      <c r="BH42" s="71">
        <v>109149272</v>
      </c>
      <c r="BI42" s="71">
        <v>0</v>
      </c>
      <c r="BJ42" s="71">
        <v>-49896101</v>
      </c>
      <c r="BK42" s="71">
        <v>-39610089.059999995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-349035835.86799419</v>
      </c>
      <c r="BT42" s="71">
        <v>-251244168.09000003</v>
      </c>
      <c r="BU42" s="71">
        <v>-59144785.416828632</v>
      </c>
      <c r="BV42" s="71">
        <v>-47215272.28541708</v>
      </c>
      <c r="BW42" s="71">
        <v>0</v>
      </c>
      <c r="BX42" s="71">
        <v>-11165999.790221965</v>
      </c>
      <c r="BY42" s="71">
        <v>-4260971.4155264199</v>
      </c>
      <c r="BZ42" s="71">
        <v>23995361.130000003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-24513759.640000001</v>
      </c>
      <c r="CJ42" s="71">
        <v>-24513759.640000001</v>
      </c>
      <c r="CK42" s="71">
        <v>0</v>
      </c>
      <c r="CL42" s="71">
        <v>88466081.710949421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13555776822.259998</v>
      </c>
      <c r="E45" s="71">
        <v>12875636561.75</v>
      </c>
      <c r="F45" s="71">
        <v>14691064253.809999</v>
      </c>
      <c r="G45" s="71">
        <v>-436458697.66000003</v>
      </c>
      <c r="H45" s="71">
        <v>-1378968994.4000001</v>
      </c>
      <c r="I45" s="71">
        <v>-2786565903.9000006</v>
      </c>
      <c r="J45" s="71">
        <v>-1776301685.2200003</v>
      </c>
      <c r="K45" s="71">
        <v>-7692612731.1000004</v>
      </c>
      <c r="L45" s="71">
        <v>5916311045.8800001</v>
      </c>
      <c r="M45" s="71">
        <v>-1181226256.3</v>
      </c>
      <c r="N45" s="71">
        <v>113011252.70000005</v>
      </c>
      <c r="O45" s="71">
        <v>-1294237509</v>
      </c>
      <c r="P45" s="71">
        <v>170962037.62</v>
      </c>
      <c r="Q45" s="71">
        <v>724256771.37</v>
      </c>
      <c r="R45" s="71">
        <v>-553294733.75</v>
      </c>
      <c r="S45" s="71">
        <v>-109988215.33</v>
      </c>
      <c r="T45" s="71">
        <v>-68672145.5</v>
      </c>
      <c r="U45" s="71">
        <v>-238111885.16999999</v>
      </c>
      <c r="V45" s="71">
        <v>169439739.66999999</v>
      </c>
      <c r="W45" s="71">
        <v>-41316069.829999998</v>
      </c>
      <c r="X45" s="71">
        <v>3208078.1</v>
      </c>
      <c r="Y45" s="71">
        <v>-44524147.93</v>
      </c>
      <c r="Z45" s="71">
        <v>3535267564.3400002</v>
      </c>
      <c r="AA45" s="71">
        <v>2157452871.2600002</v>
      </c>
      <c r="AB45" s="71">
        <v>0</v>
      </c>
      <c r="AC45" s="71">
        <v>1059913583.4999999</v>
      </c>
      <c r="AD45" s="71">
        <v>340895872.73000002</v>
      </c>
      <c r="AE45" s="71">
        <v>0</v>
      </c>
      <c r="AF45" s="71">
        <v>0</v>
      </c>
      <c r="AG45" s="71">
        <v>0</v>
      </c>
      <c r="AH45" s="71">
        <v>-22994763.149999999</v>
      </c>
      <c r="AI45" s="71">
        <v>0</v>
      </c>
      <c r="AJ45" s="71">
        <v>0</v>
      </c>
      <c r="AK45" s="71">
        <v>0</v>
      </c>
      <c r="AL45" s="71">
        <v>0</v>
      </c>
      <c r="AM45" s="71">
        <v>41426815.400000036</v>
      </c>
      <c r="AN45" s="71">
        <v>334599239.11000001</v>
      </c>
      <c r="AO45" s="71">
        <v>0</v>
      </c>
      <c r="AP45" s="71">
        <v>0</v>
      </c>
      <c r="AQ45" s="71">
        <v>0</v>
      </c>
      <c r="AR45" s="71">
        <v>-293172423.70999998</v>
      </c>
      <c r="AS45" s="71">
        <v>-13976476755.435677</v>
      </c>
      <c r="AT45" s="71">
        <v>-6218597129.6800003</v>
      </c>
      <c r="AU45" s="71">
        <v>-8079032895.8800001</v>
      </c>
      <c r="AV45" s="71">
        <v>1860435766.2</v>
      </c>
      <c r="AW45" s="71">
        <v>-5943409172.3399973</v>
      </c>
      <c r="AX45" s="71">
        <v>-6767590194.3399973</v>
      </c>
      <c r="AY45" s="71">
        <v>-12659609630.399998</v>
      </c>
      <c r="AZ45" s="71">
        <v>-3250868715.9199996</v>
      </c>
      <c r="BA45" s="71">
        <v>-18990668181.869999</v>
      </c>
      <c r="BB45" s="71">
        <v>0</v>
      </c>
      <c r="BC45" s="71">
        <v>9581927267.3899994</v>
      </c>
      <c r="BD45" s="71">
        <v>5892019436.0600004</v>
      </c>
      <c r="BE45" s="71">
        <v>824181022</v>
      </c>
      <c r="BF45" s="71">
        <v>2163035004.9200001</v>
      </c>
      <c r="BG45" s="71">
        <v>709863774.53000009</v>
      </c>
      <c r="BH45" s="71">
        <v>3090349998.1399999</v>
      </c>
      <c r="BI45" s="71">
        <v>0</v>
      </c>
      <c r="BJ45" s="71">
        <v>-1637178767.75</v>
      </c>
      <c r="BK45" s="71">
        <v>-1338853982.9200001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-1814470453.415679</v>
      </c>
      <c r="BT45" s="71">
        <v>-1223291108.46</v>
      </c>
      <c r="BU45" s="71">
        <v>-324564050.33787835</v>
      </c>
      <c r="BV45" s="71">
        <v>-20658285.666741073</v>
      </c>
      <c r="BW45" s="71">
        <v>0</v>
      </c>
      <c r="BX45" s="71">
        <v>-208061085.74603319</v>
      </c>
      <c r="BY45" s="71">
        <v>-163840322.6968939</v>
      </c>
      <c r="BZ45" s="71">
        <v>269614158.98000002</v>
      </c>
      <c r="CA45" s="71">
        <v>-143669759.48813251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-420699933.17567825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2640733103.2599998</v>
      </c>
      <c r="E48" s="71">
        <v>2153113961.23</v>
      </c>
      <c r="F48" s="71">
        <v>2489238583.71</v>
      </c>
      <c r="G48" s="71">
        <v>-102008753.20999999</v>
      </c>
      <c r="H48" s="71">
        <v>-234115869.27000001</v>
      </c>
      <c r="I48" s="71">
        <v>59784082</v>
      </c>
      <c r="J48" s="71">
        <v>164764864</v>
      </c>
      <c r="K48" s="71">
        <v>-1274732972.3800001</v>
      </c>
      <c r="L48" s="71">
        <v>1439497836.3800001</v>
      </c>
      <c r="M48" s="71">
        <v>-104980782</v>
      </c>
      <c r="N48" s="71">
        <v>166018920</v>
      </c>
      <c r="O48" s="71">
        <v>-270999702</v>
      </c>
      <c r="P48" s="71">
        <v>0</v>
      </c>
      <c r="Q48" s="71">
        <v>0</v>
      </c>
      <c r="R48" s="71">
        <v>0</v>
      </c>
      <c r="S48" s="71">
        <v>-25866984.939999998</v>
      </c>
      <c r="T48" s="71">
        <v>-25866984.939999998</v>
      </c>
      <c r="U48" s="71">
        <v>-206209162.94</v>
      </c>
      <c r="V48" s="71">
        <v>180342178</v>
      </c>
      <c r="W48" s="71">
        <v>0</v>
      </c>
      <c r="X48" s="71">
        <v>0</v>
      </c>
      <c r="Y48" s="71">
        <v>0</v>
      </c>
      <c r="Z48" s="71">
        <v>421982671.14000005</v>
      </c>
      <c r="AA48" s="71">
        <v>337292142.09000003</v>
      </c>
      <c r="AB48" s="71">
        <v>0</v>
      </c>
      <c r="AC48" s="71">
        <v>31918464.509999998</v>
      </c>
      <c r="AD48" s="71">
        <v>52772064.539999999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31719373.829999998</v>
      </c>
      <c r="AN48" s="71">
        <v>31719373.829999998</v>
      </c>
      <c r="AO48" s="71">
        <v>0</v>
      </c>
      <c r="AP48" s="71">
        <v>0</v>
      </c>
      <c r="AQ48" s="71">
        <v>0</v>
      </c>
      <c r="AR48" s="71">
        <v>0</v>
      </c>
      <c r="AS48" s="71">
        <v>-3805427197.210001</v>
      </c>
      <c r="AT48" s="71">
        <v>-1600838411.1900001</v>
      </c>
      <c r="AU48" s="71">
        <v>-1809951957.45</v>
      </c>
      <c r="AV48" s="71">
        <v>209113546.25999999</v>
      </c>
      <c r="AW48" s="71">
        <v>-1803051573.5900004</v>
      </c>
      <c r="AX48" s="71">
        <v>-1929161834.8700004</v>
      </c>
      <c r="AY48" s="71">
        <v>-2740423291.1000004</v>
      </c>
      <c r="AZ48" s="71">
        <v>-1053683844.52</v>
      </c>
      <c r="BA48" s="71">
        <v>-3503165078.8400002</v>
      </c>
      <c r="BB48" s="71">
        <v>0</v>
      </c>
      <c r="BC48" s="71">
        <v>1816425632.26</v>
      </c>
      <c r="BD48" s="71">
        <v>811261456.23000002</v>
      </c>
      <c r="BE48" s="71">
        <v>126110261.27999997</v>
      </c>
      <c r="BF48" s="71">
        <v>192872943.27999997</v>
      </c>
      <c r="BG48" s="71">
        <v>111702202.25</v>
      </c>
      <c r="BH48" s="71">
        <v>209143405.53</v>
      </c>
      <c r="BI48" s="71">
        <v>0</v>
      </c>
      <c r="BJ48" s="71">
        <v>-127972664.5</v>
      </c>
      <c r="BK48" s="71">
        <v>-66762682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-378067973.00999999</v>
      </c>
      <c r="BT48" s="71">
        <v>-246263987.10999998</v>
      </c>
      <c r="BU48" s="71">
        <v>-44672243.82</v>
      </c>
      <c r="BV48" s="71">
        <v>-61090121.240000002</v>
      </c>
      <c r="BW48" s="71">
        <v>0</v>
      </c>
      <c r="BX48" s="71">
        <v>-354354.98</v>
      </c>
      <c r="BY48" s="71">
        <v>-13432376.029999999</v>
      </c>
      <c r="BZ48" s="71">
        <v>1002485.41</v>
      </c>
      <c r="CA48" s="71">
        <v>-13257375.239999998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-23469239.420000002</v>
      </c>
      <c r="CJ48" s="71">
        <v>-23469239.420000002</v>
      </c>
      <c r="CK48" s="71">
        <v>0</v>
      </c>
      <c r="CL48" s="71">
        <v>-1164694093.9500012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233960070.90000001</v>
      </c>
      <c r="E74" s="71">
        <v>226888342.55000001</v>
      </c>
      <c r="F74" s="71">
        <v>226888342.55000001</v>
      </c>
      <c r="G74" s="71">
        <v>0</v>
      </c>
      <c r="H74" s="71">
        <v>0</v>
      </c>
      <c r="I74" s="71">
        <v>-21185920.820000008</v>
      </c>
      <c r="J74" s="71">
        <v>-21185920.820000008</v>
      </c>
      <c r="K74" s="71">
        <v>-109486469.59</v>
      </c>
      <c r="L74" s="71">
        <v>88300548.769999996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-2772982.45</v>
      </c>
      <c r="T74" s="71">
        <v>-2772982.45</v>
      </c>
      <c r="U74" s="71">
        <v>-8891462.4100000001</v>
      </c>
      <c r="V74" s="71">
        <v>6118479.96</v>
      </c>
      <c r="W74" s="71">
        <v>0</v>
      </c>
      <c r="X74" s="71">
        <v>0</v>
      </c>
      <c r="Y74" s="71">
        <v>0</v>
      </c>
      <c r="Z74" s="71">
        <v>30957218.139999997</v>
      </c>
      <c r="AA74" s="71">
        <v>17761272.43</v>
      </c>
      <c r="AB74" s="71">
        <v>4957555.83</v>
      </c>
      <c r="AC74" s="71">
        <v>1728180.1099999996</v>
      </c>
      <c r="AD74" s="71">
        <v>6384030.8799999999</v>
      </c>
      <c r="AE74" s="71">
        <v>0</v>
      </c>
      <c r="AF74" s="71">
        <v>0</v>
      </c>
      <c r="AG74" s="71">
        <v>0</v>
      </c>
      <c r="AH74" s="71">
        <v>126178.89</v>
      </c>
      <c r="AI74" s="71">
        <v>0</v>
      </c>
      <c r="AJ74" s="71">
        <v>73413.48</v>
      </c>
      <c r="AK74" s="71">
        <v>73413.48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-366183736.56000006</v>
      </c>
      <c r="AT74" s="71">
        <v>-175691439.16</v>
      </c>
      <c r="AU74" s="71">
        <v>-175705908.94999999</v>
      </c>
      <c r="AV74" s="71">
        <v>14469.79</v>
      </c>
      <c r="AW74" s="71">
        <v>-126643138.09000005</v>
      </c>
      <c r="AX74" s="71">
        <v>-125566198.92000005</v>
      </c>
      <c r="AY74" s="71">
        <v>-375548484.33000004</v>
      </c>
      <c r="AZ74" s="71">
        <v>-293019715.55000001</v>
      </c>
      <c r="BA74" s="71">
        <v>-555535970.67999995</v>
      </c>
      <c r="BB74" s="71">
        <v>0</v>
      </c>
      <c r="BC74" s="71">
        <v>473007201.89999998</v>
      </c>
      <c r="BD74" s="71">
        <v>249982285.41</v>
      </c>
      <c r="BE74" s="71">
        <v>-1076939.17</v>
      </c>
      <c r="BF74" s="71">
        <v>954592.58000000007</v>
      </c>
      <c r="BG74" s="71">
        <v>79555.14</v>
      </c>
      <c r="BH74" s="71">
        <v>2077370.04</v>
      </c>
      <c r="BI74" s="71">
        <v>0</v>
      </c>
      <c r="BJ74" s="71">
        <v>-1202332.6000000001</v>
      </c>
      <c r="BK74" s="71">
        <v>-2031531.75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-63849159.310000002</v>
      </c>
      <c r="BT74" s="71">
        <v>-49031469.950000003</v>
      </c>
      <c r="BU74" s="71">
        <v>-10670042.4</v>
      </c>
      <c r="BV74" s="71">
        <v>-2485591.44</v>
      </c>
      <c r="BW74" s="71">
        <v>0</v>
      </c>
      <c r="BX74" s="71">
        <v>0</v>
      </c>
      <c r="BY74" s="71">
        <v>-633016.93000000005</v>
      </c>
      <c r="BZ74" s="71">
        <v>0</v>
      </c>
      <c r="CA74" s="71">
        <v>-1029038.59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-132223665.66000006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6284346.7799999993</v>
      </c>
      <c r="E76" s="71">
        <v>4358436.25</v>
      </c>
      <c r="F76" s="71">
        <v>4358436.25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1925910.5299999998</v>
      </c>
      <c r="AA76" s="71">
        <v>1404829.29</v>
      </c>
      <c r="AB76" s="71">
        <v>392894.61</v>
      </c>
      <c r="AC76" s="71">
        <v>-52936.239999999976</v>
      </c>
      <c r="AD76" s="71">
        <v>181122.87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-364782.76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-364782.76</v>
      </c>
      <c r="BT76" s="71">
        <v>-158947.5</v>
      </c>
      <c r="BU76" s="71">
        <v>-130018.7</v>
      </c>
      <c r="BV76" s="71">
        <v>-29212.98</v>
      </c>
      <c r="BW76" s="71">
        <v>0</v>
      </c>
      <c r="BX76" s="71">
        <v>0</v>
      </c>
      <c r="BY76" s="71">
        <v>-46603.58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5919564.0199999996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-4492.4100000000017</v>
      </c>
      <c r="AT77" s="71">
        <v>0</v>
      </c>
      <c r="AU77" s="71">
        <v>0</v>
      </c>
      <c r="AV77" s="71">
        <v>0</v>
      </c>
      <c r="AW77" s="71">
        <v>-4492.4100000000017</v>
      </c>
      <c r="AX77" s="71">
        <v>-4492.4100000000017</v>
      </c>
      <c r="AY77" s="71">
        <v>-6155.4000000000015</v>
      </c>
      <c r="AZ77" s="71">
        <v>0</v>
      </c>
      <c r="BA77" s="71">
        <v>-9733.3700000000008</v>
      </c>
      <c r="BB77" s="71">
        <v>0</v>
      </c>
      <c r="BC77" s="71">
        <v>3577.97</v>
      </c>
      <c r="BD77" s="71">
        <v>1662.9900000000002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-4492.4100000000017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212835567804.38324</v>
      </c>
      <c r="E78" s="74">
        <v>212877082400.54056</v>
      </c>
      <c r="F78" s="74">
        <v>262055519498.14053</v>
      </c>
      <c r="G78" s="74">
        <v>-25036354616.769997</v>
      </c>
      <c r="H78" s="74">
        <v>-24142082480.829998</v>
      </c>
      <c r="I78" s="74">
        <v>-40115032181.750015</v>
      </c>
      <c r="J78" s="74">
        <v>-41780263626.060005</v>
      </c>
      <c r="K78" s="74">
        <v>-145815752438.16003</v>
      </c>
      <c r="L78" s="74">
        <v>104035488812.09999</v>
      </c>
      <c r="M78" s="74">
        <v>-2324025517.9100003</v>
      </c>
      <c r="N78" s="74">
        <v>14201075528.91</v>
      </c>
      <c r="O78" s="74">
        <v>-16525101046.819998</v>
      </c>
      <c r="P78" s="74">
        <v>3989256962.2199993</v>
      </c>
      <c r="Q78" s="74">
        <v>12888970584.129999</v>
      </c>
      <c r="R78" s="74">
        <v>-8899713621.9099998</v>
      </c>
      <c r="S78" s="74">
        <v>-4725381964.1800003</v>
      </c>
      <c r="T78" s="74">
        <v>-3673180423.1099997</v>
      </c>
      <c r="U78" s="74">
        <v>-15782093578.670002</v>
      </c>
      <c r="V78" s="74">
        <v>12108913155.560001</v>
      </c>
      <c r="W78" s="74">
        <v>-1052201541.0699998</v>
      </c>
      <c r="X78" s="74">
        <v>1788706171.6099999</v>
      </c>
      <c r="Y78" s="74">
        <v>-2840907712.6799994</v>
      </c>
      <c r="Z78" s="74">
        <v>41456642241.502609</v>
      </c>
      <c r="AA78" s="74">
        <v>28582964150.921894</v>
      </c>
      <c r="AB78" s="74">
        <v>2711262272.296351</v>
      </c>
      <c r="AC78" s="74">
        <v>7296194100.7918901</v>
      </c>
      <c r="AD78" s="74">
        <v>2391344997.3175755</v>
      </c>
      <c r="AE78" s="74">
        <v>73573355.62797609</v>
      </c>
      <c r="AF78" s="74">
        <v>131150522.88350472</v>
      </c>
      <c r="AG78" s="74">
        <v>297594278.29405546</v>
      </c>
      <c r="AH78" s="74">
        <v>-27692949.391902864</v>
      </c>
      <c r="AI78" s="74">
        <v>251512.76126999996</v>
      </c>
      <c r="AJ78" s="74">
        <v>77922198.470000029</v>
      </c>
      <c r="AK78" s="74">
        <v>77543618.210000023</v>
      </c>
      <c r="AL78" s="74">
        <v>378580.26</v>
      </c>
      <c r="AM78" s="74">
        <v>3264335109.8000002</v>
      </c>
      <c r="AN78" s="74">
        <v>3640726180.3900003</v>
      </c>
      <c r="AO78" s="74">
        <v>-336621051.39999998</v>
      </c>
      <c r="AP78" s="74">
        <v>1082394.44</v>
      </c>
      <c r="AQ78" s="74">
        <v>-115249.88999999998</v>
      </c>
      <c r="AR78" s="74">
        <v>-40737163.740000099</v>
      </c>
      <c r="AS78" s="74">
        <v>-272011625612.91315</v>
      </c>
      <c r="AT78" s="74">
        <v>-142023034542.37991</v>
      </c>
      <c r="AU78" s="74">
        <v>-170747104370.99994</v>
      </c>
      <c r="AV78" s="74">
        <v>28724069828.620018</v>
      </c>
      <c r="AW78" s="74">
        <v>-92880096618.490021</v>
      </c>
      <c r="AX78" s="74">
        <v>-104717806026.80002</v>
      </c>
      <c r="AY78" s="74">
        <v>-261644437342.53995</v>
      </c>
      <c r="AZ78" s="74">
        <v>-103749157144.13858</v>
      </c>
      <c r="BA78" s="74">
        <v>-357576495707.55029</v>
      </c>
      <c r="BB78" s="74">
        <v>0</v>
      </c>
      <c r="BC78" s="74">
        <v>199681215509.14893</v>
      </c>
      <c r="BD78" s="74">
        <v>156926631315.74002</v>
      </c>
      <c r="BE78" s="74">
        <v>11837709408.309999</v>
      </c>
      <c r="BF78" s="74">
        <v>39135143747.460007</v>
      </c>
      <c r="BG78" s="74">
        <v>17972015656.408096</v>
      </c>
      <c r="BH78" s="74">
        <v>51975674173.465164</v>
      </c>
      <c r="BI78" s="74">
        <v>0</v>
      </c>
      <c r="BJ78" s="74">
        <v>-30812546082.413269</v>
      </c>
      <c r="BK78" s="74">
        <v>-27297434339.150002</v>
      </c>
      <c r="BL78" s="74">
        <v>0</v>
      </c>
      <c r="BM78" s="74">
        <v>0</v>
      </c>
      <c r="BN78" s="74">
        <v>0</v>
      </c>
      <c r="BO78" s="74">
        <v>38726.89</v>
      </c>
      <c r="BP78" s="74">
        <v>38726.89</v>
      </c>
      <c r="BQ78" s="74">
        <v>0</v>
      </c>
      <c r="BR78" s="74">
        <v>0</v>
      </c>
      <c r="BS78" s="74">
        <v>-35242491914.21196</v>
      </c>
      <c r="BT78" s="74">
        <v>-21705405015.472733</v>
      </c>
      <c r="BU78" s="74">
        <v>-9055124181.0547752</v>
      </c>
      <c r="BV78" s="74">
        <v>-3724556107.982163</v>
      </c>
      <c r="BW78" s="74">
        <v>-1252408.1800000002</v>
      </c>
      <c r="BX78" s="74">
        <v>-1597089253.7698126</v>
      </c>
      <c r="BY78" s="74">
        <v>-1513964049.3213382</v>
      </c>
      <c r="BZ78" s="74">
        <v>4244928085.0900002</v>
      </c>
      <c r="CA78" s="74">
        <v>-1890028983.5211349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-1866041264.7213302</v>
      </c>
      <c r="CJ78" s="74">
        <v>-1907963563.1313303</v>
      </c>
      <c r="CK78" s="74">
        <v>41922298.410000004</v>
      </c>
      <c r="CL78" s="74">
        <v>-59176057808.530052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240244417.68000001</v>
      </c>
      <c r="E80" s="74">
        <v>231246778.80000001</v>
      </c>
      <c r="F80" s="74">
        <v>231246778.80000001</v>
      </c>
      <c r="G80" s="74">
        <v>0</v>
      </c>
      <c r="H80" s="74">
        <v>0</v>
      </c>
      <c r="I80" s="74">
        <v>-21185920.820000008</v>
      </c>
      <c r="J80" s="74">
        <v>-21185920.820000008</v>
      </c>
      <c r="K80" s="74">
        <v>-109486469.59</v>
      </c>
      <c r="L80" s="74">
        <v>88300548.769999996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-2772982.45</v>
      </c>
      <c r="T80" s="74">
        <v>-2772982.45</v>
      </c>
      <c r="U80" s="74">
        <v>-8891462.4100000001</v>
      </c>
      <c r="V80" s="74">
        <v>6118479.96</v>
      </c>
      <c r="W80" s="74">
        <v>0</v>
      </c>
      <c r="X80" s="74">
        <v>0</v>
      </c>
      <c r="Y80" s="74">
        <v>0</v>
      </c>
      <c r="Z80" s="74">
        <v>32883128.669999998</v>
      </c>
      <c r="AA80" s="74">
        <v>19166101.719999999</v>
      </c>
      <c r="AB80" s="74">
        <v>5350450.4400000004</v>
      </c>
      <c r="AC80" s="74">
        <v>1675243.8699999996</v>
      </c>
      <c r="AD80" s="74">
        <v>6565153.75</v>
      </c>
      <c r="AE80" s="74">
        <v>0</v>
      </c>
      <c r="AF80" s="74">
        <v>0</v>
      </c>
      <c r="AG80" s="74">
        <v>0</v>
      </c>
      <c r="AH80" s="74">
        <v>126178.89</v>
      </c>
      <c r="AI80" s="74">
        <v>0</v>
      </c>
      <c r="AJ80" s="74">
        <v>73413.48</v>
      </c>
      <c r="AK80" s="74">
        <v>73413.48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-366553011.73000008</v>
      </c>
      <c r="AT80" s="74">
        <v>-175691439.16</v>
      </c>
      <c r="AU80" s="74">
        <v>-175705908.94999999</v>
      </c>
      <c r="AV80" s="74">
        <v>14469.79</v>
      </c>
      <c r="AW80" s="74">
        <v>-126647630.50000004</v>
      </c>
      <c r="AX80" s="74">
        <v>-125570691.33000004</v>
      </c>
      <c r="AY80" s="74">
        <v>-375554639.73000002</v>
      </c>
      <c r="AZ80" s="74">
        <v>-293019715.55000001</v>
      </c>
      <c r="BA80" s="74">
        <v>-555545704.04999995</v>
      </c>
      <c r="BB80" s="74">
        <v>0</v>
      </c>
      <c r="BC80" s="74">
        <v>473010779.87</v>
      </c>
      <c r="BD80" s="74">
        <v>249983948.40000001</v>
      </c>
      <c r="BE80" s="74">
        <v>-1076939.17</v>
      </c>
      <c r="BF80" s="74">
        <v>954592.58000000007</v>
      </c>
      <c r="BG80" s="74">
        <v>79555.14</v>
      </c>
      <c r="BH80" s="74">
        <v>2077370.04</v>
      </c>
      <c r="BI80" s="74">
        <v>0</v>
      </c>
      <c r="BJ80" s="74">
        <v>-1202332.6000000001</v>
      </c>
      <c r="BK80" s="74">
        <v>-2031531.75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-64213942.07</v>
      </c>
      <c r="BT80" s="74">
        <v>-49190417.450000003</v>
      </c>
      <c r="BU80" s="74">
        <v>-10800061.1</v>
      </c>
      <c r="BV80" s="74">
        <v>-2514804.42</v>
      </c>
      <c r="BW80" s="74">
        <v>0</v>
      </c>
      <c r="BX80" s="74">
        <v>0</v>
      </c>
      <c r="BY80" s="74">
        <v>-679620.51</v>
      </c>
      <c r="BZ80" s="74">
        <v>0</v>
      </c>
      <c r="CA80" s="74">
        <v>-1029038.59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-126308594.05000006</v>
      </c>
    </row>
    <row r="81" spans="1:90">
      <c r="A81" s="56" t="s">
        <v>134</v>
      </c>
      <c r="B81" s="73">
        <v>9003</v>
      </c>
      <c r="C81" s="70" t="s">
        <v>383</v>
      </c>
      <c r="D81" s="74">
        <v>212835567804.38324</v>
      </c>
      <c r="E81" s="74">
        <v>212877082400.54056</v>
      </c>
      <c r="F81" s="74">
        <v>262055519498.14053</v>
      </c>
      <c r="G81" s="74">
        <v>-25036354616.769997</v>
      </c>
      <c r="H81" s="74">
        <v>-24142082480.829998</v>
      </c>
      <c r="I81" s="74">
        <v>-40115032181.750015</v>
      </c>
      <c r="J81" s="74">
        <v>-41780263626.060005</v>
      </c>
      <c r="K81" s="74">
        <v>-145815752438.16003</v>
      </c>
      <c r="L81" s="74">
        <v>104035488812.09999</v>
      </c>
      <c r="M81" s="74">
        <v>-2324025517.9100003</v>
      </c>
      <c r="N81" s="74">
        <v>14201075528.91</v>
      </c>
      <c r="O81" s="74">
        <v>-16525101046.819998</v>
      </c>
      <c r="P81" s="74">
        <v>3989256962.2199993</v>
      </c>
      <c r="Q81" s="74">
        <v>12888970584.129999</v>
      </c>
      <c r="R81" s="74">
        <v>-8899713621.9099998</v>
      </c>
      <c r="S81" s="74">
        <v>-4725381964.1800003</v>
      </c>
      <c r="T81" s="74">
        <v>-3673180423.1099997</v>
      </c>
      <c r="U81" s="74">
        <v>-15782093578.670002</v>
      </c>
      <c r="V81" s="74">
        <v>12108913155.560001</v>
      </c>
      <c r="W81" s="74">
        <v>-1052201541.0699998</v>
      </c>
      <c r="X81" s="74">
        <v>1788706171.6099999</v>
      </c>
      <c r="Y81" s="74">
        <v>-2840907712.6799994</v>
      </c>
      <c r="Z81" s="74">
        <v>41456642241.502609</v>
      </c>
      <c r="AA81" s="74">
        <v>28582964150.921894</v>
      </c>
      <c r="AB81" s="74">
        <v>2711262272.296351</v>
      </c>
      <c r="AC81" s="74">
        <v>7296194100.7918901</v>
      </c>
      <c r="AD81" s="74">
        <v>2391344997.3175755</v>
      </c>
      <c r="AE81" s="74">
        <v>73573355.62797609</v>
      </c>
      <c r="AF81" s="74">
        <v>131150522.88350472</v>
      </c>
      <c r="AG81" s="74">
        <v>297594278.29405546</v>
      </c>
      <c r="AH81" s="74">
        <v>-27692949.391902864</v>
      </c>
      <c r="AI81" s="74">
        <v>251512.76126999996</v>
      </c>
      <c r="AJ81" s="74">
        <v>77922198.470000029</v>
      </c>
      <c r="AK81" s="74">
        <v>77543618.210000023</v>
      </c>
      <c r="AL81" s="74">
        <v>378580.26</v>
      </c>
      <c r="AM81" s="74">
        <v>3264335109.8000002</v>
      </c>
      <c r="AN81" s="74">
        <v>3640726180.3900003</v>
      </c>
      <c r="AO81" s="74">
        <v>-336621051.39999998</v>
      </c>
      <c r="AP81" s="74">
        <v>1082394.44</v>
      </c>
      <c r="AQ81" s="74">
        <v>-115249.88999999998</v>
      </c>
      <c r="AR81" s="74">
        <v>-40737163.740000099</v>
      </c>
      <c r="AS81" s="74">
        <v>-272011625612.91315</v>
      </c>
      <c r="AT81" s="74">
        <v>-142023034542.37991</v>
      </c>
      <c r="AU81" s="74">
        <v>-170747104370.99994</v>
      </c>
      <c r="AV81" s="74">
        <v>28724069828.620018</v>
      </c>
      <c r="AW81" s="74">
        <v>-92880096618.490021</v>
      </c>
      <c r="AX81" s="74">
        <v>-104717806026.80002</v>
      </c>
      <c r="AY81" s="74">
        <v>-261644437342.53995</v>
      </c>
      <c r="AZ81" s="74">
        <v>-103749157144.13858</v>
      </c>
      <c r="BA81" s="74">
        <v>-357576495707.55029</v>
      </c>
      <c r="BB81" s="74">
        <v>0</v>
      </c>
      <c r="BC81" s="74">
        <v>199681215509.14893</v>
      </c>
      <c r="BD81" s="74">
        <v>156926631315.74002</v>
      </c>
      <c r="BE81" s="74">
        <v>11837709408.309999</v>
      </c>
      <c r="BF81" s="74">
        <v>39135143747.460007</v>
      </c>
      <c r="BG81" s="74">
        <v>17972015656.408096</v>
      </c>
      <c r="BH81" s="74">
        <v>51975674173.465164</v>
      </c>
      <c r="BI81" s="74">
        <v>0</v>
      </c>
      <c r="BJ81" s="74">
        <v>-30812546082.413269</v>
      </c>
      <c r="BK81" s="74">
        <v>-27297434339.150002</v>
      </c>
      <c r="BL81" s="74">
        <v>0</v>
      </c>
      <c r="BM81" s="74">
        <v>0</v>
      </c>
      <c r="BN81" s="74">
        <v>0</v>
      </c>
      <c r="BO81" s="74">
        <v>38726.89</v>
      </c>
      <c r="BP81" s="74">
        <v>38726.89</v>
      </c>
      <c r="BQ81" s="74">
        <v>0</v>
      </c>
      <c r="BR81" s="74">
        <v>0</v>
      </c>
      <c r="BS81" s="74">
        <v>-35242491914.21196</v>
      </c>
      <c r="BT81" s="74">
        <v>-21705405015.472733</v>
      </c>
      <c r="BU81" s="74">
        <v>-9055124181.0547752</v>
      </c>
      <c r="BV81" s="74">
        <v>-3724556107.982163</v>
      </c>
      <c r="BW81" s="74">
        <v>-1252408.1800000002</v>
      </c>
      <c r="BX81" s="74">
        <v>-1597089253.7698126</v>
      </c>
      <c r="BY81" s="74">
        <v>-1513964049.3213382</v>
      </c>
      <c r="BZ81" s="74">
        <v>4244928085.0900002</v>
      </c>
      <c r="CA81" s="74">
        <v>-1890028983.5211349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-1866041264.7213302</v>
      </c>
      <c r="CJ81" s="74">
        <v>-1907963563.1313303</v>
      </c>
      <c r="CK81" s="74">
        <v>41922298.410000004</v>
      </c>
      <c r="CL81" s="74">
        <v>-59176057808.530052</v>
      </c>
    </row>
    <row r="82" spans="1:90" ht="12.75" customHeight="1">
      <c r="A82" s="57" t="s">
        <v>136</v>
      </c>
      <c r="B82" s="75"/>
      <c r="C82" s="70" t="s">
        <v>384</v>
      </c>
      <c r="D82" s="74">
        <v>213075812222.06323</v>
      </c>
      <c r="E82" s="74">
        <v>213108329179.34055</v>
      </c>
      <c r="F82" s="74">
        <v>262286766276.94052</v>
      </c>
      <c r="G82" s="74">
        <v>-25036354616.769997</v>
      </c>
      <c r="H82" s="74">
        <v>-24142082480.829998</v>
      </c>
      <c r="I82" s="74">
        <v>-40136218102.570015</v>
      </c>
      <c r="J82" s="74">
        <v>-41801449546.880005</v>
      </c>
      <c r="K82" s="74">
        <v>-145925238907.75003</v>
      </c>
      <c r="L82" s="74">
        <v>104123789360.87</v>
      </c>
      <c r="M82" s="74">
        <v>-2324025517.9100003</v>
      </c>
      <c r="N82" s="74">
        <v>14201075528.91</v>
      </c>
      <c r="O82" s="74">
        <v>-16525101046.819998</v>
      </c>
      <c r="P82" s="74">
        <v>3989256962.2199993</v>
      </c>
      <c r="Q82" s="74">
        <v>12888970584.129999</v>
      </c>
      <c r="R82" s="74">
        <v>-8899713621.9099998</v>
      </c>
      <c r="S82" s="74">
        <v>-4728154946.6300001</v>
      </c>
      <c r="T82" s="74">
        <v>-3675953405.5599995</v>
      </c>
      <c r="U82" s="74">
        <v>-15790985041.080002</v>
      </c>
      <c r="V82" s="74">
        <v>12115031635.52</v>
      </c>
      <c r="W82" s="74">
        <v>-1052201541.0699998</v>
      </c>
      <c r="X82" s="74">
        <v>1788706171.6099999</v>
      </c>
      <c r="Y82" s="74">
        <v>-2840907712.6799994</v>
      </c>
      <c r="Z82" s="74">
        <v>41489525370.172607</v>
      </c>
      <c r="AA82" s="74">
        <v>28602130252.641895</v>
      </c>
      <c r="AB82" s="74">
        <v>2716612722.736351</v>
      </c>
      <c r="AC82" s="74">
        <v>7297869344.66189</v>
      </c>
      <c r="AD82" s="74">
        <v>2397910151.0675755</v>
      </c>
      <c r="AE82" s="74">
        <v>73573355.62797609</v>
      </c>
      <c r="AF82" s="74">
        <v>131150522.88350472</v>
      </c>
      <c r="AG82" s="74">
        <v>297594278.29405546</v>
      </c>
      <c r="AH82" s="74">
        <v>-27566770.501902863</v>
      </c>
      <c r="AI82" s="74">
        <v>251512.76126999996</v>
      </c>
      <c r="AJ82" s="74">
        <v>77995611.950000033</v>
      </c>
      <c r="AK82" s="74">
        <v>77617031.690000027</v>
      </c>
      <c r="AL82" s="74">
        <v>378580.26</v>
      </c>
      <c r="AM82" s="74">
        <v>3264335109.8000002</v>
      </c>
      <c r="AN82" s="74">
        <v>3640726180.3900003</v>
      </c>
      <c r="AO82" s="74">
        <v>-336621051.39999998</v>
      </c>
      <c r="AP82" s="74">
        <v>1082394.44</v>
      </c>
      <c r="AQ82" s="74">
        <v>-115249.88999999998</v>
      </c>
      <c r="AR82" s="74">
        <v>-40737163.740000099</v>
      </c>
      <c r="AS82" s="74">
        <v>-272378178624.64316</v>
      </c>
      <c r="AT82" s="74">
        <v>-142198725981.53992</v>
      </c>
      <c r="AU82" s="74">
        <v>-170922810279.94995</v>
      </c>
      <c r="AV82" s="74">
        <v>28724084298.410019</v>
      </c>
      <c r="AW82" s="74">
        <v>-93006744248.990021</v>
      </c>
      <c r="AX82" s="74">
        <v>-104843376718.13002</v>
      </c>
      <c r="AY82" s="74">
        <v>-262019991982.26996</v>
      </c>
      <c r="AZ82" s="74">
        <v>-104042176859.68858</v>
      </c>
      <c r="BA82" s="74">
        <v>-358132041411.60028</v>
      </c>
      <c r="BB82" s="74">
        <v>0</v>
      </c>
      <c r="BC82" s="74">
        <v>200154226289.01892</v>
      </c>
      <c r="BD82" s="74">
        <v>157176615264.14001</v>
      </c>
      <c r="BE82" s="74">
        <v>11836632469.139999</v>
      </c>
      <c r="BF82" s="74">
        <v>39136098340.040009</v>
      </c>
      <c r="BG82" s="74">
        <v>17972095211.548096</v>
      </c>
      <c r="BH82" s="74">
        <v>51977751543.505165</v>
      </c>
      <c r="BI82" s="74">
        <v>0</v>
      </c>
      <c r="BJ82" s="74">
        <v>-30813748415.013268</v>
      </c>
      <c r="BK82" s="74">
        <v>-27299465870.900002</v>
      </c>
      <c r="BL82" s="74">
        <v>0</v>
      </c>
      <c r="BM82" s="74">
        <v>0</v>
      </c>
      <c r="BN82" s="74">
        <v>0</v>
      </c>
      <c r="BO82" s="74">
        <v>38726.89</v>
      </c>
      <c r="BP82" s="74">
        <v>38726.89</v>
      </c>
      <c r="BQ82" s="74">
        <v>0</v>
      </c>
      <c r="BR82" s="74">
        <v>0</v>
      </c>
      <c r="BS82" s="74">
        <v>-35306705856.28196</v>
      </c>
      <c r="BT82" s="74">
        <v>-21754595432.922733</v>
      </c>
      <c r="BU82" s="74">
        <v>-9065924242.1547756</v>
      </c>
      <c r="BV82" s="74">
        <v>-3727070912.402163</v>
      </c>
      <c r="BW82" s="74">
        <v>-1252408.1800000002</v>
      </c>
      <c r="BX82" s="74">
        <v>-1597089253.7698126</v>
      </c>
      <c r="BY82" s="74">
        <v>-1514643669.8313382</v>
      </c>
      <c r="BZ82" s="74">
        <v>4244928085.0900002</v>
      </c>
      <c r="CA82" s="74">
        <v>-1891058022.1111348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-1866041264.7213302</v>
      </c>
      <c r="CJ82" s="74">
        <v>-1907963563.1313303</v>
      </c>
      <c r="CK82" s="74">
        <v>41922298.410000004</v>
      </c>
      <c r="CL82" s="74">
        <v>-59302366402.580055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9C93-D749-4458-9A74-13C3796EBB62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257</v>
      </c>
      <c r="B2" s="86">
        <v>728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1899.6200000298024</v>
      </c>
      <c r="E8" s="71">
        <v>1324.8000000119209</v>
      </c>
      <c r="F8" s="71">
        <v>183454522.02000001</v>
      </c>
      <c r="G8" s="71">
        <v>-183453197.22</v>
      </c>
      <c r="H8" s="71">
        <v>0</v>
      </c>
      <c r="I8" s="71">
        <v>-77.549999982118607</v>
      </c>
      <c r="J8" s="71">
        <v>27625187.620000005</v>
      </c>
      <c r="K8" s="71">
        <v>-118574087.81</v>
      </c>
      <c r="L8" s="71">
        <v>146199275.43000001</v>
      </c>
      <c r="M8" s="71">
        <v>-27625265.169999987</v>
      </c>
      <c r="N8" s="71">
        <v>118573088.59</v>
      </c>
      <c r="O8" s="71">
        <v>-146198353.75999999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652.37000000000012</v>
      </c>
      <c r="AA8" s="71">
        <v>236.82999999999998</v>
      </c>
      <c r="AB8" s="71">
        <v>14.08</v>
      </c>
      <c r="AC8" s="71">
        <v>325.90000000000003</v>
      </c>
      <c r="AD8" s="71">
        <v>75.56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-1718193.6200001566</v>
      </c>
      <c r="AT8" s="71">
        <v>-191.62999999895692</v>
      </c>
      <c r="AU8" s="71">
        <v>-19408752.370000001</v>
      </c>
      <c r="AV8" s="71">
        <v>19408560.740000002</v>
      </c>
      <c r="AW8" s="71">
        <v>-3402.7100001573563</v>
      </c>
      <c r="AX8" s="71">
        <v>-41220316.790000081</v>
      </c>
      <c r="AY8" s="71">
        <v>-330154993.36000001</v>
      </c>
      <c r="AZ8" s="71">
        <v>-609115830.36000001</v>
      </c>
      <c r="BA8" s="71">
        <v>-91695</v>
      </c>
      <c r="BB8" s="71">
        <v>0</v>
      </c>
      <c r="BC8" s="71">
        <v>279052532</v>
      </c>
      <c r="BD8" s="71">
        <v>288934676.56999993</v>
      </c>
      <c r="BE8" s="71">
        <v>41216914.079999924</v>
      </c>
      <c r="BF8" s="71">
        <v>330130763.70999992</v>
      </c>
      <c r="BG8" s="71">
        <v>609071470.70999992</v>
      </c>
      <c r="BH8" s="71">
        <v>91695</v>
      </c>
      <c r="BI8" s="71">
        <v>0</v>
      </c>
      <c r="BJ8" s="71">
        <v>-279032402</v>
      </c>
      <c r="BK8" s="71">
        <v>-288913849.63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-1714599.2800000003</v>
      </c>
      <c r="BT8" s="71">
        <v>-1270835.3799999999</v>
      </c>
      <c r="BU8" s="71">
        <v>-5367944.57</v>
      </c>
      <c r="BV8" s="71">
        <v>-2005761.93</v>
      </c>
      <c r="BW8" s="71">
        <v>0</v>
      </c>
      <c r="BX8" s="71">
        <v>0</v>
      </c>
      <c r="BY8" s="71">
        <v>0</v>
      </c>
      <c r="BZ8" s="71">
        <v>7723479.1400000006</v>
      </c>
      <c r="CA8" s="71">
        <v>-793536.54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-1716294.0000001267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2494160.899999998</v>
      </c>
      <c r="E9" s="71">
        <v>2018317.0199999996</v>
      </c>
      <c r="F9" s="71">
        <v>26668288.09</v>
      </c>
      <c r="G9" s="71">
        <v>-24649971.07</v>
      </c>
      <c r="H9" s="71">
        <v>0</v>
      </c>
      <c r="I9" s="71">
        <v>-450065.85000000149</v>
      </c>
      <c r="J9" s="71">
        <v>489419.51999999955</v>
      </c>
      <c r="K9" s="71">
        <v>-13478735.960000001</v>
      </c>
      <c r="L9" s="71">
        <v>13968155.48</v>
      </c>
      <c r="M9" s="71">
        <v>-939485.37000000104</v>
      </c>
      <c r="N9" s="71">
        <v>12572019.73</v>
      </c>
      <c r="O9" s="71">
        <v>-13511505.100000001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925909.73</v>
      </c>
      <c r="AA9" s="71">
        <v>607264.94000000006</v>
      </c>
      <c r="AB9" s="71">
        <v>-73.489999999999995</v>
      </c>
      <c r="AC9" s="71">
        <v>187863.56</v>
      </c>
      <c r="AD9" s="71">
        <v>85812.84</v>
      </c>
      <c r="AE9" s="71">
        <v>27.53</v>
      </c>
      <c r="AF9" s="71">
        <v>37754.61</v>
      </c>
      <c r="AG9" s="71">
        <v>7259.7400000000007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-5489131.5000000158</v>
      </c>
      <c r="AT9" s="71">
        <v>-2193.4900000095367</v>
      </c>
      <c r="AU9" s="71">
        <v>-39060086.260000005</v>
      </c>
      <c r="AV9" s="71">
        <v>39057892.769999996</v>
      </c>
      <c r="AW9" s="71">
        <v>-33857.430000007153</v>
      </c>
      <c r="AX9" s="71">
        <v>-71852514.049999982</v>
      </c>
      <c r="AY9" s="71">
        <v>-254342862.56999999</v>
      </c>
      <c r="AZ9" s="71">
        <v>-252165595.48999998</v>
      </c>
      <c r="BA9" s="71">
        <v>-2177267.08</v>
      </c>
      <c r="BB9" s="71">
        <v>0</v>
      </c>
      <c r="BC9" s="71">
        <v>0</v>
      </c>
      <c r="BD9" s="71">
        <v>182490348.52000001</v>
      </c>
      <c r="BE9" s="71">
        <v>71818656.619999975</v>
      </c>
      <c r="BF9" s="71">
        <v>253991672.41999999</v>
      </c>
      <c r="BG9" s="71">
        <v>251996548.53999999</v>
      </c>
      <c r="BH9" s="71">
        <v>1995123.88</v>
      </c>
      <c r="BI9" s="71">
        <v>0</v>
      </c>
      <c r="BJ9" s="71">
        <v>0</v>
      </c>
      <c r="BK9" s="71">
        <v>-182173015.80000001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-5420802.2799999993</v>
      </c>
      <c r="BT9" s="71">
        <v>-1037755.47</v>
      </c>
      <c r="BU9" s="71">
        <v>-4715534.83</v>
      </c>
      <c r="BV9" s="71">
        <v>-2038908.51</v>
      </c>
      <c r="BW9" s="71">
        <v>0</v>
      </c>
      <c r="BX9" s="71">
        <v>-905126.94</v>
      </c>
      <c r="BY9" s="71">
        <v>-384701.36</v>
      </c>
      <c r="BZ9" s="71">
        <v>3661224.83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-32278.3</v>
      </c>
      <c r="CJ9" s="71">
        <v>-32278.3</v>
      </c>
      <c r="CK9" s="71">
        <v>0</v>
      </c>
      <c r="CL9" s="71">
        <v>-2994970.6000000178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116734389.87000002</v>
      </c>
      <c r="E10" s="71">
        <v>112408379.37</v>
      </c>
      <c r="F10" s="71">
        <v>361203915.25</v>
      </c>
      <c r="G10" s="71">
        <v>-248795535.88</v>
      </c>
      <c r="H10" s="71">
        <v>0</v>
      </c>
      <c r="I10" s="71">
        <v>-24352128.819999993</v>
      </c>
      <c r="J10" s="71">
        <v>12837844.710000008</v>
      </c>
      <c r="K10" s="71">
        <v>-146973688.53999999</v>
      </c>
      <c r="L10" s="71">
        <v>159811533.25</v>
      </c>
      <c r="M10" s="71">
        <v>-37189973.530000001</v>
      </c>
      <c r="N10" s="71">
        <v>85149190.890000001</v>
      </c>
      <c r="O10" s="71">
        <v>-122339164.42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28653134.520000003</v>
      </c>
      <c r="AA10" s="71">
        <v>11801595.73</v>
      </c>
      <c r="AB10" s="71">
        <v>3172972.7100000004</v>
      </c>
      <c r="AC10" s="71">
        <v>10475951.090000002</v>
      </c>
      <c r="AD10" s="71">
        <v>2507982.1</v>
      </c>
      <c r="AE10" s="71">
        <v>589873.75</v>
      </c>
      <c r="AF10" s="71">
        <v>0</v>
      </c>
      <c r="AG10" s="71">
        <v>0</v>
      </c>
      <c r="AH10" s="71">
        <v>104759.14</v>
      </c>
      <c r="AI10" s="71">
        <v>0</v>
      </c>
      <c r="AJ10" s="71">
        <v>-24.8</v>
      </c>
      <c r="AK10" s="71">
        <v>-24.8</v>
      </c>
      <c r="AL10" s="71">
        <v>0</v>
      </c>
      <c r="AM10" s="71">
        <v>25029.599999999999</v>
      </c>
      <c r="AN10" s="71">
        <v>25029.599999999999</v>
      </c>
      <c r="AO10" s="71">
        <v>0</v>
      </c>
      <c r="AP10" s="71">
        <v>0</v>
      </c>
      <c r="AQ10" s="71">
        <v>0</v>
      </c>
      <c r="AR10" s="71">
        <v>0</v>
      </c>
      <c r="AS10" s="71">
        <v>-99277342.899999961</v>
      </c>
      <c r="AT10" s="71">
        <v>-67315515.079999998</v>
      </c>
      <c r="AU10" s="71">
        <v>-70526768.189999998</v>
      </c>
      <c r="AV10" s="71">
        <v>3211253.1100000003</v>
      </c>
      <c r="AW10" s="71">
        <v>-5899012.8599999696</v>
      </c>
      <c r="AX10" s="71">
        <v>-60602401.409999996</v>
      </c>
      <c r="AY10" s="71">
        <v>-254952479.28</v>
      </c>
      <c r="AZ10" s="71">
        <v>-308244115.64999998</v>
      </c>
      <c r="BA10" s="71">
        <v>-47657138.350000001</v>
      </c>
      <c r="BB10" s="71">
        <v>0</v>
      </c>
      <c r="BC10" s="71">
        <v>100948774.72</v>
      </c>
      <c r="BD10" s="71">
        <v>194350077.87</v>
      </c>
      <c r="BE10" s="71">
        <v>54703388.550000027</v>
      </c>
      <c r="BF10" s="71">
        <v>183395206.04000002</v>
      </c>
      <c r="BG10" s="71">
        <v>225764943.41000003</v>
      </c>
      <c r="BH10" s="71">
        <v>30245839.43</v>
      </c>
      <c r="BI10" s="71">
        <v>0</v>
      </c>
      <c r="BJ10" s="71">
        <v>-72615576.799999997</v>
      </c>
      <c r="BK10" s="71">
        <v>-128691817.48999999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-25893908.789999995</v>
      </c>
      <c r="BT10" s="71">
        <v>-10046856.939999999</v>
      </c>
      <c r="BU10" s="71">
        <v>-9735484.5800000001</v>
      </c>
      <c r="BV10" s="71">
        <v>-4523297.0599999996</v>
      </c>
      <c r="BW10" s="71">
        <v>0</v>
      </c>
      <c r="BX10" s="71">
        <v>-1047991.24</v>
      </c>
      <c r="BY10" s="71">
        <v>-802800.99</v>
      </c>
      <c r="BZ10" s="71">
        <v>262522.02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-168906.17</v>
      </c>
      <c r="CJ10" s="71">
        <v>-168906.17</v>
      </c>
      <c r="CK10" s="71">
        <v>0</v>
      </c>
      <c r="CL10" s="71">
        <v>17457046.970000058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-240618.09834466485</v>
      </c>
      <c r="AT13" s="71">
        <v>0</v>
      </c>
      <c r="AU13" s="71">
        <v>-451</v>
      </c>
      <c r="AV13" s="71">
        <v>451</v>
      </c>
      <c r="AW13" s="71">
        <v>23.760000000009313</v>
      </c>
      <c r="AX13" s="71">
        <v>-1072592.5999999999</v>
      </c>
      <c r="AY13" s="71">
        <v>-1486353.43</v>
      </c>
      <c r="AZ13" s="71">
        <v>-2074851.43</v>
      </c>
      <c r="BA13" s="71">
        <v>-26</v>
      </c>
      <c r="BB13" s="71">
        <v>0</v>
      </c>
      <c r="BC13" s="71">
        <v>588524</v>
      </c>
      <c r="BD13" s="71">
        <v>413760.83</v>
      </c>
      <c r="BE13" s="71">
        <v>1072616.3599999999</v>
      </c>
      <c r="BF13" s="71">
        <v>1486287.0899999999</v>
      </c>
      <c r="BG13" s="71">
        <v>2074758.0899999999</v>
      </c>
      <c r="BH13" s="71">
        <v>26</v>
      </c>
      <c r="BI13" s="71">
        <v>0</v>
      </c>
      <c r="BJ13" s="71">
        <v>-588497</v>
      </c>
      <c r="BK13" s="71">
        <v>-413670.73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-240641.85834466486</v>
      </c>
      <c r="BT13" s="71">
        <v>0</v>
      </c>
      <c r="BU13" s="71">
        <v>-97059.306493441865</v>
      </c>
      <c r="BV13" s="71">
        <v>-44813.839780246373</v>
      </c>
      <c r="BW13" s="71">
        <v>0</v>
      </c>
      <c r="BX13" s="71">
        <v>-7414.1265288549021</v>
      </c>
      <c r="BY13" s="71">
        <v>-23042.328131959701</v>
      </c>
      <c r="BZ13" s="71">
        <v>0</v>
      </c>
      <c r="CA13" s="71">
        <v>-68312.257410162012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-240618.09834466485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1669550.47</v>
      </c>
      <c r="G17" s="71">
        <v>-1669550.47</v>
      </c>
      <c r="H17" s="71">
        <v>0</v>
      </c>
      <c r="I17" s="71">
        <v>0</v>
      </c>
      <c r="J17" s="71">
        <v>-122845.63999999998</v>
      </c>
      <c r="K17" s="71">
        <v>-275783.46999999997</v>
      </c>
      <c r="L17" s="71">
        <v>152937.82999999999</v>
      </c>
      <c r="M17" s="71">
        <v>122845.63999999998</v>
      </c>
      <c r="N17" s="71">
        <v>275783.46999999997</v>
      </c>
      <c r="O17" s="71">
        <v>-152937.82999999999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60698.559999999983</v>
      </c>
      <c r="AT17" s="71">
        <v>-580.79999999999927</v>
      </c>
      <c r="AU17" s="71">
        <v>-29040</v>
      </c>
      <c r="AV17" s="71">
        <v>28459.200000000001</v>
      </c>
      <c r="AW17" s="71">
        <v>-1714.2099999999627</v>
      </c>
      <c r="AX17" s="71">
        <v>-85959.75</v>
      </c>
      <c r="AY17" s="71">
        <v>-1782434.0300000003</v>
      </c>
      <c r="AZ17" s="71">
        <v>-2630072.9700000002</v>
      </c>
      <c r="BA17" s="71">
        <v>141881.79999999999</v>
      </c>
      <c r="BB17" s="71">
        <v>0</v>
      </c>
      <c r="BC17" s="71">
        <v>705757.14</v>
      </c>
      <c r="BD17" s="71">
        <v>1696474.2800000003</v>
      </c>
      <c r="BE17" s="71">
        <v>84245.540000000037</v>
      </c>
      <c r="BF17" s="71">
        <v>1746787.8900000001</v>
      </c>
      <c r="BG17" s="71">
        <v>2577471.54</v>
      </c>
      <c r="BH17" s="71">
        <v>-139043.75</v>
      </c>
      <c r="BI17" s="71">
        <v>0</v>
      </c>
      <c r="BJ17" s="71">
        <v>-691639.9</v>
      </c>
      <c r="BK17" s="71">
        <v>-1662542.35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62993.569999999949</v>
      </c>
      <c r="BT17" s="71">
        <v>-173255.56000000006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236814.13</v>
      </c>
      <c r="CA17" s="71">
        <v>-565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60698.559999999983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-224795.55</v>
      </c>
      <c r="G18" s="71">
        <v>224795.55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-206613.97999999981</v>
      </c>
      <c r="AT18" s="71">
        <v>-9.9999997764825821E-3</v>
      </c>
      <c r="AU18" s="71">
        <v>-11699585.529999999</v>
      </c>
      <c r="AV18" s="71">
        <v>11699585.52</v>
      </c>
      <c r="AW18" s="71">
        <v>0</v>
      </c>
      <c r="AX18" s="71">
        <v>-491499.8200000003</v>
      </c>
      <c r="AY18" s="71">
        <v>-14195584.84</v>
      </c>
      <c r="AZ18" s="71">
        <v>-14134429.689999999</v>
      </c>
      <c r="BA18" s="71">
        <v>-61155.15</v>
      </c>
      <c r="BB18" s="71">
        <v>0</v>
      </c>
      <c r="BC18" s="71">
        <v>0</v>
      </c>
      <c r="BD18" s="71">
        <v>13704085.02</v>
      </c>
      <c r="BE18" s="71">
        <v>491499.8200000003</v>
      </c>
      <c r="BF18" s="71">
        <v>14195584.84</v>
      </c>
      <c r="BG18" s="71">
        <v>14134429.689999999</v>
      </c>
      <c r="BH18" s="71">
        <v>61155.15</v>
      </c>
      <c r="BI18" s="71">
        <v>0</v>
      </c>
      <c r="BJ18" s="71">
        <v>0</v>
      </c>
      <c r="BK18" s="71">
        <v>-13704085.02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-206613.97000000003</v>
      </c>
      <c r="BT18" s="71">
        <v>11239.81</v>
      </c>
      <c r="BU18" s="71">
        <v>-123048.28</v>
      </c>
      <c r="BV18" s="71">
        <v>-23347.22</v>
      </c>
      <c r="BW18" s="71">
        <v>0</v>
      </c>
      <c r="BX18" s="71">
        <v>-5870.62</v>
      </c>
      <c r="BY18" s="71">
        <v>-31868.33</v>
      </c>
      <c r="BZ18" s="71">
        <v>-33719.33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-206613.97999999981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542251.42999999889</v>
      </c>
      <c r="E20" s="71">
        <v>380437.80999999866</v>
      </c>
      <c r="F20" s="71">
        <v>18150116.07</v>
      </c>
      <c r="G20" s="71">
        <v>-17769678.260000002</v>
      </c>
      <c r="H20" s="71">
        <v>0</v>
      </c>
      <c r="I20" s="71">
        <v>-15026.509999999776</v>
      </c>
      <c r="J20" s="71">
        <v>1336617.0299999993</v>
      </c>
      <c r="K20" s="71">
        <v>-10257824.310000001</v>
      </c>
      <c r="L20" s="71">
        <v>11594441.34</v>
      </c>
      <c r="M20" s="71">
        <v>-1351643.5399999991</v>
      </c>
      <c r="N20" s="71">
        <v>10085164.5</v>
      </c>
      <c r="O20" s="71">
        <v>-11436808.039999999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176840.13</v>
      </c>
      <c r="AA20" s="71">
        <v>169018.26</v>
      </c>
      <c r="AB20" s="71">
        <v>0</v>
      </c>
      <c r="AC20" s="71">
        <v>2392.2600000000002</v>
      </c>
      <c r="AD20" s="71">
        <v>5429.61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-2049994.6099999999</v>
      </c>
      <c r="AT20" s="71">
        <v>0</v>
      </c>
      <c r="AU20" s="71">
        <v>-20308619.039999999</v>
      </c>
      <c r="AV20" s="71">
        <v>20308619.039999999</v>
      </c>
      <c r="AW20" s="71">
        <v>0</v>
      </c>
      <c r="AX20" s="71">
        <v>-1387082.5600000024</v>
      </c>
      <c r="AY20" s="71">
        <v>-56698299.57</v>
      </c>
      <c r="AZ20" s="71">
        <v>-56620194.219999999</v>
      </c>
      <c r="BA20" s="71">
        <v>-78105.350000000006</v>
      </c>
      <c r="BB20" s="71">
        <v>0</v>
      </c>
      <c r="BC20" s="71">
        <v>0</v>
      </c>
      <c r="BD20" s="71">
        <v>55311217.009999998</v>
      </c>
      <c r="BE20" s="71">
        <v>1387082.5600000024</v>
      </c>
      <c r="BF20" s="71">
        <v>56698299.57</v>
      </c>
      <c r="BG20" s="71">
        <v>56620194.219999999</v>
      </c>
      <c r="BH20" s="71">
        <v>78105.350000000006</v>
      </c>
      <c r="BI20" s="71">
        <v>0</v>
      </c>
      <c r="BJ20" s="71">
        <v>0</v>
      </c>
      <c r="BK20" s="71">
        <v>-55311217.009999998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-2049994.6099999999</v>
      </c>
      <c r="BT20" s="71">
        <v>-286199.96000000002</v>
      </c>
      <c r="BU20" s="71">
        <v>-1256930.6000000001</v>
      </c>
      <c r="BV20" s="71">
        <v>-241943.7</v>
      </c>
      <c r="BW20" s="71">
        <v>-2007.88</v>
      </c>
      <c r="BX20" s="71">
        <v>-107135.73</v>
      </c>
      <c r="BY20" s="71">
        <v>-302938.68</v>
      </c>
      <c r="BZ20" s="71">
        <v>147450.04</v>
      </c>
      <c r="CA20" s="71">
        <v>-288.10000000000002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-1507743.1800000011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822382.44</v>
      </c>
      <c r="G21" s="71">
        <v>-822382.44</v>
      </c>
      <c r="H21" s="71">
        <v>0</v>
      </c>
      <c r="I21" s="71">
        <v>0</v>
      </c>
      <c r="J21" s="71">
        <v>1788493.09</v>
      </c>
      <c r="K21" s="71">
        <v>-41796.910000000003</v>
      </c>
      <c r="L21" s="71">
        <v>1830290</v>
      </c>
      <c r="M21" s="71">
        <v>-1788493.09</v>
      </c>
      <c r="N21" s="71">
        <v>41796.910000000003</v>
      </c>
      <c r="O21" s="71">
        <v>-1830290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-61170.420000000013</v>
      </c>
      <c r="AT21" s="71">
        <v>0</v>
      </c>
      <c r="AU21" s="71">
        <v>-76219</v>
      </c>
      <c r="AV21" s="71">
        <v>76219</v>
      </c>
      <c r="AW21" s="71">
        <v>0</v>
      </c>
      <c r="AX21" s="71">
        <v>-9372781.2899999991</v>
      </c>
      <c r="AY21" s="71">
        <v>-15564292.289999999</v>
      </c>
      <c r="AZ21" s="71">
        <v>-15564292.289999999</v>
      </c>
      <c r="BA21" s="71">
        <v>0</v>
      </c>
      <c r="BB21" s="71">
        <v>0</v>
      </c>
      <c r="BC21" s="71">
        <v>0</v>
      </c>
      <c r="BD21" s="71">
        <v>6191511</v>
      </c>
      <c r="BE21" s="71">
        <v>9372781.2899999991</v>
      </c>
      <c r="BF21" s="71">
        <v>15564292.289999999</v>
      </c>
      <c r="BG21" s="71">
        <v>15564292.289999999</v>
      </c>
      <c r="BH21" s="71">
        <v>0</v>
      </c>
      <c r="BI21" s="71">
        <v>0</v>
      </c>
      <c r="BJ21" s="71">
        <v>0</v>
      </c>
      <c r="BK21" s="71">
        <v>-6191511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-61170.420000000013</v>
      </c>
      <c r="BT21" s="71">
        <v>-21962.92</v>
      </c>
      <c r="BU21" s="71">
        <v>-129526.29</v>
      </c>
      <c r="BV21" s="71">
        <v>-42341.67</v>
      </c>
      <c r="BW21" s="71">
        <v>0</v>
      </c>
      <c r="BX21" s="71">
        <v>-7348.53</v>
      </c>
      <c r="BY21" s="71">
        <v>-9019.69</v>
      </c>
      <c r="BZ21" s="71">
        <v>149028.68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-61170.420000000013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1116974291.22</v>
      </c>
      <c r="G22" s="71">
        <v>-1116974291.22</v>
      </c>
      <c r="H22" s="71">
        <v>0</v>
      </c>
      <c r="I22" s="71">
        <v>0</v>
      </c>
      <c r="J22" s="71">
        <v>-84672077.75</v>
      </c>
      <c r="K22" s="71">
        <v>-118381983.56999999</v>
      </c>
      <c r="L22" s="71">
        <v>33709905.82</v>
      </c>
      <c r="M22" s="71">
        <v>84672077.75</v>
      </c>
      <c r="N22" s="71">
        <v>118381983.56999999</v>
      </c>
      <c r="O22" s="71">
        <v>-33709905.82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-12950613.46572529</v>
      </c>
      <c r="AT22" s="71">
        <v>0</v>
      </c>
      <c r="AU22" s="71">
        <v>-65440479.390000001</v>
      </c>
      <c r="AV22" s="71">
        <v>65440479.390000001</v>
      </c>
      <c r="AW22" s="71">
        <v>0</v>
      </c>
      <c r="AX22" s="71">
        <v>23285963.430000007</v>
      </c>
      <c r="AY22" s="71">
        <v>-129534284.12</v>
      </c>
      <c r="AZ22" s="71">
        <v>-42619838.050000004</v>
      </c>
      <c r="BA22" s="71">
        <v>-135576724.25</v>
      </c>
      <c r="BB22" s="71">
        <v>0</v>
      </c>
      <c r="BC22" s="71">
        <v>48662278.18</v>
      </c>
      <c r="BD22" s="71">
        <v>152820247.55000001</v>
      </c>
      <c r="BE22" s="71">
        <v>-23285963.430000007</v>
      </c>
      <c r="BF22" s="71">
        <v>129534284.12</v>
      </c>
      <c r="BG22" s="71">
        <v>42619838.050000004</v>
      </c>
      <c r="BH22" s="71">
        <v>135576724.25</v>
      </c>
      <c r="BI22" s="71">
        <v>0</v>
      </c>
      <c r="BJ22" s="71">
        <v>-48662278.18</v>
      </c>
      <c r="BK22" s="71">
        <v>-152820247.55000001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-12950613.46572529</v>
      </c>
      <c r="BT22" s="71">
        <v>-4689767.0199999986</v>
      </c>
      <c r="BU22" s="71">
        <v>-14739257.523422759</v>
      </c>
      <c r="BV22" s="71">
        <v>-1069807.1854409848</v>
      </c>
      <c r="BW22" s="71">
        <v>0</v>
      </c>
      <c r="BX22" s="71">
        <v>-1267006.1286495139</v>
      </c>
      <c r="BY22" s="71">
        <v>-845937.03821203299</v>
      </c>
      <c r="BZ22" s="71">
        <v>10728861.989999998</v>
      </c>
      <c r="CA22" s="71">
        <v>-1067700.56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-12950613.46572529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91497.169560771639</v>
      </c>
      <c r="E25" s="71">
        <v>68709.550000000047</v>
      </c>
      <c r="F25" s="71">
        <v>1359699.02</v>
      </c>
      <c r="G25" s="71">
        <v>-1290989.47</v>
      </c>
      <c r="H25" s="71">
        <v>0</v>
      </c>
      <c r="I25" s="71">
        <v>-7406.5199999992037</v>
      </c>
      <c r="J25" s="71">
        <v>81569.200000001234</v>
      </c>
      <c r="K25" s="71">
        <v>-643800.46999999881</v>
      </c>
      <c r="L25" s="71">
        <v>725369.67</v>
      </c>
      <c r="M25" s="71">
        <v>-88975.720000000438</v>
      </c>
      <c r="N25" s="71">
        <v>619503.22999999952</v>
      </c>
      <c r="O25" s="71">
        <v>-708478.95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30194.139560770804</v>
      </c>
      <c r="AA25" s="71">
        <v>25686.631482710836</v>
      </c>
      <c r="AB25" s="71">
        <v>0</v>
      </c>
      <c r="AC25" s="71">
        <v>1759.7143623319837</v>
      </c>
      <c r="AD25" s="71">
        <v>2665.3958935796772</v>
      </c>
      <c r="AE25" s="71">
        <v>0</v>
      </c>
      <c r="AF25" s="71">
        <v>82.397822148309857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-38463.621826425246</v>
      </c>
      <c r="AT25" s="71">
        <v>0</v>
      </c>
      <c r="AU25" s="71">
        <v>-171583.65</v>
      </c>
      <c r="AV25" s="71">
        <v>171583.65</v>
      </c>
      <c r="AW25" s="71">
        <v>-75301.957000000009</v>
      </c>
      <c r="AX25" s="71">
        <v>-82427.671900000001</v>
      </c>
      <c r="AY25" s="71">
        <v>-86791.301900000006</v>
      </c>
      <c r="AZ25" s="71">
        <v>-83666.411900000006</v>
      </c>
      <c r="BA25" s="71">
        <v>-3124.8899999999994</v>
      </c>
      <c r="BB25" s="71">
        <v>0</v>
      </c>
      <c r="BC25" s="71">
        <v>0</v>
      </c>
      <c r="BD25" s="71">
        <v>4363.63</v>
      </c>
      <c r="BE25" s="71">
        <v>7125.7148999999981</v>
      </c>
      <c r="BF25" s="71">
        <v>11489.344899999998</v>
      </c>
      <c r="BG25" s="71">
        <v>9552.8348999999998</v>
      </c>
      <c r="BH25" s="71">
        <v>1936.5099999999984</v>
      </c>
      <c r="BI25" s="71">
        <v>0</v>
      </c>
      <c r="BJ25" s="71">
        <v>0</v>
      </c>
      <c r="BK25" s="71">
        <v>-4363.63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38011.245173574767</v>
      </c>
      <c r="BT25" s="71">
        <v>-137418.59000000008</v>
      </c>
      <c r="BU25" s="71">
        <v>-44849.116539980707</v>
      </c>
      <c r="BV25" s="71">
        <v>-16466.647574898267</v>
      </c>
      <c r="BW25" s="71">
        <v>0</v>
      </c>
      <c r="BX25" s="71">
        <v>-51428.039110326601</v>
      </c>
      <c r="BY25" s="71">
        <v>-2897.9016012195616</v>
      </c>
      <c r="BZ25" s="71">
        <v>291616.46999999997</v>
      </c>
      <c r="CA25" s="71">
        <v>-544.92999999999995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-1172.9100000000001</v>
      </c>
      <c r="CJ25" s="71">
        <v>-1172.9100000000001</v>
      </c>
      <c r="CK25" s="71">
        <v>0</v>
      </c>
      <c r="CL25" s="71">
        <v>53033.547734346394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2073.5200000000118</v>
      </c>
      <c r="E26" s="71">
        <v>1508.8800000000047</v>
      </c>
      <c r="F26" s="71">
        <v>603581.55000000005</v>
      </c>
      <c r="G26" s="71">
        <v>-602072.67000000004</v>
      </c>
      <c r="H26" s="71">
        <v>0</v>
      </c>
      <c r="I26" s="71">
        <v>-105.17999999999302</v>
      </c>
      <c r="J26" s="71">
        <v>-42083.919999999984</v>
      </c>
      <c r="K26" s="71">
        <v>-334177.96999999997</v>
      </c>
      <c r="L26" s="71">
        <v>292094.05</v>
      </c>
      <c r="M26" s="71">
        <v>41978.739999999991</v>
      </c>
      <c r="N26" s="71">
        <v>333342.57</v>
      </c>
      <c r="O26" s="71">
        <v>-291363.83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669.82000000000016</v>
      </c>
      <c r="AA26" s="71">
        <v>644.93000000000006</v>
      </c>
      <c r="AB26" s="71">
        <v>0</v>
      </c>
      <c r="AC26" s="71">
        <v>21.449999999999996</v>
      </c>
      <c r="AD26" s="71">
        <v>0</v>
      </c>
      <c r="AE26" s="71">
        <v>0</v>
      </c>
      <c r="AF26" s="71">
        <v>0</v>
      </c>
      <c r="AG26" s="71">
        <v>3.44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-16969.530000000006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-16969.530000000006</v>
      </c>
      <c r="BT26" s="71">
        <v>-81602.790000000008</v>
      </c>
      <c r="BU26" s="71">
        <v>-14337.91</v>
      </c>
      <c r="BV26" s="71">
        <v>-2778.83</v>
      </c>
      <c r="BW26" s="71">
        <v>0</v>
      </c>
      <c r="BX26" s="71">
        <v>-1113.46</v>
      </c>
      <c r="BY26" s="71">
        <v>-2909.26</v>
      </c>
      <c r="BZ26" s="71">
        <v>86318.290000000008</v>
      </c>
      <c r="CA26" s="71">
        <v>-545.57000000000005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-14896.009999999995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-3783.9500000000003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-3783.9500000000003</v>
      </c>
      <c r="BT27" s="71">
        <v>0</v>
      </c>
      <c r="BU27" s="71">
        <v>-2470.5700000000002</v>
      </c>
      <c r="BV27" s="71">
        <v>-552.95000000000005</v>
      </c>
      <c r="BW27" s="71">
        <v>0</v>
      </c>
      <c r="BX27" s="71">
        <v>-444.16</v>
      </c>
      <c r="BY27" s="71">
        <v>-316.27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-3783.9500000000003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-1.4800000004470348</v>
      </c>
      <c r="E29" s="71">
        <v>0</v>
      </c>
      <c r="F29" s="71">
        <v>75937836.01000002</v>
      </c>
      <c r="G29" s="71">
        <v>-75937836.01000002</v>
      </c>
      <c r="H29" s="71">
        <v>0</v>
      </c>
      <c r="I29" s="71">
        <v>-1.4800000004470348</v>
      </c>
      <c r="J29" s="71">
        <v>-22095769.34</v>
      </c>
      <c r="K29" s="71">
        <v>-22458141.379999999</v>
      </c>
      <c r="L29" s="71">
        <v>362372.04</v>
      </c>
      <c r="M29" s="71">
        <v>22095767.859999999</v>
      </c>
      <c r="N29" s="71">
        <v>22458140.099999998</v>
      </c>
      <c r="O29" s="71">
        <v>-362372.24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850417.62856550759</v>
      </c>
      <c r="AT29" s="71">
        <v>0</v>
      </c>
      <c r="AU29" s="71">
        <v>-10132763.630000001</v>
      </c>
      <c r="AV29" s="71">
        <v>10132763.630000001</v>
      </c>
      <c r="AW29" s="71">
        <v>-6.9849193096160889E-10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-6.9849193096160889E-10</v>
      </c>
      <c r="BF29" s="71">
        <v>-6.9849193096160889E-10</v>
      </c>
      <c r="BG29" s="71">
        <v>-6.9849193096160889E-10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850417.62856550829</v>
      </c>
      <c r="BT29" s="71">
        <v>-254745.58</v>
      </c>
      <c r="BU29" s="71">
        <v>-90502.907532914949</v>
      </c>
      <c r="BV29" s="71">
        <v>-14312.005958587979</v>
      </c>
      <c r="BW29" s="71">
        <v>0</v>
      </c>
      <c r="BX29" s="71">
        <v>-46120.348583655687</v>
      </c>
      <c r="BY29" s="71">
        <v>-31251.524397256486</v>
      </c>
      <c r="BZ29" s="71">
        <v>1287034.3399999996</v>
      </c>
      <c r="CA29" s="71">
        <v>315.65503792386795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850416.14856550714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425.07865113220328</v>
      </c>
      <c r="E32" s="71">
        <v>500</v>
      </c>
      <c r="F32" s="71">
        <v>15390640.26</v>
      </c>
      <c r="G32" s="71">
        <v>-15390140.26</v>
      </c>
      <c r="H32" s="71">
        <v>0</v>
      </c>
      <c r="I32" s="71">
        <v>-323.97000000067055</v>
      </c>
      <c r="J32" s="71">
        <v>-7054628.5899999999</v>
      </c>
      <c r="K32" s="71">
        <v>-8926547.4000000004</v>
      </c>
      <c r="L32" s="71">
        <v>1871918.81</v>
      </c>
      <c r="M32" s="71">
        <v>7054304.6199999992</v>
      </c>
      <c r="N32" s="71">
        <v>8926223.4299999997</v>
      </c>
      <c r="O32" s="71">
        <v>-1871918.81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249.04865113287386</v>
      </c>
      <c r="AA32" s="71">
        <v>202.14047929424578</v>
      </c>
      <c r="AB32" s="71">
        <v>0</v>
      </c>
      <c r="AC32" s="71">
        <v>1.1338801951362998</v>
      </c>
      <c r="AD32" s="71">
        <v>32.706885915002637</v>
      </c>
      <c r="AE32" s="71">
        <v>0.18235019766697719</v>
      </c>
      <c r="AF32" s="71">
        <v>0</v>
      </c>
      <c r="AG32" s="71">
        <v>12.885055530822182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264932.81403460965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264932.81403460965</v>
      </c>
      <c r="BT32" s="71">
        <v>-80004.92</v>
      </c>
      <c r="BU32" s="71">
        <v>-14706.455323488501</v>
      </c>
      <c r="BV32" s="71">
        <v>-22887.252784743869</v>
      </c>
      <c r="BW32" s="71">
        <v>0</v>
      </c>
      <c r="BX32" s="71">
        <v>-3624.6207058566588</v>
      </c>
      <c r="BY32" s="71">
        <v>-2377.0071513013313</v>
      </c>
      <c r="BZ32" s="71">
        <v>388533.07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265357.89268574183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9.9999946542084217E-3</v>
      </c>
      <c r="E34" s="71">
        <v>0</v>
      </c>
      <c r="F34" s="71">
        <v>18897564.870000001</v>
      </c>
      <c r="G34" s="71">
        <v>-18897564.870000001</v>
      </c>
      <c r="H34" s="71">
        <v>0</v>
      </c>
      <c r="I34" s="71">
        <v>9.9999946542084217E-3</v>
      </c>
      <c r="J34" s="71">
        <v>-1684843.4800000023</v>
      </c>
      <c r="K34" s="71">
        <v>-5078809.5600000024</v>
      </c>
      <c r="L34" s="71">
        <v>3393966.0800000001</v>
      </c>
      <c r="M34" s="71">
        <v>1684843.489999997</v>
      </c>
      <c r="N34" s="71">
        <v>5078809.549999997</v>
      </c>
      <c r="O34" s="71">
        <v>-3393966.06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252542.98001238567</v>
      </c>
      <c r="AT34" s="71">
        <v>0</v>
      </c>
      <c r="AU34" s="71">
        <v>0</v>
      </c>
      <c r="AV34" s="71">
        <v>0</v>
      </c>
      <c r="AW34" s="71">
        <v>0</v>
      </c>
      <c r="AX34" s="71">
        <v>-4621874.7199999988</v>
      </c>
      <c r="AY34" s="71">
        <v>-6662839.9699999988</v>
      </c>
      <c r="AZ34" s="71">
        <v>-1500180.9349088203</v>
      </c>
      <c r="BA34" s="71">
        <v>-5162659.0350911785</v>
      </c>
      <c r="BB34" s="71">
        <v>0</v>
      </c>
      <c r="BC34" s="71">
        <v>0</v>
      </c>
      <c r="BD34" s="71">
        <v>2040965.25</v>
      </c>
      <c r="BE34" s="71">
        <v>4621874.7199999988</v>
      </c>
      <c r="BF34" s="71">
        <v>6662839.9699999988</v>
      </c>
      <c r="BG34" s="71">
        <v>1500180.9349088203</v>
      </c>
      <c r="BH34" s="71">
        <v>5162659.0350911785</v>
      </c>
      <c r="BI34" s="71">
        <v>0</v>
      </c>
      <c r="BJ34" s="71">
        <v>0</v>
      </c>
      <c r="BK34" s="71">
        <v>-2040965.25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252542.98001238567</v>
      </c>
      <c r="BT34" s="71">
        <v>-535155.69999999972</v>
      </c>
      <c r="BU34" s="71">
        <v>-991821.46029238147</v>
      </c>
      <c r="BV34" s="71">
        <v>-155509.71476229289</v>
      </c>
      <c r="BW34" s="71">
        <v>0</v>
      </c>
      <c r="BX34" s="71">
        <v>-34722.050778429155</v>
      </c>
      <c r="BY34" s="71">
        <v>-69905.581380893927</v>
      </c>
      <c r="BZ34" s="71">
        <v>2040058.9299999997</v>
      </c>
      <c r="CA34" s="71">
        <v>-401.44277361683351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252542.99001238032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2983932.4050089987</v>
      </c>
      <c r="E39" s="71">
        <v>1238434.2799999993</v>
      </c>
      <c r="F39" s="71">
        <v>10433830.109999999</v>
      </c>
      <c r="G39" s="71">
        <v>-9195395.8300000001</v>
      </c>
      <c r="H39" s="71">
        <v>0</v>
      </c>
      <c r="I39" s="71">
        <v>-177086.21000000089</v>
      </c>
      <c r="J39" s="71">
        <v>8624960.9199999999</v>
      </c>
      <c r="K39" s="71">
        <v>-3959683.98</v>
      </c>
      <c r="L39" s="71">
        <v>12584644.9</v>
      </c>
      <c r="M39" s="71">
        <v>-8802047.1300000008</v>
      </c>
      <c r="N39" s="71">
        <v>3250904.53</v>
      </c>
      <c r="O39" s="71">
        <v>-12052951.66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1922584.335009</v>
      </c>
      <c r="AA39" s="71">
        <v>1301509.4860670001</v>
      </c>
      <c r="AB39" s="71">
        <v>78882.672078000003</v>
      </c>
      <c r="AC39" s="71">
        <v>513115.01129300008</v>
      </c>
      <c r="AD39" s="71">
        <v>16822.150071</v>
      </c>
      <c r="AE39" s="71">
        <v>0</v>
      </c>
      <c r="AF39" s="71">
        <v>2976.0155</v>
      </c>
      <c r="AG39" s="71">
        <v>9279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11499.745250000011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11499.745250000011</v>
      </c>
      <c r="BT39" s="71">
        <v>-1077937.2935540001</v>
      </c>
      <c r="BU39" s="71">
        <v>-110766.800112</v>
      </c>
      <c r="BV39" s="71">
        <v>-219027.61485399998</v>
      </c>
      <c r="BW39" s="71">
        <v>0</v>
      </c>
      <c r="BX39" s="71">
        <v>-23193.086216000003</v>
      </c>
      <c r="BY39" s="71">
        <v>-72404.26384</v>
      </c>
      <c r="BZ39" s="71">
        <v>1514865.93</v>
      </c>
      <c r="CA39" s="71">
        <v>-37.126173999999999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2995432.1502589989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2286552.08</v>
      </c>
      <c r="G41" s="71">
        <v>-2286552.08</v>
      </c>
      <c r="H41" s="71">
        <v>0</v>
      </c>
      <c r="I41" s="71">
        <v>0</v>
      </c>
      <c r="J41" s="71">
        <v>-1760134.91</v>
      </c>
      <c r="K41" s="71">
        <v>-1760134.91</v>
      </c>
      <c r="L41" s="71">
        <v>0</v>
      </c>
      <c r="M41" s="71">
        <v>1760134.91</v>
      </c>
      <c r="N41" s="71">
        <v>1760134.91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21305.399999999994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21305.399999999994</v>
      </c>
      <c r="BT41" s="71">
        <v>-44494.25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65799.649999999994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21305.399999999994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-50</v>
      </c>
      <c r="E44" s="71">
        <v>-50</v>
      </c>
      <c r="F44" s="71">
        <v>1613319.98</v>
      </c>
      <c r="G44" s="71">
        <v>-1613369.98</v>
      </c>
      <c r="H44" s="71">
        <v>0</v>
      </c>
      <c r="I44" s="71">
        <v>0</v>
      </c>
      <c r="J44" s="71">
        <v>-147697.17000000001</v>
      </c>
      <c r="K44" s="71">
        <v>-147697.17000000001</v>
      </c>
      <c r="L44" s="71">
        <v>0</v>
      </c>
      <c r="M44" s="71">
        <v>147697.17000000001</v>
      </c>
      <c r="N44" s="71">
        <v>147697.17000000001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133229.56387969706</v>
      </c>
      <c r="AT44" s="71">
        <v>0</v>
      </c>
      <c r="AU44" s="71">
        <v>0</v>
      </c>
      <c r="AV44" s="71">
        <v>0</v>
      </c>
      <c r="AW44" s="71">
        <v>0</v>
      </c>
      <c r="AX44" s="71">
        <v>-120822</v>
      </c>
      <c r="AY44" s="71">
        <v>-120822</v>
      </c>
      <c r="AZ44" s="71">
        <v>0</v>
      </c>
      <c r="BA44" s="71">
        <v>-168661</v>
      </c>
      <c r="BB44" s="71">
        <v>0</v>
      </c>
      <c r="BC44" s="71">
        <v>47839</v>
      </c>
      <c r="BD44" s="71">
        <v>0</v>
      </c>
      <c r="BE44" s="71">
        <v>120822</v>
      </c>
      <c r="BF44" s="71">
        <v>120822</v>
      </c>
      <c r="BG44" s="71">
        <v>0</v>
      </c>
      <c r="BH44" s="71">
        <v>168661</v>
      </c>
      <c r="BI44" s="71">
        <v>0</v>
      </c>
      <c r="BJ44" s="71">
        <v>-47839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133229.56387969706</v>
      </c>
      <c r="BT44" s="71">
        <v>0</v>
      </c>
      <c r="BU44" s="71">
        <v>-7.2233889350530873</v>
      </c>
      <c r="BV44" s="71">
        <v>-4.7725847111304152</v>
      </c>
      <c r="BW44" s="71">
        <v>0</v>
      </c>
      <c r="BX44" s="71">
        <v>-0.13220912806820101</v>
      </c>
      <c r="BY44" s="71">
        <v>-1.2979375286806796</v>
      </c>
      <c r="BZ44" s="71">
        <v>133242.99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133179.56387969706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0</v>
      </c>
      <c r="AT74" s="71">
        <v>0</v>
      </c>
      <c r="AU74" s="71">
        <v>0</v>
      </c>
      <c r="AV74" s="71">
        <v>0</v>
      </c>
      <c r="AW74" s="71">
        <v>0</v>
      </c>
      <c r="AX74" s="71">
        <v>0</v>
      </c>
      <c r="AY74" s="71">
        <v>0</v>
      </c>
      <c r="AZ74" s="71">
        <v>0</v>
      </c>
      <c r="BA74" s="71">
        <v>0</v>
      </c>
      <c r="BB74" s="71">
        <v>0</v>
      </c>
      <c r="BC74" s="71">
        <v>0</v>
      </c>
      <c r="BD74" s="71">
        <v>0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0</v>
      </c>
      <c r="BT74" s="71">
        <v>0</v>
      </c>
      <c r="BU74" s="71">
        <v>0</v>
      </c>
      <c r="BV74" s="71">
        <v>0</v>
      </c>
      <c r="BW74" s="71">
        <v>0</v>
      </c>
      <c r="BX74" s="71">
        <v>0</v>
      </c>
      <c r="BY74" s="71">
        <v>0</v>
      </c>
      <c r="BZ74" s="71">
        <v>0</v>
      </c>
      <c r="CA74" s="71">
        <v>0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0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787215.41</v>
      </c>
      <c r="E76" s="71">
        <v>545964.16</v>
      </c>
      <c r="F76" s="71">
        <v>545964.16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241251.25</v>
      </c>
      <c r="AA76" s="71">
        <v>175977.44</v>
      </c>
      <c r="AB76" s="71">
        <v>49216.369999999995</v>
      </c>
      <c r="AC76" s="71">
        <v>-6631.1100000000006</v>
      </c>
      <c r="AD76" s="71">
        <v>22688.55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-80380.600000000006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-80380.600000000006</v>
      </c>
      <c r="BT76" s="71">
        <v>-54596.42</v>
      </c>
      <c r="BU76" s="71">
        <v>-16286.93</v>
      </c>
      <c r="BV76" s="71">
        <v>-3659.4</v>
      </c>
      <c r="BW76" s="71">
        <v>0</v>
      </c>
      <c r="BX76" s="71">
        <v>0</v>
      </c>
      <c r="BY76" s="71">
        <v>-5837.85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706834.81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122850578.52322093</v>
      </c>
      <c r="E78" s="74">
        <v>116117561.71000001</v>
      </c>
      <c r="F78" s="74">
        <v>1835241293.8899999</v>
      </c>
      <c r="G78" s="74">
        <v>-1719123732.1799998</v>
      </c>
      <c r="H78" s="74">
        <v>0</v>
      </c>
      <c r="I78" s="74">
        <v>-25002222.07999998</v>
      </c>
      <c r="J78" s="74">
        <v>-64795988.709999993</v>
      </c>
      <c r="K78" s="74">
        <v>-451292893.41000015</v>
      </c>
      <c r="L78" s="74">
        <v>386496904.69999993</v>
      </c>
      <c r="M78" s="74">
        <v>39793766.629999995</v>
      </c>
      <c r="N78" s="74">
        <v>387653783.15000004</v>
      </c>
      <c r="O78" s="74">
        <v>-347860016.51999998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0</v>
      </c>
      <c r="W78" s="74">
        <v>0</v>
      </c>
      <c r="X78" s="74">
        <v>0</v>
      </c>
      <c r="Y78" s="74">
        <v>0</v>
      </c>
      <c r="Z78" s="74">
        <v>31710234.093220908</v>
      </c>
      <c r="AA78" s="74">
        <v>13906158.948029006</v>
      </c>
      <c r="AB78" s="74">
        <v>3251795.9720780002</v>
      </c>
      <c r="AC78" s="74">
        <v>11181430.119535528</v>
      </c>
      <c r="AD78" s="74">
        <v>2618820.3628504947</v>
      </c>
      <c r="AE78" s="74">
        <v>589901.46235019772</v>
      </c>
      <c r="AF78" s="74">
        <v>40813.023322148314</v>
      </c>
      <c r="AG78" s="74">
        <v>16555.065055530824</v>
      </c>
      <c r="AH78" s="74">
        <v>104759.14</v>
      </c>
      <c r="AI78" s="74">
        <v>0</v>
      </c>
      <c r="AJ78" s="74">
        <v>-24.8</v>
      </c>
      <c r="AK78" s="74">
        <v>-24.8</v>
      </c>
      <c r="AL78" s="74">
        <v>0</v>
      </c>
      <c r="AM78" s="74">
        <v>25029.599999999999</v>
      </c>
      <c r="AN78" s="74">
        <v>25029.599999999999</v>
      </c>
      <c r="AO78" s="74">
        <v>0</v>
      </c>
      <c r="AP78" s="74">
        <v>0</v>
      </c>
      <c r="AQ78" s="74">
        <v>0</v>
      </c>
      <c r="AR78" s="74">
        <v>0</v>
      </c>
      <c r="AS78" s="74">
        <v>-120458269.00415431</v>
      </c>
      <c r="AT78" s="74">
        <v>-67318481.010000005</v>
      </c>
      <c r="AU78" s="74">
        <v>-236854348.05999997</v>
      </c>
      <c r="AV78" s="74">
        <v>169535867.04999998</v>
      </c>
      <c r="AW78" s="74">
        <v>-6013265.4070001356</v>
      </c>
      <c r="AX78" s="74">
        <v>-167624309.23190004</v>
      </c>
      <c r="AY78" s="74">
        <v>-1065582036.7619001</v>
      </c>
      <c r="AZ78" s="74">
        <v>-1304753067.496809</v>
      </c>
      <c r="BA78" s="74">
        <v>-190834674.30509117</v>
      </c>
      <c r="BB78" s="74">
        <v>0</v>
      </c>
      <c r="BC78" s="74">
        <v>430005705.04000002</v>
      </c>
      <c r="BD78" s="74">
        <v>897957727.52999985</v>
      </c>
      <c r="BE78" s="74">
        <v>161611043.82489991</v>
      </c>
      <c r="BF78" s="74">
        <v>993538329.28489995</v>
      </c>
      <c r="BG78" s="74">
        <v>1221933680.3098085</v>
      </c>
      <c r="BH78" s="74">
        <v>173242881.85509118</v>
      </c>
      <c r="BI78" s="74">
        <v>0</v>
      </c>
      <c r="BJ78" s="74">
        <v>-401638232.88</v>
      </c>
      <c r="BK78" s="74">
        <v>-831927285.45999992</v>
      </c>
      <c r="BL78" s="74">
        <v>0</v>
      </c>
      <c r="BM78" s="74">
        <v>0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-46924165.207154177</v>
      </c>
      <c r="BT78" s="74">
        <v>-19726752.563553996</v>
      </c>
      <c r="BU78" s="74">
        <v>-37434248.423105896</v>
      </c>
      <c r="BV78" s="74">
        <v>-10421760.903740466</v>
      </c>
      <c r="BW78" s="74">
        <v>-2007.88</v>
      </c>
      <c r="BX78" s="74">
        <v>-3508539.2127817655</v>
      </c>
      <c r="BY78" s="74">
        <v>-2582371.5226521925</v>
      </c>
      <c r="BZ78" s="74">
        <v>28683131.169999994</v>
      </c>
      <c r="CA78" s="74">
        <v>-1931615.8713198551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-202357.38</v>
      </c>
      <c r="CJ78" s="74">
        <v>-202357.38</v>
      </c>
      <c r="CK78" s="74">
        <v>0</v>
      </c>
      <c r="CL78" s="74">
        <v>2392309.519066629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787215.41</v>
      </c>
      <c r="E80" s="74">
        <v>545964.16</v>
      </c>
      <c r="F80" s="74">
        <v>545964.16</v>
      </c>
      <c r="G80" s="74">
        <v>0</v>
      </c>
      <c r="H80" s="74">
        <v>0</v>
      </c>
      <c r="I80" s="74">
        <v>0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241251.25</v>
      </c>
      <c r="AA80" s="74">
        <v>175977.44</v>
      </c>
      <c r="AB80" s="74">
        <v>49216.369999999995</v>
      </c>
      <c r="AC80" s="74">
        <v>-6631.1100000000006</v>
      </c>
      <c r="AD80" s="74">
        <v>22688.55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-80380.600000000006</v>
      </c>
      <c r="AT80" s="74">
        <v>0</v>
      </c>
      <c r="AU80" s="74">
        <v>0</v>
      </c>
      <c r="AV80" s="74">
        <v>0</v>
      </c>
      <c r="AW80" s="74">
        <v>0</v>
      </c>
      <c r="AX80" s="74">
        <v>0</v>
      </c>
      <c r="AY80" s="74">
        <v>0</v>
      </c>
      <c r="AZ80" s="74">
        <v>0</v>
      </c>
      <c r="BA80" s="74">
        <v>0</v>
      </c>
      <c r="BB80" s="74">
        <v>0</v>
      </c>
      <c r="BC80" s="74">
        <v>0</v>
      </c>
      <c r="BD80" s="74">
        <v>0</v>
      </c>
      <c r="BE80" s="74">
        <v>0</v>
      </c>
      <c r="BF80" s="74">
        <v>0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-80380.600000000006</v>
      </c>
      <c r="BT80" s="74">
        <v>-54596.42</v>
      </c>
      <c r="BU80" s="74">
        <v>-16286.93</v>
      </c>
      <c r="BV80" s="74">
        <v>-3659.4</v>
      </c>
      <c r="BW80" s="74">
        <v>0</v>
      </c>
      <c r="BX80" s="74">
        <v>0</v>
      </c>
      <c r="BY80" s="74">
        <v>-5837.85</v>
      </c>
      <c r="BZ80" s="74">
        <v>0</v>
      </c>
      <c r="CA80" s="74">
        <v>0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706834.81</v>
      </c>
    </row>
    <row r="81" spans="1:90">
      <c r="A81" s="56" t="s">
        <v>134</v>
      </c>
      <c r="B81" s="73">
        <v>9003</v>
      </c>
      <c r="C81" s="70" t="s">
        <v>383</v>
      </c>
      <c r="D81" s="74">
        <v>122850578.52322093</v>
      </c>
      <c r="E81" s="74">
        <v>116117561.71000001</v>
      </c>
      <c r="F81" s="74">
        <v>1835241293.8899999</v>
      </c>
      <c r="G81" s="74">
        <v>-1719123732.1799998</v>
      </c>
      <c r="H81" s="74">
        <v>0</v>
      </c>
      <c r="I81" s="74">
        <v>-25002222.07999998</v>
      </c>
      <c r="J81" s="74">
        <v>-64795988.709999993</v>
      </c>
      <c r="K81" s="74">
        <v>-451292893.41000015</v>
      </c>
      <c r="L81" s="74">
        <v>386496904.69999993</v>
      </c>
      <c r="M81" s="74">
        <v>39793766.629999995</v>
      </c>
      <c r="N81" s="74">
        <v>387653783.15000004</v>
      </c>
      <c r="O81" s="74">
        <v>-347860016.51999998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0</v>
      </c>
      <c r="W81" s="74">
        <v>0</v>
      </c>
      <c r="X81" s="74">
        <v>0</v>
      </c>
      <c r="Y81" s="74">
        <v>0</v>
      </c>
      <c r="Z81" s="74">
        <v>31710234.093220908</v>
      </c>
      <c r="AA81" s="74">
        <v>13906158.948029006</v>
      </c>
      <c r="AB81" s="74">
        <v>3251795.9720780002</v>
      </c>
      <c r="AC81" s="74">
        <v>11181430.119535528</v>
      </c>
      <c r="AD81" s="74">
        <v>2618820.3628504947</v>
      </c>
      <c r="AE81" s="74">
        <v>589901.46235019772</v>
      </c>
      <c r="AF81" s="74">
        <v>40813.023322148314</v>
      </c>
      <c r="AG81" s="74">
        <v>16555.065055530824</v>
      </c>
      <c r="AH81" s="74">
        <v>104759.14</v>
      </c>
      <c r="AI81" s="74">
        <v>0</v>
      </c>
      <c r="AJ81" s="74">
        <v>-24.8</v>
      </c>
      <c r="AK81" s="74">
        <v>-24.8</v>
      </c>
      <c r="AL81" s="74">
        <v>0</v>
      </c>
      <c r="AM81" s="74">
        <v>25029.599999999999</v>
      </c>
      <c r="AN81" s="74">
        <v>25029.599999999999</v>
      </c>
      <c r="AO81" s="74">
        <v>0</v>
      </c>
      <c r="AP81" s="74">
        <v>0</v>
      </c>
      <c r="AQ81" s="74">
        <v>0</v>
      </c>
      <c r="AR81" s="74">
        <v>0</v>
      </c>
      <c r="AS81" s="74">
        <v>-120458269.00415431</v>
      </c>
      <c r="AT81" s="74">
        <v>-67318481.010000005</v>
      </c>
      <c r="AU81" s="74">
        <v>-236854348.05999997</v>
      </c>
      <c r="AV81" s="74">
        <v>169535867.04999998</v>
      </c>
      <c r="AW81" s="74">
        <v>-6013265.4070001356</v>
      </c>
      <c r="AX81" s="74">
        <v>-167624309.23190004</v>
      </c>
      <c r="AY81" s="74">
        <v>-1065582036.7619001</v>
      </c>
      <c r="AZ81" s="74">
        <v>-1304753067.496809</v>
      </c>
      <c r="BA81" s="74">
        <v>-190834674.30509117</v>
      </c>
      <c r="BB81" s="74">
        <v>0</v>
      </c>
      <c r="BC81" s="74">
        <v>430005705.04000002</v>
      </c>
      <c r="BD81" s="74">
        <v>897957727.52999985</v>
      </c>
      <c r="BE81" s="74">
        <v>161611043.82489991</v>
      </c>
      <c r="BF81" s="74">
        <v>993538329.28489995</v>
      </c>
      <c r="BG81" s="74">
        <v>1221933680.3098085</v>
      </c>
      <c r="BH81" s="74">
        <v>173242881.85509118</v>
      </c>
      <c r="BI81" s="74">
        <v>0</v>
      </c>
      <c r="BJ81" s="74">
        <v>-401638232.88</v>
      </c>
      <c r="BK81" s="74">
        <v>-831927285.45999992</v>
      </c>
      <c r="BL81" s="74">
        <v>0</v>
      </c>
      <c r="BM81" s="74">
        <v>0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-46924165.207154177</v>
      </c>
      <c r="BT81" s="74">
        <v>-19726752.563553996</v>
      </c>
      <c r="BU81" s="74">
        <v>-37434248.423105896</v>
      </c>
      <c r="BV81" s="74">
        <v>-10421760.903740466</v>
      </c>
      <c r="BW81" s="74">
        <v>-2007.88</v>
      </c>
      <c r="BX81" s="74">
        <v>-3508539.2127817655</v>
      </c>
      <c r="BY81" s="74">
        <v>-2582371.5226521925</v>
      </c>
      <c r="BZ81" s="74">
        <v>28683131.169999994</v>
      </c>
      <c r="CA81" s="74">
        <v>-1931615.8713198551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-202357.38</v>
      </c>
      <c r="CJ81" s="74">
        <v>-202357.38</v>
      </c>
      <c r="CK81" s="74">
        <v>0</v>
      </c>
      <c r="CL81" s="74">
        <v>2392309.519066629</v>
      </c>
    </row>
    <row r="82" spans="1:90" ht="12.75" customHeight="1">
      <c r="A82" s="57" t="s">
        <v>136</v>
      </c>
      <c r="B82" s="75"/>
      <c r="C82" s="70" t="s">
        <v>384</v>
      </c>
      <c r="D82" s="74">
        <v>123637793.93322092</v>
      </c>
      <c r="E82" s="74">
        <v>116663525.87</v>
      </c>
      <c r="F82" s="74">
        <v>1835787258.05</v>
      </c>
      <c r="G82" s="74">
        <v>-1719123732.1799998</v>
      </c>
      <c r="H82" s="74">
        <v>0</v>
      </c>
      <c r="I82" s="74">
        <v>-25002222.07999998</v>
      </c>
      <c r="J82" s="74">
        <v>-64795988.709999993</v>
      </c>
      <c r="K82" s="74">
        <v>-451292893.41000015</v>
      </c>
      <c r="L82" s="74">
        <v>386496904.69999993</v>
      </c>
      <c r="M82" s="74">
        <v>39793766.629999995</v>
      </c>
      <c r="N82" s="74">
        <v>387653783.15000004</v>
      </c>
      <c r="O82" s="74">
        <v>-347860016.51999998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31951485.343220908</v>
      </c>
      <c r="AA82" s="74">
        <v>14082136.388029005</v>
      </c>
      <c r="AB82" s="74">
        <v>3301012.3420780003</v>
      </c>
      <c r="AC82" s="74">
        <v>11174799.009535529</v>
      </c>
      <c r="AD82" s="74">
        <v>2641508.9128504945</v>
      </c>
      <c r="AE82" s="74">
        <v>589901.46235019772</v>
      </c>
      <c r="AF82" s="74">
        <v>40813.023322148314</v>
      </c>
      <c r="AG82" s="74">
        <v>16555.065055530824</v>
      </c>
      <c r="AH82" s="74">
        <v>104759.14</v>
      </c>
      <c r="AI82" s="74">
        <v>0</v>
      </c>
      <c r="AJ82" s="74">
        <v>-24.8</v>
      </c>
      <c r="AK82" s="74">
        <v>-24.8</v>
      </c>
      <c r="AL82" s="74">
        <v>0</v>
      </c>
      <c r="AM82" s="74">
        <v>25029.599999999999</v>
      </c>
      <c r="AN82" s="74">
        <v>25029.599999999999</v>
      </c>
      <c r="AO82" s="74">
        <v>0</v>
      </c>
      <c r="AP82" s="74">
        <v>0</v>
      </c>
      <c r="AQ82" s="74">
        <v>0</v>
      </c>
      <c r="AR82" s="74">
        <v>0</v>
      </c>
      <c r="AS82" s="74">
        <v>-120538649.6041543</v>
      </c>
      <c r="AT82" s="74">
        <v>-67318481.010000005</v>
      </c>
      <c r="AU82" s="74">
        <v>-236854348.05999997</v>
      </c>
      <c r="AV82" s="74">
        <v>169535867.04999998</v>
      </c>
      <c r="AW82" s="74">
        <v>-6013265.4070001356</v>
      </c>
      <c r="AX82" s="74">
        <v>-167624309.23190004</v>
      </c>
      <c r="AY82" s="74">
        <v>-1065582036.7619001</v>
      </c>
      <c r="AZ82" s="74">
        <v>-1304753067.496809</v>
      </c>
      <c r="BA82" s="74">
        <v>-190834674.30509117</v>
      </c>
      <c r="BB82" s="74">
        <v>0</v>
      </c>
      <c r="BC82" s="74">
        <v>430005705.04000002</v>
      </c>
      <c r="BD82" s="74">
        <v>897957727.52999985</v>
      </c>
      <c r="BE82" s="74">
        <v>161611043.82489991</v>
      </c>
      <c r="BF82" s="74">
        <v>993538329.28489995</v>
      </c>
      <c r="BG82" s="74">
        <v>1221933680.3098085</v>
      </c>
      <c r="BH82" s="74">
        <v>173242881.85509118</v>
      </c>
      <c r="BI82" s="74">
        <v>0</v>
      </c>
      <c r="BJ82" s="74">
        <v>-401638232.88</v>
      </c>
      <c r="BK82" s="74">
        <v>-831927285.45999992</v>
      </c>
      <c r="BL82" s="74">
        <v>0</v>
      </c>
      <c r="BM82" s="74">
        <v>0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-47004545.807154179</v>
      </c>
      <c r="BT82" s="74">
        <v>-19781348.983553998</v>
      </c>
      <c r="BU82" s="74">
        <v>-37450535.353105895</v>
      </c>
      <c r="BV82" s="74">
        <v>-10425420.303740466</v>
      </c>
      <c r="BW82" s="74">
        <v>-2007.88</v>
      </c>
      <c r="BX82" s="74">
        <v>-3508539.2127817655</v>
      </c>
      <c r="BY82" s="74">
        <v>-2588209.3726521926</v>
      </c>
      <c r="BZ82" s="74">
        <v>28683131.169999994</v>
      </c>
      <c r="CA82" s="74">
        <v>-1931615.8713198551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-202357.38</v>
      </c>
      <c r="CJ82" s="74">
        <v>-202357.38</v>
      </c>
      <c r="CK82" s="74">
        <v>0</v>
      </c>
      <c r="CL82" s="74">
        <v>3099144.3290666291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5CF2C-E93E-450B-9514-5312FDD9B092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259</v>
      </c>
      <c r="B2" s="86">
        <v>735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0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0</v>
      </c>
      <c r="AT8" s="71">
        <v>0</v>
      </c>
      <c r="AU8" s="71">
        <v>0</v>
      </c>
      <c r="AV8" s="71">
        <v>0</v>
      </c>
      <c r="AW8" s="71">
        <v>0</v>
      </c>
      <c r="AX8" s="71">
        <v>0</v>
      </c>
      <c r="AY8" s="71">
        <v>0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0</v>
      </c>
      <c r="BK8" s="71">
        <v>0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1">
        <v>0</v>
      </c>
      <c r="BV8" s="71">
        <v>0</v>
      </c>
      <c r="BW8" s="71">
        <v>0</v>
      </c>
      <c r="BX8" s="71">
        <v>0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1">
        <v>0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4066999.194054693</v>
      </c>
      <c r="E31" s="71">
        <v>2542372.2799999998</v>
      </c>
      <c r="F31" s="71">
        <v>2548939.69</v>
      </c>
      <c r="G31" s="71">
        <v>-6567.41</v>
      </c>
      <c r="H31" s="71">
        <v>0</v>
      </c>
      <c r="I31" s="71">
        <v>160940.08000000007</v>
      </c>
      <c r="J31" s="71">
        <v>160940.08000000007</v>
      </c>
      <c r="K31" s="71">
        <v>-1192480.52</v>
      </c>
      <c r="L31" s="71">
        <v>1353420.6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1363686.8340546931</v>
      </c>
      <c r="AA31" s="71">
        <v>1363686.8340546931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-886095.00958557345</v>
      </c>
      <c r="AT31" s="71">
        <v>-2520.589999999851</v>
      </c>
      <c r="AU31" s="71">
        <v>-1631164.89</v>
      </c>
      <c r="AV31" s="71">
        <v>1628644.3</v>
      </c>
      <c r="AW31" s="71">
        <v>-283389.92000000179</v>
      </c>
      <c r="AX31" s="71">
        <v>33454049.109999999</v>
      </c>
      <c r="AY31" s="71">
        <v>-77328496.109999999</v>
      </c>
      <c r="AZ31" s="71">
        <v>-75380878.519999996</v>
      </c>
      <c r="BA31" s="71">
        <v>-1947617.59</v>
      </c>
      <c r="BB31" s="71">
        <v>0</v>
      </c>
      <c r="BC31" s="71">
        <v>0</v>
      </c>
      <c r="BD31" s="71">
        <v>110782545.22</v>
      </c>
      <c r="BE31" s="71">
        <v>-33737439.030000001</v>
      </c>
      <c r="BF31" s="71">
        <v>76618706.590000004</v>
      </c>
      <c r="BG31" s="71">
        <v>74769671.640000001</v>
      </c>
      <c r="BH31" s="71">
        <v>1849034.95</v>
      </c>
      <c r="BI31" s="71">
        <v>0</v>
      </c>
      <c r="BJ31" s="71">
        <v>0</v>
      </c>
      <c r="BK31" s="71">
        <v>-110356145.62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-596439.1095855718</v>
      </c>
      <c r="BT31" s="71">
        <v>-406481.96000000008</v>
      </c>
      <c r="BU31" s="71">
        <v>-131990.16634226902</v>
      </c>
      <c r="BV31" s="71">
        <v>-45416.876667456061</v>
      </c>
      <c r="BW31" s="71">
        <v>0</v>
      </c>
      <c r="BX31" s="71">
        <v>-10170.196575846616</v>
      </c>
      <c r="BY31" s="71">
        <v>0</v>
      </c>
      <c r="BZ31" s="71">
        <v>-2379.91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-3745.39</v>
      </c>
      <c r="CJ31" s="71">
        <v>-3745.39</v>
      </c>
      <c r="CK31" s="71">
        <v>0</v>
      </c>
      <c r="CL31" s="71">
        <v>3180904.1844691196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3496617.9999999995</v>
      </c>
      <c r="E34" s="71">
        <v>-1365462.3900000001</v>
      </c>
      <c r="F34" s="71">
        <v>-73029.63</v>
      </c>
      <c r="G34" s="71">
        <v>-1292432.76</v>
      </c>
      <c r="H34" s="71">
        <v>0</v>
      </c>
      <c r="I34" s="71">
        <v>4862080.3899999997</v>
      </c>
      <c r="J34" s="71">
        <v>4862080.3899999997</v>
      </c>
      <c r="K34" s="71">
        <v>-3322.820000000298</v>
      </c>
      <c r="L34" s="71">
        <v>4865403.21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-1175134.3625902457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-1175134.3625902457</v>
      </c>
      <c r="BT34" s="71">
        <v>-703200.04</v>
      </c>
      <c r="BU34" s="71">
        <v>-376570.92736957135</v>
      </c>
      <c r="BV34" s="71">
        <v>-59023.142337848119</v>
      </c>
      <c r="BW34" s="71">
        <v>0</v>
      </c>
      <c r="BX34" s="71">
        <v>-13152.914750087628</v>
      </c>
      <c r="BY34" s="71">
        <v>-26500.882714162602</v>
      </c>
      <c r="BZ34" s="71">
        <v>3485.0099999999998</v>
      </c>
      <c r="CA34" s="71">
        <v>-171.46541857612863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2321483.6374097541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1324367947</v>
      </c>
      <c r="E36" s="71">
        <v>916287604</v>
      </c>
      <c r="F36" s="71">
        <v>1210727698</v>
      </c>
      <c r="G36" s="71">
        <v>-294440094</v>
      </c>
      <c r="H36" s="71">
        <v>0</v>
      </c>
      <c r="I36" s="71">
        <v>-142233516</v>
      </c>
      <c r="J36" s="71">
        <v>-192034212</v>
      </c>
      <c r="K36" s="71">
        <v>-545388895</v>
      </c>
      <c r="L36" s="71">
        <v>353354683</v>
      </c>
      <c r="M36" s="71">
        <v>49800696</v>
      </c>
      <c r="N36" s="71">
        <v>122611991</v>
      </c>
      <c r="O36" s="71">
        <v>-72811295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550313859</v>
      </c>
      <c r="AA36" s="71">
        <v>390567123</v>
      </c>
      <c r="AB36" s="71">
        <v>0</v>
      </c>
      <c r="AC36" s="71">
        <v>-18258758</v>
      </c>
      <c r="AD36" s="71">
        <v>178005494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-581169239</v>
      </c>
      <c r="AT36" s="71">
        <v>-224577978</v>
      </c>
      <c r="AU36" s="71">
        <v>-361927835</v>
      </c>
      <c r="AV36" s="71">
        <v>137349857</v>
      </c>
      <c r="AW36" s="71">
        <v>-109443414</v>
      </c>
      <c r="AX36" s="71">
        <v>-138082791</v>
      </c>
      <c r="AY36" s="71">
        <v>-439142642</v>
      </c>
      <c r="AZ36" s="71">
        <v>-459690998</v>
      </c>
      <c r="BA36" s="71">
        <v>-84819801</v>
      </c>
      <c r="BB36" s="71">
        <v>0</v>
      </c>
      <c r="BC36" s="71">
        <v>105368157</v>
      </c>
      <c r="BD36" s="71">
        <v>301059851</v>
      </c>
      <c r="BE36" s="71">
        <v>28639377</v>
      </c>
      <c r="BF36" s="71">
        <v>162414494</v>
      </c>
      <c r="BG36" s="71">
        <v>177683399</v>
      </c>
      <c r="BH36" s="71">
        <v>23700929</v>
      </c>
      <c r="BI36" s="71">
        <v>0</v>
      </c>
      <c r="BJ36" s="71">
        <v>-38969834</v>
      </c>
      <c r="BK36" s="71">
        <v>-133775117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-247147847</v>
      </c>
      <c r="BT36" s="71">
        <v>-145220289</v>
      </c>
      <c r="BU36" s="71">
        <v>-78169102</v>
      </c>
      <c r="BV36" s="71">
        <v>-9467336</v>
      </c>
      <c r="BW36" s="71">
        <v>0</v>
      </c>
      <c r="BX36" s="71">
        <v>-2562835</v>
      </c>
      <c r="BY36" s="71">
        <v>-3493203</v>
      </c>
      <c r="BZ36" s="71">
        <v>0</v>
      </c>
      <c r="CA36" s="71">
        <v>-8235082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743198708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349.17</v>
      </c>
      <c r="E38" s="71">
        <v>500</v>
      </c>
      <c r="F38" s="71">
        <v>500</v>
      </c>
      <c r="G38" s="71">
        <v>0</v>
      </c>
      <c r="H38" s="71">
        <v>0</v>
      </c>
      <c r="I38" s="71">
        <v>-398.36</v>
      </c>
      <c r="J38" s="71">
        <v>-398.36</v>
      </c>
      <c r="K38" s="71">
        <v>-497.95</v>
      </c>
      <c r="L38" s="71">
        <v>99.59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247.53000000000003</v>
      </c>
      <c r="AA38" s="71">
        <v>188.97</v>
      </c>
      <c r="AB38" s="71">
        <v>30.8</v>
      </c>
      <c r="AC38" s="71">
        <v>20.239999999999998</v>
      </c>
      <c r="AD38" s="71">
        <v>7.52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-61.89</v>
      </c>
      <c r="AT38" s="71">
        <v>0</v>
      </c>
      <c r="AU38" s="71">
        <v>0</v>
      </c>
      <c r="AV38" s="71">
        <v>0</v>
      </c>
      <c r="AW38" s="71">
        <v>-0.26000000000000334</v>
      </c>
      <c r="AX38" s="71">
        <v>-0.26000000000000334</v>
      </c>
      <c r="AY38" s="71">
        <v>-9.0300000000000011</v>
      </c>
      <c r="AZ38" s="71">
        <v>0</v>
      </c>
      <c r="BA38" s="71">
        <v>-11.74</v>
      </c>
      <c r="BB38" s="71">
        <v>0</v>
      </c>
      <c r="BC38" s="71">
        <v>2.71</v>
      </c>
      <c r="BD38" s="71">
        <v>8.7699999999999978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-61.629999999999995</v>
      </c>
      <c r="BT38" s="71">
        <v>0</v>
      </c>
      <c r="BU38" s="71">
        <v>-25.61</v>
      </c>
      <c r="BV38" s="71">
        <v>-6.25</v>
      </c>
      <c r="BW38" s="71">
        <v>0</v>
      </c>
      <c r="BX38" s="71">
        <v>-1.91</v>
      </c>
      <c r="BY38" s="71">
        <v>-2.68</v>
      </c>
      <c r="BZ38" s="71">
        <v>0</v>
      </c>
      <c r="CA38" s="71">
        <v>-25.18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287.28000000000003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0</v>
      </c>
      <c r="BT39" s="71">
        <v>0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0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0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13672.470000000001</v>
      </c>
      <c r="E74" s="71">
        <v>21875.95</v>
      </c>
      <c r="F74" s="71">
        <v>21875.95</v>
      </c>
      <c r="G74" s="71">
        <v>0</v>
      </c>
      <c r="H74" s="71">
        <v>0</v>
      </c>
      <c r="I74" s="71">
        <v>-8203.48</v>
      </c>
      <c r="J74" s="71">
        <v>-8203.48</v>
      </c>
      <c r="K74" s="71">
        <v>-8203.48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300168.3</v>
      </c>
      <c r="AT74" s="71">
        <v>0</v>
      </c>
      <c r="AU74" s="71">
        <v>0</v>
      </c>
      <c r="AV74" s="71">
        <v>0</v>
      </c>
      <c r="AW74" s="71">
        <v>304611.86</v>
      </c>
      <c r="AX74" s="71">
        <v>381188.2</v>
      </c>
      <c r="AY74" s="71">
        <v>-1693.47</v>
      </c>
      <c r="AZ74" s="71">
        <v>0</v>
      </c>
      <c r="BA74" s="71">
        <v>-1693.47</v>
      </c>
      <c r="BB74" s="71">
        <v>0</v>
      </c>
      <c r="BC74" s="71">
        <v>0</v>
      </c>
      <c r="BD74" s="71">
        <v>382881.67</v>
      </c>
      <c r="BE74" s="71">
        <v>-76576.34</v>
      </c>
      <c r="BF74" s="71">
        <v>-0.01</v>
      </c>
      <c r="BG74" s="71">
        <v>-0.01</v>
      </c>
      <c r="BH74" s="71">
        <v>0</v>
      </c>
      <c r="BI74" s="71">
        <v>0</v>
      </c>
      <c r="BJ74" s="71">
        <v>0</v>
      </c>
      <c r="BK74" s="71">
        <v>-76576.33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-4443.5600000000004</v>
      </c>
      <c r="BT74" s="71">
        <v>-4443.5600000000004</v>
      </c>
      <c r="BU74" s="71">
        <v>0</v>
      </c>
      <c r="BV74" s="71">
        <v>0</v>
      </c>
      <c r="BW74" s="71">
        <v>0</v>
      </c>
      <c r="BX74" s="71">
        <v>0</v>
      </c>
      <c r="BY74" s="71">
        <v>0</v>
      </c>
      <c r="BZ74" s="71">
        <v>0</v>
      </c>
      <c r="CA74" s="71">
        <v>0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313840.77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1331931913.3640547</v>
      </c>
      <c r="E78" s="74">
        <v>917465013.88999999</v>
      </c>
      <c r="F78" s="74">
        <v>1213204108.0599999</v>
      </c>
      <c r="G78" s="74">
        <v>-295739094.17000002</v>
      </c>
      <c r="H78" s="74">
        <v>0</v>
      </c>
      <c r="I78" s="74">
        <v>-137210893.89000002</v>
      </c>
      <c r="J78" s="74">
        <v>-187011589.89000002</v>
      </c>
      <c r="K78" s="74">
        <v>-546585196.29000008</v>
      </c>
      <c r="L78" s="74">
        <v>359573606.39999998</v>
      </c>
      <c r="M78" s="74">
        <v>49800696</v>
      </c>
      <c r="N78" s="74">
        <v>122611991</v>
      </c>
      <c r="O78" s="74">
        <v>-72811295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0</v>
      </c>
      <c r="W78" s="74">
        <v>0</v>
      </c>
      <c r="X78" s="74">
        <v>0</v>
      </c>
      <c r="Y78" s="74">
        <v>0</v>
      </c>
      <c r="Z78" s="74">
        <v>551677793.36405468</v>
      </c>
      <c r="AA78" s="74">
        <v>391930998.80405474</v>
      </c>
      <c r="AB78" s="74">
        <v>30.8</v>
      </c>
      <c r="AC78" s="74">
        <v>-18258737.760000002</v>
      </c>
      <c r="AD78" s="74">
        <v>178005501.52000001</v>
      </c>
      <c r="AE78" s="74">
        <v>0</v>
      </c>
      <c r="AF78" s="74">
        <v>0</v>
      </c>
      <c r="AG78" s="74">
        <v>0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4">
        <v>-583230530.2621758</v>
      </c>
      <c r="AT78" s="74">
        <v>-224580498.59</v>
      </c>
      <c r="AU78" s="74">
        <v>-363558999.88999999</v>
      </c>
      <c r="AV78" s="74">
        <v>138978501.30000001</v>
      </c>
      <c r="AW78" s="74">
        <v>-109726804.18000001</v>
      </c>
      <c r="AX78" s="74">
        <v>-104628742.15000001</v>
      </c>
      <c r="AY78" s="74">
        <v>-516471147.13999999</v>
      </c>
      <c r="AZ78" s="74">
        <v>-535071876.51999998</v>
      </c>
      <c r="BA78" s="74">
        <v>-86767430.329999998</v>
      </c>
      <c r="BB78" s="74">
        <v>0</v>
      </c>
      <c r="BC78" s="74">
        <v>105368159.70999999</v>
      </c>
      <c r="BD78" s="74">
        <v>411842404.99000001</v>
      </c>
      <c r="BE78" s="74">
        <v>-5098062.0300000012</v>
      </c>
      <c r="BF78" s="74">
        <v>239033200.59</v>
      </c>
      <c r="BG78" s="74">
        <v>252453070.63999999</v>
      </c>
      <c r="BH78" s="74">
        <v>25549963.949999999</v>
      </c>
      <c r="BI78" s="74">
        <v>0</v>
      </c>
      <c r="BJ78" s="74">
        <v>-38969834</v>
      </c>
      <c r="BK78" s="74">
        <v>-244131262.62</v>
      </c>
      <c r="BL78" s="74">
        <v>0</v>
      </c>
      <c r="BM78" s="74">
        <v>0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-248919482.1021758</v>
      </c>
      <c r="BT78" s="74">
        <v>-146329971</v>
      </c>
      <c r="BU78" s="74">
        <v>-78677688.703711838</v>
      </c>
      <c r="BV78" s="74">
        <v>-9571782.2690053042</v>
      </c>
      <c r="BW78" s="74">
        <v>0</v>
      </c>
      <c r="BX78" s="74">
        <v>-2586160.0213259342</v>
      </c>
      <c r="BY78" s="74">
        <v>-3519706.5627141627</v>
      </c>
      <c r="BZ78" s="74">
        <v>1105.0999999999999</v>
      </c>
      <c r="CA78" s="74">
        <v>-8235278.645418576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-3745.39</v>
      </c>
      <c r="CJ78" s="74">
        <v>-3745.39</v>
      </c>
      <c r="CK78" s="74">
        <v>0</v>
      </c>
      <c r="CL78" s="74">
        <v>748701383.10187888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13672.470000000001</v>
      </c>
      <c r="E80" s="74">
        <v>21875.95</v>
      </c>
      <c r="F80" s="74">
        <v>21875.95</v>
      </c>
      <c r="G80" s="74">
        <v>0</v>
      </c>
      <c r="H80" s="74">
        <v>0</v>
      </c>
      <c r="I80" s="74">
        <v>-8203.48</v>
      </c>
      <c r="J80" s="74">
        <v>-8203.48</v>
      </c>
      <c r="K80" s="74">
        <v>-8203.48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300168.3</v>
      </c>
      <c r="AT80" s="74">
        <v>0</v>
      </c>
      <c r="AU80" s="74">
        <v>0</v>
      </c>
      <c r="AV80" s="74">
        <v>0</v>
      </c>
      <c r="AW80" s="74">
        <v>304611.86</v>
      </c>
      <c r="AX80" s="74">
        <v>381188.2</v>
      </c>
      <c r="AY80" s="74">
        <v>-1693.47</v>
      </c>
      <c r="AZ80" s="74">
        <v>0</v>
      </c>
      <c r="BA80" s="74">
        <v>-1693.47</v>
      </c>
      <c r="BB80" s="74">
        <v>0</v>
      </c>
      <c r="BC80" s="74">
        <v>0</v>
      </c>
      <c r="BD80" s="74">
        <v>382881.67</v>
      </c>
      <c r="BE80" s="74">
        <v>-76576.34</v>
      </c>
      <c r="BF80" s="74">
        <v>-0.01</v>
      </c>
      <c r="BG80" s="74">
        <v>-0.01</v>
      </c>
      <c r="BH80" s="74">
        <v>0</v>
      </c>
      <c r="BI80" s="74">
        <v>0</v>
      </c>
      <c r="BJ80" s="74">
        <v>0</v>
      </c>
      <c r="BK80" s="74">
        <v>-76576.33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-4443.5600000000004</v>
      </c>
      <c r="BT80" s="74">
        <v>-4443.5600000000004</v>
      </c>
      <c r="BU80" s="74">
        <v>0</v>
      </c>
      <c r="BV80" s="74">
        <v>0</v>
      </c>
      <c r="BW80" s="74">
        <v>0</v>
      </c>
      <c r="BX80" s="74">
        <v>0</v>
      </c>
      <c r="BY80" s="74">
        <v>0</v>
      </c>
      <c r="BZ80" s="74">
        <v>0</v>
      </c>
      <c r="CA80" s="74">
        <v>0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313840.77</v>
      </c>
    </row>
    <row r="81" spans="1:90">
      <c r="A81" s="56" t="s">
        <v>134</v>
      </c>
      <c r="B81" s="73">
        <v>9003</v>
      </c>
      <c r="C81" s="70" t="s">
        <v>383</v>
      </c>
      <c r="D81" s="74">
        <v>1331931913.3640547</v>
      </c>
      <c r="E81" s="74">
        <v>917465013.88999999</v>
      </c>
      <c r="F81" s="74">
        <v>1213204108.0599999</v>
      </c>
      <c r="G81" s="74">
        <v>-295739094.17000002</v>
      </c>
      <c r="H81" s="74">
        <v>0</v>
      </c>
      <c r="I81" s="74">
        <v>-137210893.89000002</v>
      </c>
      <c r="J81" s="74">
        <v>-187011589.89000002</v>
      </c>
      <c r="K81" s="74">
        <v>-546585196.29000008</v>
      </c>
      <c r="L81" s="74">
        <v>359573606.39999998</v>
      </c>
      <c r="M81" s="74">
        <v>49800696</v>
      </c>
      <c r="N81" s="74">
        <v>122611991</v>
      </c>
      <c r="O81" s="74">
        <v>-72811295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0</v>
      </c>
      <c r="W81" s="74">
        <v>0</v>
      </c>
      <c r="X81" s="74">
        <v>0</v>
      </c>
      <c r="Y81" s="74">
        <v>0</v>
      </c>
      <c r="Z81" s="74">
        <v>551677793.36405468</v>
      </c>
      <c r="AA81" s="74">
        <v>391930998.80405474</v>
      </c>
      <c r="AB81" s="74">
        <v>30.8</v>
      </c>
      <c r="AC81" s="74">
        <v>-18258737.760000002</v>
      </c>
      <c r="AD81" s="74">
        <v>178005501.52000001</v>
      </c>
      <c r="AE81" s="74">
        <v>0</v>
      </c>
      <c r="AF81" s="74">
        <v>0</v>
      </c>
      <c r="AG81" s="74">
        <v>0</v>
      </c>
      <c r="AH81" s="74">
        <v>0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0</v>
      </c>
      <c r="AO81" s="74">
        <v>0</v>
      </c>
      <c r="AP81" s="74">
        <v>0</v>
      </c>
      <c r="AQ81" s="74">
        <v>0</v>
      </c>
      <c r="AR81" s="74">
        <v>0</v>
      </c>
      <c r="AS81" s="74">
        <v>-583230530.2621758</v>
      </c>
      <c r="AT81" s="74">
        <v>-224580498.59</v>
      </c>
      <c r="AU81" s="74">
        <v>-363558999.88999999</v>
      </c>
      <c r="AV81" s="74">
        <v>138978501.30000001</v>
      </c>
      <c r="AW81" s="74">
        <v>-109726804.18000001</v>
      </c>
      <c r="AX81" s="74">
        <v>-104628742.15000001</v>
      </c>
      <c r="AY81" s="74">
        <v>-516471147.13999999</v>
      </c>
      <c r="AZ81" s="74">
        <v>-535071876.51999998</v>
      </c>
      <c r="BA81" s="74">
        <v>-86767430.329999998</v>
      </c>
      <c r="BB81" s="74">
        <v>0</v>
      </c>
      <c r="BC81" s="74">
        <v>105368159.70999999</v>
      </c>
      <c r="BD81" s="74">
        <v>411842404.99000001</v>
      </c>
      <c r="BE81" s="74">
        <v>-5098062.0300000012</v>
      </c>
      <c r="BF81" s="74">
        <v>239033200.59</v>
      </c>
      <c r="BG81" s="74">
        <v>252453070.63999999</v>
      </c>
      <c r="BH81" s="74">
        <v>25549963.949999999</v>
      </c>
      <c r="BI81" s="74">
        <v>0</v>
      </c>
      <c r="BJ81" s="74">
        <v>-38969834</v>
      </c>
      <c r="BK81" s="74">
        <v>-244131262.62</v>
      </c>
      <c r="BL81" s="74">
        <v>0</v>
      </c>
      <c r="BM81" s="74">
        <v>0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-248919482.1021758</v>
      </c>
      <c r="BT81" s="74">
        <v>-146329971</v>
      </c>
      <c r="BU81" s="74">
        <v>-78677688.703711838</v>
      </c>
      <c r="BV81" s="74">
        <v>-9571782.2690053042</v>
      </c>
      <c r="BW81" s="74">
        <v>0</v>
      </c>
      <c r="BX81" s="74">
        <v>-2586160.0213259342</v>
      </c>
      <c r="BY81" s="74">
        <v>-3519706.5627141627</v>
      </c>
      <c r="BZ81" s="74">
        <v>1105.0999999999999</v>
      </c>
      <c r="CA81" s="74">
        <v>-8235278.645418576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-3745.39</v>
      </c>
      <c r="CJ81" s="74">
        <v>-3745.39</v>
      </c>
      <c r="CK81" s="74">
        <v>0</v>
      </c>
      <c r="CL81" s="74">
        <v>748701383.10187888</v>
      </c>
    </row>
    <row r="82" spans="1:90" ht="12.75" customHeight="1">
      <c r="A82" s="57" t="s">
        <v>136</v>
      </c>
      <c r="B82" s="75"/>
      <c r="C82" s="70" t="s">
        <v>384</v>
      </c>
      <c r="D82" s="74">
        <v>1331945585.8340547</v>
      </c>
      <c r="E82" s="74">
        <v>917486889.84000003</v>
      </c>
      <c r="F82" s="74">
        <v>1213225984.01</v>
      </c>
      <c r="G82" s="74">
        <v>-295739094.17000002</v>
      </c>
      <c r="H82" s="74">
        <v>0</v>
      </c>
      <c r="I82" s="74">
        <v>-137219097.37</v>
      </c>
      <c r="J82" s="74">
        <v>-187019793.37</v>
      </c>
      <c r="K82" s="74">
        <v>-546593399.7700001</v>
      </c>
      <c r="L82" s="74">
        <v>359573606.39999998</v>
      </c>
      <c r="M82" s="74">
        <v>49800696</v>
      </c>
      <c r="N82" s="74">
        <v>122611991</v>
      </c>
      <c r="O82" s="74">
        <v>-72811295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551677793.36405468</v>
      </c>
      <c r="AA82" s="74">
        <v>391930998.80405474</v>
      </c>
      <c r="AB82" s="74">
        <v>30.8</v>
      </c>
      <c r="AC82" s="74">
        <v>-18258737.760000002</v>
      </c>
      <c r="AD82" s="74">
        <v>178005501.52000001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74">
        <v>0</v>
      </c>
      <c r="AN82" s="74">
        <v>0</v>
      </c>
      <c r="AO82" s="74">
        <v>0</v>
      </c>
      <c r="AP82" s="74">
        <v>0</v>
      </c>
      <c r="AQ82" s="74">
        <v>0</v>
      </c>
      <c r="AR82" s="74">
        <v>0</v>
      </c>
      <c r="AS82" s="74">
        <v>-582930361.96217585</v>
      </c>
      <c r="AT82" s="74">
        <v>-224580498.59</v>
      </c>
      <c r="AU82" s="74">
        <v>-363558999.88999999</v>
      </c>
      <c r="AV82" s="74">
        <v>138978501.30000001</v>
      </c>
      <c r="AW82" s="74">
        <v>-109422192.32000001</v>
      </c>
      <c r="AX82" s="74">
        <v>-104247553.95</v>
      </c>
      <c r="AY82" s="74">
        <v>-516472840.61000001</v>
      </c>
      <c r="AZ82" s="74">
        <v>-535071876.51999998</v>
      </c>
      <c r="BA82" s="74">
        <v>-86769123.799999997</v>
      </c>
      <c r="BB82" s="74">
        <v>0</v>
      </c>
      <c r="BC82" s="74">
        <v>105368159.70999999</v>
      </c>
      <c r="BD82" s="74">
        <v>412225286.66000003</v>
      </c>
      <c r="BE82" s="74">
        <v>-5174638.370000001</v>
      </c>
      <c r="BF82" s="74">
        <v>239033200.58000001</v>
      </c>
      <c r="BG82" s="74">
        <v>252453070.63</v>
      </c>
      <c r="BH82" s="74">
        <v>25549963.949999999</v>
      </c>
      <c r="BI82" s="74">
        <v>0</v>
      </c>
      <c r="BJ82" s="74">
        <v>-38969834</v>
      </c>
      <c r="BK82" s="74">
        <v>-244207838.95000002</v>
      </c>
      <c r="BL82" s="74">
        <v>0</v>
      </c>
      <c r="BM82" s="74">
        <v>0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-248923925.6621758</v>
      </c>
      <c r="BT82" s="74">
        <v>-146334414.56</v>
      </c>
      <c r="BU82" s="74">
        <v>-78677688.703711838</v>
      </c>
      <c r="BV82" s="74">
        <v>-9571782.2690053042</v>
      </c>
      <c r="BW82" s="74">
        <v>0</v>
      </c>
      <c r="BX82" s="74">
        <v>-2586160.0213259342</v>
      </c>
      <c r="BY82" s="74">
        <v>-3519706.5627141627</v>
      </c>
      <c r="BZ82" s="74">
        <v>1105.0999999999999</v>
      </c>
      <c r="CA82" s="74">
        <v>-8235278.645418576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-3745.39</v>
      </c>
      <c r="CJ82" s="74">
        <v>-3745.39</v>
      </c>
      <c r="CK82" s="74">
        <v>0</v>
      </c>
      <c r="CL82" s="74">
        <v>749015223.87187886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99BE0-973C-4BC5-81B4-66C96771B224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261</v>
      </c>
      <c r="B2" s="86">
        <v>719</v>
      </c>
      <c r="C2" s="86">
        <v>720</v>
      </c>
      <c r="D2" s="86">
        <v>721</v>
      </c>
      <c r="E2" s="86">
        <v>722</v>
      </c>
      <c r="F2" s="86">
        <v>725</v>
      </c>
      <c r="G2" s="86">
        <v>726</v>
      </c>
      <c r="H2" s="86">
        <v>730</v>
      </c>
      <c r="I2" s="86">
        <v>731</v>
      </c>
      <c r="J2" s="86">
        <v>732</v>
      </c>
      <c r="K2" s="86">
        <v>733</v>
      </c>
      <c r="L2" s="86">
        <v>734</v>
      </c>
      <c r="M2" s="86">
        <v>769</v>
      </c>
      <c r="N2" s="86">
        <v>770</v>
      </c>
      <c r="O2" s="86">
        <v>771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445331160.66490906</v>
      </c>
      <c r="E7" s="71">
        <v>356938899.91999996</v>
      </c>
      <c r="F7" s="71">
        <v>886158250.69999993</v>
      </c>
      <c r="G7" s="71">
        <v>-529219350.77999997</v>
      </c>
      <c r="H7" s="71">
        <v>0</v>
      </c>
      <c r="I7" s="71">
        <v>-64517227.520000041</v>
      </c>
      <c r="J7" s="71">
        <v>-100548832.15000004</v>
      </c>
      <c r="K7" s="71">
        <v>-356513643.58000004</v>
      </c>
      <c r="L7" s="71">
        <v>255964811.43000001</v>
      </c>
      <c r="M7" s="71">
        <v>36031604.629999995</v>
      </c>
      <c r="N7" s="71">
        <v>210130584.91</v>
      </c>
      <c r="O7" s="71">
        <v>-174098980.28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152909488.26490915</v>
      </c>
      <c r="AA7" s="71">
        <v>0</v>
      </c>
      <c r="AB7" s="71">
        <v>0</v>
      </c>
      <c r="AC7" s="71">
        <v>0</v>
      </c>
      <c r="AD7" s="71">
        <v>161837507.1055353</v>
      </c>
      <c r="AE7" s="71">
        <v>0</v>
      </c>
      <c r="AF7" s="71">
        <v>0</v>
      </c>
      <c r="AG7" s="71">
        <v>0</v>
      </c>
      <c r="AH7" s="71">
        <v>0</v>
      </c>
      <c r="AI7" s="71">
        <v>-8928018.8406261653</v>
      </c>
      <c r="AJ7" s="71">
        <v>0</v>
      </c>
      <c r="AK7" s="71">
        <v>0</v>
      </c>
      <c r="AL7" s="71">
        <v>0</v>
      </c>
      <c r="AM7" s="71">
        <v>0</v>
      </c>
      <c r="AN7" s="71">
        <v>57717155.329999998</v>
      </c>
      <c r="AO7" s="71">
        <v>0</v>
      </c>
      <c r="AP7" s="71">
        <v>0</v>
      </c>
      <c r="AQ7" s="71">
        <v>0</v>
      </c>
      <c r="AR7" s="71">
        <v>-57717155.329999998</v>
      </c>
      <c r="AS7" s="71">
        <v>-455952703.54832</v>
      </c>
      <c r="AT7" s="71">
        <v>-112183264.83000006</v>
      </c>
      <c r="AU7" s="71">
        <v>-203875252.17000005</v>
      </c>
      <c r="AV7" s="71">
        <v>91691987.339999989</v>
      </c>
      <c r="AW7" s="71">
        <v>-112572141.01999989</v>
      </c>
      <c r="AX7" s="71">
        <v>-289697204.38999987</v>
      </c>
      <c r="AY7" s="71">
        <v>-559476574.81999993</v>
      </c>
      <c r="AZ7" s="71">
        <v>-701934538.51999998</v>
      </c>
      <c r="BA7" s="71">
        <v>-323242206.53999996</v>
      </c>
      <c r="BB7" s="71">
        <v>0</v>
      </c>
      <c r="BC7" s="71">
        <v>465700170.24000001</v>
      </c>
      <c r="BD7" s="71">
        <v>269779370.43000007</v>
      </c>
      <c r="BE7" s="71">
        <v>177125063.36999997</v>
      </c>
      <c r="BF7" s="71">
        <v>334344462.32999998</v>
      </c>
      <c r="BG7" s="71">
        <v>499260104.94999999</v>
      </c>
      <c r="BH7" s="71">
        <v>113387828.92</v>
      </c>
      <c r="BI7" s="71">
        <v>0</v>
      </c>
      <c r="BJ7" s="71">
        <v>-278303471.54000002</v>
      </c>
      <c r="BK7" s="71">
        <v>-157219398.96000001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-231197297.69832003</v>
      </c>
      <c r="BT7" s="71">
        <v>-117134879.62</v>
      </c>
      <c r="BU7" s="71">
        <v>-76907104.099832386</v>
      </c>
      <c r="BV7" s="71">
        <v>-20225301.487552527</v>
      </c>
      <c r="BW7" s="71">
        <v>0</v>
      </c>
      <c r="BX7" s="71">
        <v>-1345781.5191114363</v>
      </c>
      <c r="BY7" s="71">
        <v>-51138200.361823693</v>
      </c>
      <c r="BZ7" s="71">
        <v>35553969.390000001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-10621542.883410931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240609033.26000002</v>
      </c>
      <c r="E8" s="71">
        <v>163001350.31000006</v>
      </c>
      <c r="F8" s="71">
        <v>1066980794.09</v>
      </c>
      <c r="G8" s="71">
        <v>-903979443.77999997</v>
      </c>
      <c r="H8" s="71">
        <v>0</v>
      </c>
      <c r="I8" s="71">
        <v>-21228206.360000014</v>
      </c>
      <c r="J8" s="71">
        <v>55840058.859999955</v>
      </c>
      <c r="K8" s="71">
        <v>-472266083.14000005</v>
      </c>
      <c r="L8" s="71">
        <v>528106142</v>
      </c>
      <c r="M8" s="71">
        <v>-77068265.219999969</v>
      </c>
      <c r="N8" s="71">
        <v>392166609.72000003</v>
      </c>
      <c r="O8" s="71">
        <v>-469234874.94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98807413.649999991</v>
      </c>
      <c r="AA8" s="71">
        <v>35872280.950000003</v>
      </c>
      <c r="AB8" s="71">
        <v>2131806.3299999996</v>
      </c>
      <c r="AC8" s="71">
        <v>49359466.419999994</v>
      </c>
      <c r="AD8" s="71">
        <v>11443859.950000001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28475.659999992698</v>
      </c>
      <c r="AN8" s="71">
        <v>46463418.049999997</v>
      </c>
      <c r="AO8" s="71">
        <v>-46135740.090000004</v>
      </c>
      <c r="AP8" s="71">
        <v>0</v>
      </c>
      <c r="AQ8" s="71">
        <v>0</v>
      </c>
      <c r="AR8" s="71">
        <v>-299202.30000000075</v>
      </c>
      <c r="AS8" s="71">
        <v>-266165623.43000248</v>
      </c>
      <c r="AT8" s="71">
        <v>-94354799.560000062</v>
      </c>
      <c r="AU8" s="71">
        <v>-494614073.85000002</v>
      </c>
      <c r="AV8" s="71">
        <v>400259274.28999996</v>
      </c>
      <c r="AW8" s="71">
        <v>-139251750.63000238</v>
      </c>
      <c r="AX8" s="71">
        <v>-1171503084.5500011</v>
      </c>
      <c r="AY8" s="71">
        <v>-2072356472.9500008</v>
      </c>
      <c r="AZ8" s="71">
        <v>-4861965778.0900002</v>
      </c>
      <c r="BA8" s="71">
        <v>-2066671719.97</v>
      </c>
      <c r="BB8" s="71">
        <v>0</v>
      </c>
      <c r="BC8" s="71">
        <v>4856281025.1099997</v>
      </c>
      <c r="BD8" s="71">
        <v>900853388.39999974</v>
      </c>
      <c r="BE8" s="71">
        <v>1032251333.9199988</v>
      </c>
      <c r="BF8" s="71">
        <v>1762864477.3199987</v>
      </c>
      <c r="BG8" s="71">
        <v>4236756695</v>
      </c>
      <c r="BH8" s="71">
        <v>1735531014.99</v>
      </c>
      <c r="BI8" s="71">
        <v>0</v>
      </c>
      <c r="BJ8" s="71">
        <v>-4209423232.670001</v>
      </c>
      <c r="BK8" s="71">
        <v>-730613143.39999998</v>
      </c>
      <c r="BL8" s="71">
        <v>-677</v>
      </c>
      <c r="BM8" s="71">
        <v>-14125</v>
      </c>
      <c r="BN8" s="71">
        <v>13448</v>
      </c>
      <c r="BO8" s="71">
        <v>0</v>
      </c>
      <c r="BP8" s="71">
        <v>0</v>
      </c>
      <c r="BQ8" s="71">
        <v>0</v>
      </c>
      <c r="BR8" s="71">
        <v>0</v>
      </c>
      <c r="BS8" s="71">
        <v>-32558396.240000043</v>
      </c>
      <c r="BT8" s="71">
        <v>-84306572.640000015</v>
      </c>
      <c r="BU8" s="71">
        <v>-64002415.980000004</v>
      </c>
      <c r="BV8" s="71">
        <v>-23914853.810000002</v>
      </c>
      <c r="BW8" s="71">
        <v>0</v>
      </c>
      <c r="BX8" s="71">
        <v>0</v>
      </c>
      <c r="BY8" s="71">
        <v>0</v>
      </c>
      <c r="BZ8" s="71">
        <v>149793991.12999997</v>
      </c>
      <c r="CA8" s="71">
        <v>-10128544.940000001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-25556590.17000246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583196148.26999986</v>
      </c>
      <c r="E9" s="71">
        <v>521744062.64999998</v>
      </c>
      <c r="F9" s="71">
        <v>823564216.88999999</v>
      </c>
      <c r="G9" s="71">
        <v>-301820154.24000001</v>
      </c>
      <c r="H9" s="71">
        <v>0</v>
      </c>
      <c r="I9" s="71">
        <v>-85422355.100000009</v>
      </c>
      <c r="J9" s="71">
        <v>-117988065.13999999</v>
      </c>
      <c r="K9" s="71">
        <v>-387751808.75</v>
      </c>
      <c r="L9" s="71">
        <v>269763743.61000001</v>
      </c>
      <c r="M9" s="71">
        <v>32565710.039999977</v>
      </c>
      <c r="N9" s="71">
        <v>110919764.10999998</v>
      </c>
      <c r="O9" s="71">
        <v>-78354054.070000008</v>
      </c>
      <c r="P9" s="71">
        <v>0</v>
      </c>
      <c r="Q9" s="71">
        <v>0</v>
      </c>
      <c r="R9" s="71">
        <v>0</v>
      </c>
      <c r="S9" s="71">
        <v>-32144594.350000009</v>
      </c>
      <c r="T9" s="71">
        <v>-44702780.070000008</v>
      </c>
      <c r="U9" s="71">
        <v>-96897479.460000008</v>
      </c>
      <c r="V9" s="71">
        <v>52194699.390000001</v>
      </c>
      <c r="W9" s="71">
        <v>12558185.719999999</v>
      </c>
      <c r="X9" s="71">
        <v>27718363.449999999</v>
      </c>
      <c r="Y9" s="71">
        <v>-15160177.73</v>
      </c>
      <c r="Z9" s="71">
        <v>178486668.93000001</v>
      </c>
      <c r="AA9" s="71">
        <v>117061839.36000001</v>
      </c>
      <c r="AB9" s="71">
        <v>-14165.910000000002</v>
      </c>
      <c r="AC9" s="71">
        <v>36214265.049999997</v>
      </c>
      <c r="AD9" s="71">
        <v>16542052.719999999</v>
      </c>
      <c r="AE9" s="71">
        <v>5306.63</v>
      </c>
      <c r="AF9" s="71">
        <v>7277917.4999999991</v>
      </c>
      <c r="AG9" s="71">
        <v>1399453.58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532366.14000000036</v>
      </c>
      <c r="AN9" s="71">
        <v>2297565.0500000003</v>
      </c>
      <c r="AO9" s="71">
        <v>-1982604.53</v>
      </c>
      <c r="AP9" s="71">
        <v>0</v>
      </c>
      <c r="AQ9" s="71">
        <v>0</v>
      </c>
      <c r="AR9" s="71">
        <v>217405.62000000005</v>
      </c>
      <c r="AS9" s="71">
        <v>-705102328.1899997</v>
      </c>
      <c r="AT9" s="71">
        <v>-133138170.90000001</v>
      </c>
      <c r="AU9" s="71">
        <v>-211193488.56</v>
      </c>
      <c r="AV9" s="71">
        <v>78055317.659999996</v>
      </c>
      <c r="AW9" s="71">
        <v>-390402335.88999975</v>
      </c>
      <c r="AX9" s="71">
        <v>-523488458.8099997</v>
      </c>
      <c r="AY9" s="71">
        <v>-1894790750.79</v>
      </c>
      <c r="AZ9" s="71">
        <v>-1350148533.02</v>
      </c>
      <c r="BA9" s="71">
        <v>-2796262555.8999996</v>
      </c>
      <c r="BB9" s="71">
        <v>0</v>
      </c>
      <c r="BC9" s="71">
        <v>2251620338.1299996</v>
      </c>
      <c r="BD9" s="71">
        <v>1371302291.9800003</v>
      </c>
      <c r="BE9" s="71">
        <v>133086122.91999996</v>
      </c>
      <c r="BF9" s="71">
        <v>644592428.2299999</v>
      </c>
      <c r="BG9" s="71">
        <v>739928383.68999994</v>
      </c>
      <c r="BH9" s="71">
        <v>670647001.30999994</v>
      </c>
      <c r="BI9" s="71">
        <v>0</v>
      </c>
      <c r="BJ9" s="71">
        <v>-765982956.7700001</v>
      </c>
      <c r="BK9" s="71">
        <v>-511506305.30999994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-180865607.37999997</v>
      </c>
      <c r="BT9" s="71">
        <v>-89218366.239999995</v>
      </c>
      <c r="BU9" s="71">
        <v>-78254975.329999998</v>
      </c>
      <c r="BV9" s="71">
        <v>-33835978.5</v>
      </c>
      <c r="BW9" s="71">
        <v>0</v>
      </c>
      <c r="BX9" s="71">
        <v>-15020711.119999997</v>
      </c>
      <c r="BY9" s="71">
        <v>-6384174.0999999996</v>
      </c>
      <c r="BZ9" s="71">
        <v>44436203.760000005</v>
      </c>
      <c r="CA9" s="71">
        <v>-2587605.85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-696214.02</v>
      </c>
      <c r="CJ9" s="71">
        <v>-696214.02</v>
      </c>
      <c r="CK9" s="71">
        <v>0</v>
      </c>
      <c r="CL9" s="71">
        <v>-121906179.91999984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2643821338.2599993</v>
      </c>
      <c r="E10" s="71">
        <v>2154224288.8099995</v>
      </c>
      <c r="F10" s="71">
        <v>2839402778.2399998</v>
      </c>
      <c r="G10" s="71">
        <v>-685178489.43000007</v>
      </c>
      <c r="H10" s="71">
        <v>0</v>
      </c>
      <c r="I10" s="71">
        <v>-431361817.1099999</v>
      </c>
      <c r="J10" s="71">
        <v>-500397257.11999989</v>
      </c>
      <c r="K10" s="71">
        <v>-1264225115.24</v>
      </c>
      <c r="L10" s="71">
        <v>763827858.12000012</v>
      </c>
      <c r="M10" s="71">
        <v>69035440.00999999</v>
      </c>
      <c r="N10" s="71">
        <v>269669465</v>
      </c>
      <c r="O10" s="71">
        <v>-200634024.99000001</v>
      </c>
      <c r="P10" s="71">
        <v>0</v>
      </c>
      <c r="Q10" s="71">
        <v>0</v>
      </c>
      <c r="R10" s="71">
        <v>0</v>
      </c>
      <c r="S10" s="71">
        <v>-53103439.999999985</v>
      </c>
      <c r="T10" s="71">
        <v>-60634277.75999999</v>
      </c>
      <c r="U10" s="71">
        <v>-136078740.69999999</v>
      </c>
      <c r="V10" s="71">
        <v>75444462.939999998</v>
      </c>
      <c r="W10" s="71">
        <v>7530837.7600000016</v>
      </c>
      <c r="X10" s="71">
        <v>25459954.73</v>
      </c>
      <c r="Y10" s="71">
        <v>-17929116.969999999</v>
      </c>
      <c r="Z10" s="71">
        <v>965030754.98999989</v>
      </c>
      <c r="AA10" s="71">
        <v>397474937.01000005</v>
      </c>
      <c r="AB10" s="71">
        <v>106864965.75</v>
      </c>
      <c r="AC10" s="71">
        <v>352827541.00999993</v>
      </c>
      <c r="AD10" s="71">
        <v>84468240.560000002</v>
      </c>
      <c r="AE10" s="71">
        <v>19866807.619999997</v>
      </c>
      <c r="AF10" s="71">
        <v>0</v>
      </c>
      <c r="AG10" s="71">
        <v>0</v>
      </c>
      <c r="AH10" s="71">
        <v>3528263.04</v>
      </c>
      <c r="AI10" s="71">
        <v>0</v>
      </c>
      <c r="AJ10" s="71">
        <v>1481033.8699999999</v>
      </c>
      <c r="AK10" s="71">
        <v>1481033.8699999999</v>
      </c>
      <c r="AL10" s="71">
        <v>0</v>
      </c>
      <c r="AM10" s="71">
        <v>7550517.7000000002</v>
      </c>
      <c r="AN10" s="71">
        <v>9689055.9100000001</v>
      </c>
      <c r="AO10" s="71">
        <v>-2138538.21</v>
      </c>
      <c r="AP10" s="71">
        <v>0</v>
      </c>
      <c r="AQ10" s="71">
        <v>0</v>
      </c>
      <c r="AR10" s="71">
        <v>0</v>
      </c>
      <c r="AS10" s="71">
        <v>-3263232280.5300021</v>
      </c>
      <c r="AT10" s="71">
        <v>-635507346.30999982</v>
      </c>
      <c r="AU10" s="71">
        <v>-809849961.73999989</v>
      </c>
      <c r="AV10" s="71">
        <v>174342615.43000004</v>
      </c>
      <c r="AW10" s="71">
        <v>-2173990642.8000021</v>
      </c>
      <c r="AX10" s="71">
        <v>-3060079962.5400019</v>
      </c>
      <c r="AY10" s="71">
        <v>-6896321480.170002</v>
      </c>
      <c r="AZ10" s="71">
        <v>-6675441435.21</v>
      </c>
      <c r="BA10" s="71">
        <v>-8553670738.7600012</v>
      </c>
      <c r="BB10" s="71">
        <v>0</v>
      </c>
      <c r="BC10" s="71">
        <v>8332790693.7999992</v>
      </c>
      <c r="BD10" s="71">
        <v>3836241517.6300001</v>
      </c>
      <c r="BE10" s="71">
        <v>886089319.73999977</v>
      </c>
      <c r="BF10" s="71">
        <v>2077779485.6199999</v>
      </c>
      <c r="BG10" s="71">
        <v>3023108103.75</v>
      </c>
      <c r="BH10" s="71">
        <v>1511615750.3699999</v>
      </c>
      <c r="BI10" s="71">
        <v>0</v>
      </c>
      <c r="BJ10" s="71">
        <v>-2456944368.5</v>
      </c>
      <c r="BK10" s="71">
        <v>-1191690165.8800001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-449369441.38999999</v>
      </c>
      <c r="BT10" s="71">
        <v>-247822428.90000001</v>
      </c>
      <c r="BU10" s="71">
        <v>-80365940.769999996</v>
      </c>
      <c r="BV10" s="71">
        <v>-37339592.149999999</v>
      </c>
      <c r="BW10" s="71">
        <v>0</v>
      </c>
      <c r="BX10" s="71">
        <v>-8651115.5800000001</v>
      </c>
      <c r="BY10" s="71">
        <v>-6627082.2000000011</v>
      </c>
      <c r="BZ10" s="71">
        <v>-68563281.790000007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-4364850.03</v>
      </c>
      <c r="CJ10" s="71">
        <v>-4364850.03</v>
      </c>
      <c r="CK10" s="71">
        <v>0</v>
      </c>
      <c r="CL10" s="71">
        <v>-619410942.27000284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1371386.8900000006</v>
      </c>
      <c r="E11" s="71">
        <v>13780923.640000002</v>
      </c>
      <c r="F11" s="71">
        <v>15262817.590000002</v>
      </c>
      <c r="G11" s="71">
        <v>-1481893.95</v>
      </c>
      <c r="H11" s="71">
        <v>0</v>
      </c>
      <c r="I11" s="71">
        <v>-3787045.16</v>
      </c>
      <c r="J11" s="71">
        <v>-1581019.3100000005</v>
      </c>
      <c r="K11" s="71">
        <v>-6529327.8700000001</v>
      </c>
      <c r="L11" s="71">
        <v>4948308.5599999996</v>
      </c>
      <c r="M11" s="71">
        <v>-2206025.8499999996</v>
      </c>
      <c r="N11" s="71">
        <v>588682.94999999995</v>
      </c>
      <c r="O11" s="71">
        <v>-2794708.8</v>
      </c>
      <c r="P11" s="71">
        <v>0</v>
      </c>
      <c r="Q11" s="71">
        <v>0</v>
      </c>
      <c r="R11" s="71">
        <v>0</v>
      </c>
      <c r="S11" s="71">
        <v>-15133541.050000003</v>
      </c>
      <c r="T11" s="71">
        <v>-16633185.900000002</v>
      </c>
      <c r="U11" s="71">
        <v>-16633185.900000002</v>
      </c>
      <c r="V11" s="71">
        <v>0</v>
      </c>
      <c r="W11" s="71">
        <v>1499644.85</v>
      </c>
      <c r="X11" s="71">
        <v>1499644.85</v>
      </c>
      <c r="Y11" s="71">
        <v>0</v>
      </c>
      <c r="Z11" s="71">
        <v>4072556.1100000008</v>
      </c>
      <c r="AA11" s="71">
        <v>2696707.74</v>
      </c>
      <c r="AB11" s="71">
        <v>0</v>
      </c>
      <c r="AC11" s="71">
        <v>351439.7</v>
      </c>
      <c r="AD11" s="71">
        <v>889755.55999999994</v>
      </c>
      <c r="AE11" s="71">
        <v>2565.7399999999998</v>
      </c>
      <c r="AF11" s="71">
        <v>0</v>
      </c>
      <c r="AG11" s="71">
        <v>2427.52</v>
      </c>
      <c r="AH11" s="71">
        <v>129659.84999999999</v>
      </c>
      <c r="AI11" s="71">
        <v>0</v>
      </c>
      <c r="AJ11" s="71">
        <v>2280756.1</v>
      </c>
      <c r="AK11" s="71">
        <v>2280756.1</v>
      </c>
      <c r="AL11" s="71">
        <v>0</v>
      </c>
      <c r="AM11" s="71">
        <v>157737.25000000003</v>
      </c>
      <c r="AN11" s="71">
        <v>218821.77000000002</v>
      </c>
      <c r="AO11" s="71">
        <v>-61084.52</v>
      </c>
      <c r="AP11" s="71">
        <v>0</v>
      </c>
      <c r="AQ11" s="71">
        <v>0</v>
      </c>
      <c r="AR11" s="71">
        <v>0</v>
      </c>
      <c r="AS11" s="71">
        <v>-44831076.009999983</v>
      </c>
      <c r="AT11" s="71">
        <v>-7799160.5299999984</v>
      </c>
      <c r="AU11" s="71">
        <v>-7885708.2199999988</v>
      </c>
      <c r="AV11" s="71">
        <v>86547.69</v>
      </c>
      <c r="AW11" s="71">
        <v>-27154005.699999981</v>
      </c>
      <c r="AX11" s="71">
        <v>-7101186.1499999762</v>
      </c>
      <c r="AY11" s="71">
        <v>-144646657.37</v>
      </c>
      <c r="AZ11" s="71">
        <v>-170325228.51999998</v>
      </c>
      <c r="BA11" s="71">
        <v>-166369182.74000001</v>
      </c>
      <c r="BB11" s="71">
        <v>0</v>
      </c>
      <c r="BC11" s="71">
        <v>192047753.88999999</v>
      </c>
      <c r="BD11" s="71">
        <v>137545471.22000003</v>
      </c>
      <c r="BE11" s="71">
        <v>-20052819.550000004</v>
      </c>
      <c r="BF11" s="71">
        <v>10875473.040000001</v>
      </c>
      <c r="BG11" s="71">
        <v>11936428.810000001</v>
      </c>
      <c r="BH11" s="71">
        <v>8259455.459999999</v>
      </c>
      <c r="BI11" s="71">
        <v>0</v>
      </c>
      <c r="BJ11" s="71">
        <v>-9320411.2299999986</v>
      </c>
      <c r="BK11" s="71">
        <v>-30928292.590000004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-7193923.6099999994</v>
      </c>
      <c r="BT11" s="71">
        <v>-1505064.97</v>
      </c>
      <c r="BU11" s="71">
        <v>-3183267.64</v>
      </c>
      <c r="BV11" s="71">
        <v>-2297624.4299999997</v>
      </c>
      <c r="BW11" s="71">
        <v>-9268.1000000000022</v>
      </c>
      <c r="BX11" s="71">
        <v>-126338.01000000001</v>
      </c>
      <c r="BY11" s="71">
        <v>-306771</v>
      </c>
      <c r="BZ11" s="71">
        <v>234410.53999999998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-2683986.17</v>
      </c>
      <c r="CJ11" s="71">
        <v>-2683986.17</v>
      </c>
      <c r="CK11" s="71">
        <v>0</v>
      </c>
      <c r="CL11" s="71">
        <v>-43459689.119999982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432887268.2886889</v>
      </c>
      <c r="E13" s="71">
        <v>258111527.91</v>
      </c>
      <c r="F13" s="71">
        <v>474924849.56</v>
      </c>
      <c r="G13" s="71">
        <v>-216813321.65000001</v>
      </c>
      <c r="H13" s="71">
        <v>0</v>
      </c>
      <c r="I13" s="71">
        <v>-28912193.789999992</v>
      </c>
      <c r="J13" s="71">
        <v>-64574239.569999993</v>
      </c>
      <c r="K13" s="71">
        <v>-204067580.94</v>
      </c>
      <c r="L13" s="71">
        <v>139493341.37</v>
      </c>
      <c r="M13" s="71">
        <v>35662045.780000001</v>
      </c>
      <c r="N13" s="71">
        <v>92299220.74000001</v>
      </c>
      <c r="O13" s="71">
        <v>-56637174.960000008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203687934.16868886</v>
      </c>
      <c r="AA13" s="71">
        <v>154784385.63227317</v>
      </c>
      <c r="AB13" s="71">
        <v>21547826.789992549</v>
      </c>
      <c r="AC13" s="71">
        <v>17489764.642493013</v>
      </c>
      <c r="AD13" s="71">
        <v>989054.03981357638</v>
      </c>
      <c r="AE13" s="71">
        <v>0</v>
      </c>
      <c r="AF13" s="71">
        <v>127955.22542339777</v>
      </c>
      <c r="AG13" s="71">
        <v>11917727.544988733</v>
      </c>
      <c r="AH13" s="71">
        <v>-3168779.7062955373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-227617509.25735256</v>
      </c>
      <c r="AT13" s="71">
        <v>-33182540.829999998</v>
      </c>
      <c r="AU13" s="71">
        <v>-38065555.18</v>
      </c>
      <c r="AV13" s="71">
        <v>4883014.3500000006</v>
      </c>
      <c r="AW13" s="71">
        <v>-112689818.66000001</v>
      </c>
      <c r="AX13" s="71">
        <v>-142077190.36000001</v>
      </c>
      <c r="AY13" s="71">
        <v>-289877981.43000001</v>
      </c>
      <c r="AZ13" s="71">
        <v>-320604619.43000001</v>
      </c>
      <c r="BA13" s="71">
        <v>-188335636</v>
      </c>
      <c r="BB13" s="71">
        <v>0</v>
      </c>
      <c r="BC13" s="71">
        <v>219062274</v>
      </c>
      <c r="BD13" s="71">
        <v>147800791.06999999</v>
      </c>
      <c r="BE13" s="71">
        <v>29387371.700000003</v>
      </c>
      <c r="BF13" s="71">
        <v>45769414.620000005</v>
      </c>
      <c r="BG13" s="71">
        <v>61440071.620000005</v>
      </c>
      <c r="BH13" s="71">
        <v>18917523</v>
      </c>
      <c r="BI13" s="71">
        <v>0</v>
      </c>
      <c r="BJ13" s="71">
        <v>-34588180</v>
      </c>
      <c r="BK13" s="71">
        <v>-16382042.92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-81691173.067352563</v>
      </c>
      <c r="BT13" s="71">
        <v>-68505953.700000003</v>
      </c>
      <c r="BU13" s="71">
        <v>-17330889.064814735</v>
      </c>
      <c r="BV13" s="71">
        <v>-8001949.6724130139</v>
      </c>
      <c r="BW13" s="71">
        <v>0</v>
      </c>
      <c r="BX13" s="71">
        <v>-1323864.8515664628</v>
      </c>
      <c r="BY13" s="71">
        <v>-4114433.1963368841</v>
      </c>
      <c r="BZ13" s="71">
        <v>29783739.530000001</v>
      </c>
      <c r="CA13" s="71">
        <v>-12197822.112221472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-53976.7</v>
      </c>
      <c r="CJ13" s="71">
        <v>-53976.7</v>
      </c>
      <c r="CK13" s="71">
        <v>0</v>
      </c>
      <c r="CL13" s="71">
        <v>205269759.03133634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1833838684.2362485</v>
      </c>
      <c r="E14" s="71">
        <v>1559319549.6000001</v>
      </c>
      <c r="F14" s="71">
        <v>2937140756.3800001</v>
      </c>
      <c r="G14" s="71">
        <v>-1377821206.78</v>
      </c>
      <c r="H14" s="71">
        <v>0</v>
      </c>
      <c r="I14" s="71">
        <v>-235488460.86999977</v>
      </c>
      <c r="J14" s="71">
        <v>-357252279.04999971</v>
      </c>
      <c r="K14" s="71">
        <v>-1423130214.1999998</v>
      </c>
      <c r="L14" s="71">
        <v>1065877935.1500001</v>
      </c>
      <c r="M14" s="71">
        <v>121763818.17999995</v>
      </c>
      <c r="N14" s="71">
        <v>504928127.25999999</v>
      </c>
      <c r="O14" s="71">
        <v>-383164309.08000004</v>
      </c>
      <c r="P14" s="71">
        <v>0</v>
      </c>
      <c r="Q14" s="71">
        <v>0</v>
      </c>
      <c r="R14" s="71">
        <v>0</v>
      </c>
      <c r="S14" s="71">
        <v>-1079597.5200000003</v>
      </c>
      <c r="T14" s="71">
        <v>-1927232.7800000003</v>
      </c>
      <c r="U14" s="71">
        <v>-2250328.89</v>
      </c>
      <c r="V14" s="71">
        <v>323096.11</v>
      </c>
      <c r="W14" s="71">
        <v>847635.26</v>
      </c>
      <c r="X14" s="71">
        <v>1021334.28</v>
      </c>
      <c r="Y14" s="71">
        <v>-173699.02</v>
      </c>
      <c r="Z14" s="71">
        <v>475976530.81624806</v>
      </c>
      <c r="AA14" s="71">
        <v>252794261.01573604</v>
      </c>
      <c r="AB14" s="71">
        <v>-309333.44112000044</v>
      </c>
      <c r="AC14" s="71">
        <v>123718440.89219996</v>
      </c>
      <c r="AD14" s="71">
        <v>96975538.004135996</v>
      </c>
      <c r="AE14" s="71">
        <v>14376.607607999998</v>
      </c>
      <c r="AF14" s="71">
        <v>104724.17999999998</v>
      </c>
      <c r="AG14" s="71">
        <v>2620227.3601679998</v>
      </c>
      <c r="AH14" s="71">
        <v>0</v>
      </c>
      <c r="AI14" s="71">
        <v>58296.197519999987</v>
      </c>
      <c r="AJ14" s="71">
        <v>-185944.59</v>
      </c>
      <c r="AK14" s="71">
        <v>-185944.59</v>
      </c>
      <c r="AL14" s="71">
        <v>0</v>
      </c>
      <c r="AM14" s="71">
        <v>35296606.799999997</v>
      </c>
      <c r="AN14" s="71">
        <v>19255741.670000002</v>
      </c>
      <c r="AO14" s="71">
        <v>28362.790000000037</v>
      </c>
      <c r="AP14" s="71">
        <v>0</v>
      </c>
      <c r="AQ14" s="71">
        <v>0</v>
      </c>
      <c r="AR14" s="71">
        <v>16012502.34</v>
      </c>
      <c r="AS14" s="71">
        <v>-2009203693.249999</v>
      </c>
      <c r="AT14" s="71">
        <v>-437220566.80999994</v>
      </c>
      <c r="AU14" s="71">
        <v>-629631604.27999997</v>
      </c>
      <c r="AV14" s="71">
        <v>192411037.47</v>
      </c>
      <c r="AW14" s="71">
        <v>-1217901710.1899991</v>
      </c>
      <c r="AX14" s="71">
        <v>-1650662620.7399993</v>
      </c>
      <c r="AY14" s="71">
        <v>-3962092657.019999</v>
      </c>
      <c r="AZ14" s="71">
        <v>-4319307373.7199993</v>
      </c>
      <c r="BA14" s="71">
        <v>-2636961412.3899999</v>
      </c>
      <c r="BB14" s="71">
        <v>0</v>
      </c>
      <c r="BC14" s="71">
        <v>2994176129.0899997</v>
      </c>
      <c r="BD14" s="71">
        <v>2311430036.2799997</v>
      </c>
      <c r="BE14" s="71">
        <v>432760910.55000019</v>
      </c>
      <c r="BF14" s="71">
        <v>1007535211.1600002</v>
      </c>
      <c r="BG14" s="71">
        <v>1424559613.21</v>
      </c>
      <c r="BH14" s="71">
        <v>344375111.59000009</v>
      </c>
      <c r="BI14" s="71">
        <v>0</v>
      </c>
      <c r="BJ14" s="71">
        <v>-761399513.63999999</v>
      </c>
      <c r="BK14" s="71">
        <v>-574774300.61000001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-353194482.03999996</v>
      </c>
      <c r="BT14" s="71">
        <v>-366768091.06999993</v>
      </c>
      <c r="BU14" s="71">
        <v>-89132814.930000007</v>
      </c>
      <c r="BV14" s="71">
        <v>-30084687.939999998</v>
      </c>
      <c r="BW14" s="71">
        <v>0</v>
      </c>
      <c r="BX14" s="71">
        <v>-12282591.029999999</v>
      </c>
      <c r="BY14" s="71">
        <v>-26974.73</v>
      </c>
      <c r="BZ14" s="71">
        <v>149662519.25999999</v>
      </c>
      <c r="CA14" s="71">
        <v>-4561841.5999999996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-886934.21</v>
      </c>
      <c r="CJ14" s="71">
        <v>-886934.21</v>
      </c>
      <c r="CK14" s="71">
        <v>0</v>
      </c>
      <c r="CL14" s="71">
        <v>-175365009.01375055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1676101.1600000001</v>
      </c>
      <c r="E15" s="71">
        <v>5504699.959999999</v>
      </c>
      <c r="F15" s="71">
        <v>5504699.959999999</v>
      </c>
      <c r="G15" s="71">
        <v>0</v>
      </c>
      <c r="H15" s="71">
        <v>0</v>
      </c>
      <c r="I15" s="71">
        <v>-1823346.5800000005</v>
      </c>
      <c r="J15" s="71">
        <v>-1823346.5800000005</v>
      </c>
      <c r="K15" s="71">
        <v>-3422675.3900000006</v>
      </c>
      <c r="L15" s="71">
        <v>1599328.81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-3408770.3999999985</v>
      </c>
      <c r="T15" s="71">
        <v>-3408770.3999999985</v>
      </c>
      <c r="U15" s="71">
        <v>-4891369.3899999987</v>
      </c>
      <c r="V15" s="71">
        <v>1482598.99</v>
      </c>
      <c r="W15" s="71">
        <v>0</v>
      </c>
      <c r="X15" s="71">
        <v>0</v>
      </c>
      <c r="Y15" s="71">
        <v>0</v>
      </c>
      <c r="Z15" s="71">
        <v>1403518.1800000002</v>
      </c>
      <c r="AA15" s="71">
        <v>394629.36</v>
      </c>
      <c r="AB15" s="71">
        <v>194633.23000000004</v>
      </c>
      <c r="AC15" s="71">
        <v>747749.12000000011</v>
      </c>
      <c r="AD15" s="71">
        <v>66506.47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-9338329.1200000048</v>
      </c>
      <c r="AT15" s="71">
        <v>-452846.33</v>
      </c>
      <c r="AU15" s="71">
        <v>-452846.33</v>
      </c>
      <c r="AV15" s="71">
        <v>0</v>
      </c>
      <c r="AW15" s="71">
        <v>-4690934.2700000061</v>
      </c>
      <c r="AX15" s="71">
        <v>-4690934.2700000061</v>
      </c>
      <c r="AY15" s="71">
        <v>-11507550.720000006</v>
      </c>
      <c r="AZ15" s="71">
        <v>-20203865.670000002</v>
      </c>
      <c r="BA15" s="71">
        <v>0</v>
      </c>
      <c r="BB15" s="71">
        <v>0</v>
      </c>
      <c r="BC15" s="71">
        <v>8696314.9499999955</v>
      </c>
      <c r="BD15" s="71">
        <v>6816616.4500000002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-4194548.5199999996</v>
      </c>
      <c r="BT15" s="71">
        <v>-1227159.0299999993</v>
      </c>
      <c r="BU15" s="71">
        <v>-1652257.5799999998</v>
      </c>
      <c r="BV15" s="71">
        <v>-407104.37999999989</v>
      </c>
      <c r="BW15" s="71">
        <v>0</v>
      </c>
      <c r="BX15" s="71">
        <v>-84540.070000000022</v>
      </c>
      <c r="BY15" s="71">
        <v>-823487.46000000031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-7662227.9600000046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502385661.10151297</v>
      </c>
      <c r="E17" s="71">
        <v>223952645.94</v>
      </c>
      <c r="F17" s="71">
        <v>363200498.24000001</v>
      </c>
      <c r="G17" s="71">
        <v>-139247852.30000001</v>
      </c>
      <c r="H17" s="71">
        <v>0</v>
      </c>
      <c r="I17" s="71">
        <v>108298059.22999996</v>
      </c>
      <c r="J17" s="71">
        <v>75004342.569999963</v>
      </c>
      <c r="K17" s="71">
        <v>-195088184.36000004</v>
      </c>
      <c r="L17" s="71">
        <v>270092526.93000001</v>
      </c>
      <c r="M17" s="71">
        <v>33293716.659999996</v>
      </c>
      <c r="N17" s="71">
        <v>58726217.649999999</v>
      </c>
      <c r="O17" s="71">
        <v>-25432500.990000002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169813426.01151302</v>
      </c>
      <c r="AA17" s="71">
        <v>114158926.14717901</v>
      </c>
      <c r="AB17" s="71">
        <v>11257.11177</v>
      </c>
      <c r="AC17" s="71">
        <v>55643242.752564013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321529.92</v>
      </c>
      <c r="AN17" s="71">
        <v>258127.87</v>
      </c>
      <c r="AO17" s="71">
        <v>0</v>
      </c>
      <c r="AP17" s="71">
        <v>0</v>
      </c>
      <c r="AQ17" s="71">
        <v>0</v>
      </c>
      <c r="AR17" s="71">
        <v>63402.05</v>
      </c>
      <c r="AS17" s="71">
        <v>-277399378.1896801</v>
      </c>
      <c r="AT17" s="71">
        <v>-77064494.090000004</v>
      </c>
      <c r="AU17" s="71">
        <v>-93123201.790000007</v>
      </c>
      <c r="AV17" s="71">
        <v>16058707.699999999</v>
      </c>
      <c r="AW17" s="71">
        <v>-118951241.35000004</v>
      </c>
      <c r="AX17" s="71">
        <v>-237288424.74000007</v>
      </c>
      <c r="AY17" s="71">
        <v>-408801667.58000004</v>
      </c>
      <c r="AZ17" s="71">
        <v>-597876497.46000004</v>
      </c>
      <c r="BA17" s="71">
        <v>-117808084.38999999</v>
      </c>
      <c r="BB17" s="71">
        <v>0</v>
      </c>
      <c r="BC17" s="71">
        <v>306882914.26999998</v>
      </c>
      <c r="BD17" s="71">
        <v>171513242.83999997</v>
      </c>
      <c r="BE17" s="71">
        <v>118337183.39000003</v>
      </c>
      <c r="BF17" s="71">
        <v>132623578.64000003</v>
      </c>
      <c r="BG17" s="71">
        <v>167544826.29000002</v>
      </c>
      <c r="BH17" s="71">
        <v>30588769.420000002</v>
      </c>
      <c r="BI17" s="71">
        <v>0</v>
      </c>
      <c r="BJ17" s="71">
        <v>-65510017.070000008</v>
      </c>
      <c r="BK17" s="71">
        <v>-14286395.249999998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-81383642.749680012</v>
      </c>
      <c r="BT17" s="71">
        <v>-70238058.12000002</v>
      </c>
      <c r="BU17" s="71">
        <v>-10077510.315240001</v>
      </c>
      <c r="BV17" s="71">
        <v>-9744478.8479999993</v>
      </c>
      <c r="BW17" s="71">
        <v>0</v>
      </c>
      <c r="BX17" s="71">
        <v>-214686.33479999998</v>
      </c>
      <c r="BY17" s="71">
        <v>-4760359.4516399996</v>
      </c>
      <c r="BZ17" s="71">
        <v>18447206.620000001</v>
      </c>
      <c r="CA17" s="71">
        <v>-4795756.3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224986282.91183287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142406317.9499999</v>
      </c>
      <c r="E18" s="71">
        <v>94253749.859999955</v>
      </c>
      <c r="F18" s="71">
        <v>443329027.09999996</v>
      </c>
      <c r="G18" s="71">
        <v>-349075277.24000001</v>
      </c>
      <c r="H18" s="71">
        <v>0</v>
      </c>
      <c r="I18" s="71">
        <v>-11755059.330000043</v>
      </c>
      <c r="J18" s="71">
        <v>-74177818.790000021</v>
      </c>
      <c r="K18" s="71">
        <v>-232404176.87</v>
      </c>
      <c r="L18" s="71">
        <v>158226358.07999998</v>
      </c>
      <c r="M18" s="71">
        <v>62422759.459999979</v>
      </c>
      <c r="N18" s="71">
        <v>180663748.56</v>
      </c>
      <c r="O18" s="71">
        <v>-118240989.10000002</v>
      </c>
      <c r="P18" s="71">
        <v>0</v>
      </c>
      <c r="Q18" s="71">
        <v>0</v>
      </c>
      <c r="R18" s="71">
        <v>0</v>
      </c>
      <c r="S18" s="71">
        <v>4554997.6900000013</v>
      </c>
      <c r="T18" s="71">
        <v>17092574.73</v>
      </c>
      <c r="U18" s="71">
        <v>-27200351.690000001</v>
      </c>
      <c r="V18" s="71">
        <v>44292926.420000002</v>
      </c>
      <c r="W18" s="71">
        <v>-12537577.039999999</v>
      </c>
      <c r="X18" s="71">
        <v>20562087.870000001</v>
      </c>
      <c r="Y18" s="71">
        <v>-33099664.91</v>
      </c>
      <c r="Z18" s="71">
        <v>55159987.530000001</v>
      </c>
      <c r="AA18" s="71">
        <v>16670239.309999999</v>
      </c>
      <c r="AB18" s="71">
        <v>0</v>
      </c>
      <c r="AC18" s="71">
        <v>2281611.09</v>
      </c>
      <c r="AD18" s="71">
        <v>36208137.130000003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-30857.800000000017</v>
      </c>
      <c r="AK18" s="71">
        <v>-164641.82</v>
      </c>
      <c r="AL18" s="71">
        <v>133784.01999999999</v>
      </c>
      <c r="AM18" s="71">
        <v>223500</v>
      </c>
      <c r="AN18" s="71">
        <v>840000</v>
      </c>
      <c r="AO18" s="71">
        <v>-616500</v>
      </c>
      <c r="AP18" s="71">
        <v>0</v>
      </c>
      <c r="AQ18" s="71">
        <v>0</v>
      </c>
      <c r="AR18" s="71">
        <v>0</v>
      </c>
      <c r="AS18" s="71">
        <v>-126094552.40000015</v>
      </c>
      <c r="AT18" s="71">
        <v>-23941347.919999987</v>
      </c>
      <c r="AU18" s="71">
        <v>-106743671.55999999</v>
      </c>
      <c r="AV18" s="71">
        <v>82802323.640000001</v>
      </c>
      <c r="AW18" s="71">
        <v>-48096102.000000119</v>
      </c>
      <c r="AX18" s="71">
        <v>-201773103.30999994</v>
      </c>
      <c r="AY18" s="71">
        <v>-870828839.86000001</v>
      </c>
      <c r="AZ18" s="71">
        <v>-632400776.70000005</v>
      </c>
      <c r="BA18" s="71">
        <v>-896517869.17000008</v>
      </c>
      <c r="BB18" s="71">
        <v>0</v>
      </c>
      <c r="BC18" s="71">
        <v>658089806.01000011</v>
      </c>
      <c r="BD18" s="71">
        <v>669055736.55000007</v>
      </c>
      <c r="BE18" s="71">
        <v>153677001.30999982</v>
      </c>
      <c r="BF18" s="71">
        <v>696183045.96999979</v>
      </c>
      <c r="BG18" s="71">
        <v>491906683.71999997</v>
      </c>
      <c r="BH18" s="71">
        <v>730385446.17999995</v>
      </c>
      <c r="BI18" s="71">
        <v>0</v>
      </c>
      <c r="BJ18" s="71">
        <v>-526109083.93000013</v>
      </c>
      <c r="BK18" s="71">
        <v>-542506044.65999997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-54057102.480000041</v>
      </c>
      <c r="BT18" s="71">
        <v>-60023405.109999999</v>
      </c>
      <c r="BU18" s="71">
        <v>-54472650.870000005</v>
      </c>
      <c r="BV18" s="71">
        <v>-10335656.289999999</v>
      </c>
      <c r="BW18" s="71">
        <v>0</v>
      </c>
      <c r="BX18" s="71">
        <v>-2598884.2199999997</v>
      </c>
      <c r="BY18" s="71">
        <v>-14107896.859999999</v>
      </c>
      <c r="BZ18" s="71">
        <v>88311326.48999998</v>
      </c>
      <c r="CA18" s="71">
        <v>-829935.62000000011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16311765.549999744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257529669.39000002</v>
      </c>
      <c r="E20" s="71">
        <v>239082057.91000003</v>
      </c>
      <c r="F20" s="71">
        <v>631789841.97000003</v>
      </c>
      <c r="G20" s="71">
        <v>-392707784.06</v>
      </c>
      <c r="H20" s="71">
        <v>0</v>
      </c>
      <c r="I20" s="71">
        <v>-36841398.680000037</v>
      </c>
      <c r="J20" s="71">
        <v>-117291171.00999999</v>
      </c>
      <c r="K20" s="71">
        <v>-351883346.76999998</v>
      </c>
      <c r="L20" s="71">
        <v>234592175.75999999</v>
      </c>
      <c r="M20" s="71">
        <v>80449772.329999954</v>
      </c>
      <c r="N20" s="71">
        <v>217130603.75999999</v>
      </c>
      <c r="O20" s="71">
        <v>-136680831.43000004</v>
      </c>
      <c r="P20" s="71">
        <v>0</v>
      </c>
      <c r="Q20" s="71">
        <v>0</v>
      </c>
      <c r="R20" s="71">
        <v>0</v>
      </c>
      <c r="S20" s="71">
        <v>-33397390</v>
      </c>
      <c r="T20" s="71">
        <v>-89619503</v>
      </c>
      <c r="U20" s="71">
        <v>-116409673</v>
      </c>
      <c r="V20" s="71">
        <v>26790170</v>
      </c>
      <c r="W20" s="71">
        <v>56222113</v>
      </c>
      <c r="X20" s="71">
        <v>71830915</v>
      </c>
      <c r="Y20" s="71">
        <v>-15608802</v>
      </c>
      <c r="Z20" s="71">
        <v>88208973.89000003</v>
      </c>
      <c r="AA20" s="71">
        <v>84307372.960000023</v>
      </c>
      <c r="AB20" s="71">
        <v>0</v>
      </c>
      <c r="AC20" s="71">
        <v>1193276.4200000004</v>
      </c>
      <c r="AD20" s="71">
        <v>2708324.51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9987.27</v>
      </c>
      <c r="AK20" s="71">
        <v>9987.27</v>
      </c>
      <c r="AL20" s="71">
        <v>0</v>
      </c>
      <c r="AM20" s="71">
        <v>467439</v>
      </c>
      <c r="AN20" s="71">
        <v>9412492</v>
      </c>
      <c r="AO20" s="71">
        <v>-8068725</v>
      </c>
      <c r="AP20" s="71">
        <v>0</v>
      </c>
      <c r="AQ20" s="71">
        <v>0</v>
      </c>
      <c r="AR20" s="71">
        <v>-876328</v>
      </c>
      <c r="AS20" s="71">
        <v>-346915937.58999944</v>
      </c>
      <c r="AT20" s="71">
        <v>-49317280.160000026</v>
      </c>
      <c r="AU20" s="71">
        <v>-207461447.61000001</v>
      </c>
      <c r="AV20" s="71">
        <v>158144167.44999999</v>
      </c>
      <c r="AW20" s="71">
        <v>-209716385.09999943</v>
      </c>
      <c r="AX20" s="71">
        <v>-836252335.39999962</v>
      </c>
      <c r="AY20" s="71">
        <v>-2031175992.4999995</v>
      </c>
      <c r="AZ20" s="71">
        <v>-1585576932.1899998</v>
      </c>
      <c r="BA20" s="71">
        <v>-2372636006.8299994</v>
      </c>
      <c r="BB20" s="71">
        <v>0</v>
      </c>
      <c r="BC20" s="71">
        <v>1927036946.52</v>
      </c>
      <c r="BD20" s="71">
        <v>1194923657.0999999</v>
      </c>
      <c r="BE20" s="71">
        <v>626535950.30000019</v>
      </c>
      <c r="BF20" s="71">
        <v>1579447379.5700002</v>
      </c>
      <c r="BG20" s="71">
        <v>1196758372.5599999</v>
      </c>
      <c r="BH20" s="71">
        <v>1889584575.8100002</v>
      </c>
      <c r="BI20" s="71">
        <v>0</v>
      </c>
      <c r="BJ20" s="71">
        <v>-1506895568.7999997</v>
      </c>
      <c r="BK20" s="71">
        <v>-952911429.26999998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-87753547.209999993</v>
      </c>
      <c r="BT20" s="71">
        <v>-89275243.879999995</v>
      </c>
      <c r="BU20" s="71">
        <v>-18179166.850000001</v>
      </c>
      <c r="BV20" s="71">
        <v>-3499266.3</v>
      </c>
      <c r="BW20" s="71">
        <v>-29040.289999999997</v>
      </c>
      <c r="BX20" s="71">
        <v>-1549519.3800000001</v>
      </c>
      <c r="BY20" s="71">
        <v>-4381445.37</v>
      </c>
      <c r="BZ20" s="71">
        <v>29164301.760000002</v>
      </c>
      <c r="CA20" s="71">
        <v>-4166.8999999999996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-128725.12</v>
      </c>
      <c r="CJ20" s="71">
        <v>-128725.12</v>
      </c>
      <c r="CK20" s="71">
        <v>0</v>
      </c>
      <c r="CL20" s="71">
        <v>-89386268.199999422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119662495.32999998</v>
      </c>
      <c r="E21" s="71">
        <v>40154831.379999995</v>
      </c>
      <c r="F21" s="71">
        <v>47211460.079999998</v>
      </c>
      <c r="G21" s="71">
        <v>-7056628.7000000011</v>
      </c>
      <c r="H21" s="71">
        <v>0</v>
      </c>
      <c r="I21" s="71">
        <v>-22728763.280000001</v>
      </c>
      <c r="J21" s="71">
        <v>-15303130.580000002</v>
      </c>
      <c r="K21" s="71">
        <v>-25482781.580000002</v>
      </c>
      <c r="L21" s="71">
        <v>10179651</v>
      </c>
      <c r="M21" s="71">
        <v>-7425632.7000000002</v>
      </c>
      <c r="N21" s="71">
        <v>1301518.2999999998</v>
      </c>
      <c r="O21" s="71">
        <v>-8727151</v>
      </c>
      <c r="P21" s="71">
        <v>0</v>
      </c>
      <c r="Q21" s="71">
        <v>0</v>
      </c>
      <c r="R21" s="71">
        <v>0</v>
      </c>
      <c r="S21" s="71">
        <v>-376264.29999999981</v>
      </c>
      <c r="T21" s="71">
        <v>4401956.49</v>
      </c>
      <c r="U21" s="71">
        <v>-396287.51</v>
      </c>
      <c r="V21" s="71">
        <v>4798244</v>
      </c>
      <c r="W21" s="71">
        <v>-4778220.79</v>
      </c>
      <c r="X21" s="71">
        <v>20023.21</v>
      </c>
      <c r="Y21" s="71">
        <v>-4798244</v>
      </c>
      <c r="Z21" s="71">
        <v>3811211.72</v>
      </c>
      <c r="AA21" s="71">
        <v>2422038.7600000002</v>
      </c>
      <c r="AB21" s="71">
        <v>0</v>
      </c>
      <c r="AC21" s="71">
        <v>857921.52</v>
      </c>
      <c r="AD21" s="71">
        <v>499884.04</v>
      </c>
      <c r="AE21" s="71">
        <v>0</v>
      </c>
      <c r="AF21" s="71">
        <v>17291.960000000003</v>
      </c>
      <c r="AG21" s="71">
        <v>14075.44</v>
      </c>
      <c r="AH21" s="71">
        <v>0</v>
      </c>
      <c r="AI21" s="71">
        <v>0</v>
      </c>
      <c r="AJ21" s="71">
        <v>98800842.729999989</v>
      </c>
      <c r="AK21" s="71">
        <v>98800842.729999989</v>
      </c>
      <c r="AL21" s="71">
        <v>0</v>
      </c>
      <c r="AM21" s="71">
        <v>637.08000000000004</v>
      </c>
      <c r="AN21" s="71">
        <v>0</v>
      </c>
      <c r="AO21" s="71">
        <v>0</v>
      </c>
      <c r="AP21" s="71">
        <v>0</v>
      </c>
      <c r="AQ21" s="71">
        <v>0</v>
      </c>
      <c r="AR21" s="71">
        <v>637.08000000000004</v>
      </c>
      <c r="AS21" s="71">
        <v>-152715427.52000001</v>
      </c>
      <c r="AT21" s="71">
        <v>-11325128.400000002</v>
      </c>
      <c r="AU21" s="71">
        <v>-17887784.560000002</v>
      </c>
      <c r="AV21" s="71">
        <v>6562656.1600000001</v>
      </c>
      <c r="AW21" s="71">
        <v>-121356330.98</v>
      </c>
      <c r="AX21" s="71">
        <v>-78678105.560000017</v>
      </c>
      <c r="AY21" s="71">
        <v>-211876208.19</v>
      </c>
      <c r="AZ21" s="71">
        <v>-240707089.81999999</v>
      </c>
      <c r="BA21" s="71">
        <v>-104554878.5</v>
      </c>
      <c r="BB21" s="71">
        <v>0</v>
      </c>
      <c r="BC21" s="71">
        <v>133385760.13</v>
      </c>
      <c r="BD21" s="71">
        <v>133198102.62999998</v>
      </c>
      <c r="BE21" s="71">
        <v>-42678225.419999987</v>
      </c>
      <c r="BF21" s="71">
        <v>60970603.739999995</v>
      </c>
      <c r="BG21" s="71">
        <v>75589382.359999999</v>
      </c>
      <c r="BH21" s="71">
        <v>52405494.240000002</v>
      </c>
      <c r="BI21" s="71">
        <v>0</v>
      </c>
      <c r="BJ21" s="71">
        <v>-67024272.859999999</v>
      </c>
      <c r="BK21" s="71">
        <v>-103648829.15999998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-19990170.009999994</v>
      </c>
      <c r="BT21" s="71">
        <v>-5561979.3999999994</v>
      </c>
      <c r="BU21" s="71">
        <v>-11802415.009999998</v>
      </c>
      <c r="BV21" s="71">
        <v>-3858166.6600000006</v>
      </c>
      <c r="BW21" s="71">
        <v>0</v>
      </c>
      <c r="BX21" s="71">
        <v>-669596.93000000005</v>
      </c>
      <c r="BY21" s="71">
        <v>-821872.2899999998</v>
      </c>
      <c r="BZ21" s="71">
        <v>2723860.2800000003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-43798.130000000005</v>
      </c>
      <c r="CJ21" s="71">
        <v>-43798.130000000005</v>
      </c>
      <c r="CK21" s="71">
        <v>0</v>
      </c>
      <c r="CL21" s="71">
        <v>-33052932.190000027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517889001.73995072</v>
      </c>
      <c r="E22" s="71">
        <v>425359439.86000061</v>
      </c>
      <c r="F22" s="71">
        <v>3375726807.5100002</v>
      </c>
      <c r="G22" s="71">
        <v>-2950367367.6499996</v>
      </c>
      <c r="H22" s="71">
        <v>0</v>
      </c>
      <c r="I22" s="71">
        <v>-92833512.140000343</v>
      </c>
      <c r="J22" s="71">
        <v>-565447607.03000021</v>
      </c>
      <c r="K22" s="71">
        <v>-1640888983.6400001</v>
      </c>
      <c r="L22" s="71">
        <v>1075441376.6099999</v>
      </c>
      <c r="M22" s="71">
        <v>472614094.88999987</v>
      </c>
      <c r="N22" s="71">
        <v>1418862734.5899999</v>
      </c>
      <c r="O22" s="71">
        <v>-946248639.70000005</v>
      </c>
      <c r="P22" s="71">
        <v>0</v>
      </c>
      <c r="Q22" s="71">
        <v>0</v>
      </c>
      <c r="R22" s="71">
        <v>0</v>
      </c>
      <c r="S22" s="71">
        <v>-26130004</v>
      </c>
      <c r="T22" s="71">
        <v>-101699335</v>
      </c>
      <c r="U22" s="71">
        <v>-101699335</v>
      </c>
      <c r="V22" s="71">
        <v>0</v>
      </c>
      <c r="W22" s="71">
        <v>75569331</v>
      </c>
      <c r="X22" s="71">
        <v>75569331</v>
      </c>
      <c r="Y22" s="71">
        <v>0</v>
      </c>
      <c r="Z22" s="71">
        <v>211311027.42995045</v>
      </c>
      <c r="AA22" s="71">
        <v>152053600.19117272</v>
      </c>
      <c r="AB22" s="71">
        <v>0</v>
      </c>
      <c r="AC22" s="71">
        <v>51673197.356259473</v>
      </c>
      <c r="AD22" s="71">
        <v>5722335.9338180274</v>
      </c>
      <c r="AE22" s="71">
        <v>1241803.9286677411</v>
      </c>
      <c r="AF22" s="71">
        <v>0</v>
      </c>
      <c r="AG22" s="71">
        <v>618138.946491685</v>
      </c>
      <c r="AH22" s="71">
        <v>0</v>
      </c>
      <c r="AI22" s="71">
        <v>1951.0735407688176</v>
      </c>
      <c r="AJ22" s="71">
        <v>0</v>
      </c>
      <c r="AK22" s="71">
        <v>0</v>
      </c>
      <c r="AL22" s="71">
        <v>0</v>
      </c>
      <c r="AM22" s="71">
        <v>182050.58999999997</v>
      </c>
      <c r="AN22" s="71">
        <v>-3294609</v>
      </c>
      <c r="AO22" s="71">
        <v>3084495.23</v>
      </c>
      <c r="AP22" s="71">
        <v>0</v>
      </c>
      <c r="AQ22" s="71">
        <v>0</v>
      </c>
      <c r="AR22" s="71">
        <v>392164.36</v>
      </c>
      <c r="AS22" s="71">
        <v>-501653232.05567491</v>
      </c>
      <c r="AT22" s="71">
        <v>-37278069.519999862</v>
      </c>
      <c r="AU22" s="71">
        <v>-461538004.14999992</v>
      </c>
      <c r="AV22" s="71">
        <v>424259934.63000005</v>
      </c>
      <c r="AW22" s="71">
        <v>-349059400.42999887</v>
      </c>
      <c r="AX22" s="71">
        <v>-2963680323.4000001</v>
      </c>
      <c r="AY22" s="71">
        <v>-5533719502.6500015</v>
      </c>
      <c r="AZ22" s="71">
        <v>-4481493558.1000004</v>
      </c>
      <c r="BA22" s="71">
        <v>-11571600574.450001</v>
      </c>
      <c r="BB22" s="71">
        <v>0</v>
      </c>
      <c r="BC22" s="71">
        <v>10519374629.9</v>
      </c>
      <c r="BD22" s="71">
        <v>2570039179.2500014</v>
      </c>
      <c r="BE22" s="71">
        <v>2614620922.9700012</v>
      </c>
      <c r="BF22" s="71">
        <v>4904695661.6300011</v>
      </c>
      <c r="BG22" s="71">
        <v>4057422150.1600003</v>
      </c>
      <c r="BH22" s="71">
        <v>10184676951.709999</v>
      </c>
      <c r="BI22" s="71">
        <v>0</v>
      </c>
      <c r="BJ22" s="71">
        <v>-9337403440.2399979</v>
      </c>
      <c r="BK22" s="71">
        <v>-2290074738.6599998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-115315762.10567616</v>
      </c>
      <c r="BT22" s="71">
        <v>-353076892.35000002</v>
      </c>
      <c r="BU22" s="71">
        <v>-146884324.97479922</v>
      </c>
      <c r="BV22" s="71">
        <v>-10661181.951463604</v>
      </c>
      <c r="BW22" s="71">
        <v>0</v>
      </c>
      <c r="BX22" s="71">
        <v>-12626371.419989981</v>
      </c>
      <c r="BY22" s="71">
        <v>-8430200.1394233629</v>
      </c>
      <c r="BZ22" s="71">
        <v>420888995.84000003</v>
      </c>
      <c r="CA22" s="71">
        <v>-4525787.1100000003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16235769.684275806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446471125.41000015</v>
      </c>
      <c r="E23" s="71">
        <v>373767290.09000015</v>
      </c>
      <c r="F23" s="71">
        <v>623925797.60000014</v>
      </c>
      <c r="G23" s="71">
        <v>-250158507.51000002</v>
      </c>
      <c r="H23" s="71">
        <v>0</v>
      </c>
      <c r="I23" s="71">
        <v>-13606513.140000023</v>
      </c>
      <c r="J23" s="71">
        <v>822424.70999997854</v>
      </c>
      <c r="K23" s="71">
        <v>-261123040.29000002</v>
      </c>
      <c r="L23" s="71">
        <v>261945465</v>
      </c>
      <c r="M23" s="71">
        <v>-14428937.850000001</v>
      </c>
      <c r="N23" s="71">
        <v>54560777.839999996</v>
      </c>
      <c r="O23" s="71">
        <v>-68989715.689999998</v>
      </c>
      <c r="P23" s="71">
        <v>0</v>
      </c>
      <c r="Q23" s="71">
        <v>0</v>
      </c>
      <c r="R23" s="71">
        <v>0</v>
      </c>
      <c r="S23" s="71">
        <v>-44454746.960000008</v>
      </c>
      <c r="T23" s="71">
        <v>-48030724.080000013</v>
      </c>
      <c r="U23" s="71">
        <v>-159714420.78</v>
      </c>
      <c r="V23" s="71">
        <v>111683696.69999999</v>
      </c>
      <c r="W23" s="71">
        <v>3575977.120000001</v>
      </c>
      <c r="X23" s="71">
        <v>32666543.77</v>
      </c>
      <c r="Y23" s="71">
        <v>-29090566.649999999</v>
      </c>
      <c r="Z23" s="71">
        <v>130454793.97000001</v>
      </c>
      <c r="AA23" s="71">
        <v>89238904.430000007</v>
      </c>
      <c r="AB23" s="71">
        <v>14919979.01</v>
      </c>
      <c r="AC23" s="71">
        <v>3448010.7500000009</v>
      </c>
      <c r="AD23" s="71">
        <v>20344969.139999997</v>
      </c>
      <c r="AE23" s="71">
        <v>0</v>
      </c>
      <c r="AF23" s="71">
        <v>1836468.03</v>
      </c>
      <c r="AG23" s="71">
        <v>666462.60999999987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310301.45</v>
      </c>
      <c r="AN23" s="71">
        <v>623328.51</v>
      </c>
      <c r="AO23" s="71">
        <v>-313027.06</v>
      </c>
      <c r="AP23" s="71">
        <v>0</v>
      </c>
      <c r="AQ23" s="71">
        <v>0</v>
      </c>
      <c r="AR23" s="71">
        <v>0</v>
      </c>
      <c r="AS23" s="71">
        <v>-1831252561.6600001</v>
      </c>
      <c r="AT23" s="71">
        <v>-114919146.1499998</v>
      </c>
      <c r="AU23" s="71">
        <v>-287956735.17999989</v>
      </c>
      <c r="AV23" s="71">
        <v>173037589.03000009</v>
      </c>
      <c r="AW23" s="71">
        <v>-1582307801.6400001</v>
      </c>
      <c r="AX23" s="71">
        <v>-1398834594.71</v>
      </c>
      <c r="AY23" s="71">
        <v>-4243843714.5800009</v>
      </c>
      <c r="AZ23" s="71">
        <v>-2118507945.9300003</v>
      </c>
      <c r="BA23" s="71">
        <v>-5301005509.3700008</v>
      </c>
      <c r="BB23" s="71">
        <v>0</v>
      </c>
      <c r="BC23" s="71">
        <v>3175669740.7200003</v>
      </c>
      <c r="BD23" s="71">
        <v>2845009119.8700008</v>
      </c>
      <c r="BE23" s="71">
        <v>-183473206.93000007</v>
      </c>
      <c r="BF23" s="71">
        <v>1827016918.9100001</v>
      </c>
      <c r="BG23" s="71">
        <v>1399989956.74</v>
      </c>
      <c r="BH23" s="71">
        <v>1794911814.22</v>
      </c>
      <c r="BI23" s="71">
        <v>0</v>
      </c>
      <c r="BJ23" s="71">
        <v>-1367884852.05</v>
      </c>
      <c r="BK23" s="71">
        <v>-2010490125.8400002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-132924540.19999996</v>
      </c>
      <c r="BT23" s="71">
        <v>-99250458.439999968</v>
      </c>
      <c r="BU23" s="71">
        <v>-43920754.82</v>
      </c>
      <c r="BV23" s="71">
        <v>-1017241.2700000001</v>
      </c>
      <c r="BW23" s="71">
        <v>0</v>
      </c>
      <c r="BX23" s="71">
        <v>-8802678.0000000019</v>
      </c>
      <c r="BY23" s="71">
        <v>-17237995.369999997</v>
      </c>
      <c r="BZ23" s="71">
        <v>38263481.770000003</v>
      </c>
      <c r="CA23" s="71">
        <v>-958894.07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-1101073.67</v>
      </c>
      <c r="CJ23" s="71">
        <v>-1101073.67</v>
      </c>
      <c r="CK23" s="71">
        <v>0</v>
      </c>
      <c r="CL23" s="71">
        <v>-1384781436.25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94626393.500000015</v>
      </c>
      <c r="E24" s="71">
        <v>69626259.890000001</v>
      </c>
      <c r="F24" s="71">
        <v>124806186.83</v>
      </c>
      <c r="G24" s="71">
        <v>-55179926.939999998</v>
      </c>
      <c r="H24" s="71">
        <v>0</v>
      </c>
      <c r="I24" s="71">
        <v>-2390576.209999986</v>
      </c>
      <c r="J24" s="71">
        <v>-3234194.6399999857</v>
      </c>
      <c r="K24" s="71">
        <v>-69515157.399999991</v>
      </c>
      <c r="L24" s="71">
        <v>66280962.760000005</v>
      </c>
      <c r="M24" s="71">
        <v>843618.4299999997</v>
      </c>
      <c r="N24" s="71">
        <v>35213696.5</v>
      </c>
      <c r="O24" s="71">
        <v>-34370078.07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27390709.820000004</v>
      </c>
      <c r="AA24" s="71">
        <v>26899035.860000003</v>
      </c>
      <c r="AB24" s="71">
        <v>0</v>
      </c>
      <c r="AC24" s="71">
        <v>491673.95999999996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-85045.73</v>
      </c>
      <c r="AO24" s="71">
        <v>85045.73</v>
      </c>
      <c r="AP24" s="71">
        <v>0</v>
      </c>
      <c r="AQ24" s="71">
        <v>0</v>
      </c>
      <c r="AR24" s="71">
        <v>0</v>
      </c>
      <c r="AS24" s="71">
        <v>-65818768.849999994</v>
      </c>
      <c r="AT24" s="71">
        <v>-10356093.149999999</v>
      </c>
      <c r="AU24" s="71">
        <v>-25332972.079999998</v>
      </c>
      <c r="AV24" s="71">
        <v>14976878.93</v>
      </c>
      <c r="AW24" s="71">
        <v>-30191724.039999999</v>
      </c>
      <c r="AX24" s="71">
        <v>-66068380.349999987</v>
      </c>
      <c r="AY24" s="71">
        <v>-126523831.52999999</v>
      </c>
      <c r="AZ24" s="71">
        <v>-127429502.27000001</v>
      </c>
      <c r="BA24" s="71">
        <v>-95873627.549999997</v>
      </c>
      <c r="BB24" s="71">
        <v>0</v>
      </c>
      <c r="BC24" s="71">
        <v>96779298.290000007</v>
      </c>
      <c r="BD24" s="71">
        <v>60455451.18</v>
      </c>
      <c r="BE24" s="71">
        <v>35876656.309999987</v>
      </c>
      <c r="BF24" s="71">
        <v>63953348.869999997</v>
      </c>
      <c r="BG24" s="71">
        <v>63733203.229999997</v>
      </c>
      <c r="BH24" s="71">
        <v>55269717.180000007</v>
      </c>
      <c r="BI24" s="71">
        <v>0</v>
      </c>
      <c r="BJ24" s="71">
        <v>-55049571.539999999</v>
      </c>
      <c r="BK24" s="71">
        <v>-28076692.56000001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-25270951.659999996</v>
      </c>
      <c r="BT24" s="71">
        <v>-23219065.580000002</v>
      </c>
      <c r="BU24" s="71">
        <v>-6132082.4500000002</v>
      </c>
      <c r="BV24" s="71">
        <v>-1321482.6399999999</v>
      </c>
      <c r="BW24" s="71">
        <v>0</v>
      </c>
      <c r="BX24" s="71">
        <v>-880352.6100000001</v>
      </c>
      <c r="BY24" s="71">
        <v>-1656582.8800000004</v>
      </c>
      <c r="BZ24" s="71">
        <v>8172437.7200000007</v>
      </c>
      <c r="CA24" s="71">
        <v>-233823.22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28807624.650000021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19731564.041978072</v>
      </c>
      <c r="E25" s="71">
        <v>17945034.189999998</v>
      </c>
      <c r="F25" s="71">
        <v>60020717.590000004</v>
      </c>
      <c r="G25" s="71">
        <v>-42075683.400000006</v>
      </c>
      <c r="H25" s="71">
        <v>0</v>
      </c>
      <c r="I25" s="71">
        <v>-3646789.0699999928</v>
      </c>
      <c r="J25" s="71">
        <v>-6575873.8699999936</v>
      </c>
      <c r="K25" s="71">
        <v>-25428189.279999994</v>
      </c>
      <c r="L25" s="71">
        <v>18852315.41</v>
      </c>
      <c r="M25" s="71">
        <v>2929084.8000000007</v>
      </c>
      <c r="N25" s="71">
        <v>15400014.660000004</v>
      </c>
      <c r="O25" s="71">
        <v>-12470929.860000003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5406634.7019780679</v>
      </c>
      <c r="AA25" s="71">
        <v>4599509.5462757219</v>
      </c>
      <c r="AB25" s="71">
        <v>0</v>
      </c>
      <c r="AC25" s="71">
        <v>315098.65408830449</v>
      </c>
      <c r="AD25" s="71">
        <v>477272.15089979651</v>
      </c>
      <c r="AE25" s="71">
        <v>0</v>
      </c>
      <c r="AF25" s="71">
        <v>14754.350714244903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26684.22</v>
      </c>
      <c r="AN25" s="71">
        <v>66710.540000000008</v>
      </c>
      <c r="AO25" s="71">
        <v>-40026.320000000007</v>
      </c>
      <c r="AP25" s="71">
        <v>0</v>
      </c>
      <c r="AQ25" s="71">
        <v>0</v>
      </c>
      <c r="AR25" s="71">
        <v>0</v>
      </c>
      <c r="AS25" s="71">
        <v>-45486628.844825812</v>
      </c>
      <c r="AT25" s="71">
        <v>-5641738.2649999969</v>
      </c>
      <c r="AU25" s="71">
        <v>-13040503.259999998</v>
      </c>
      <c r="AV25" s="71">
        <v>7398764.995000001</v>
      </c>
      <c r="AW25" s="71">
        <v>-21239969.590720035</v>
      </c>
      <c r="AX25" s="71">
        <v>-61587221.801800013</v>
      </c>
      <c r="AY25" s="71">
        <v>-79657539.081800014</v>
      </c>
      <c r="AZ25" s="71">
        <v>-83083578.131800011</v>
      </c>
      <c r="BA25" s="71">
        <v>-25123020.419999994</v>
      </c>
      <c r="BB25" s="71">
        <v>0</v>
      </c>
      <c r="BC25" s="71">
        <v>28549059.470000003</v>
      </c>
      <c r="BD25" s="71">
        <v>18070317.280000001</v>
      </c>
      <c r="BE25" s="71">
        <v>40347252.211079977</v>
      </c>
      <c r="BF25" s="71">
        <v>49927634.291079976</v>
      </c>
      <c r="BG25" s="71">
        <v>38591973.931079991</v>
      </c>
      <c r="BH25" s="71">
        <v>29229597.549999993</v>
      </c>
      <c r="BI25" s="71">
        <v>0</v>
      </c>
      <c r="BJ25" s="71">
        <v>-17893937.190000005</v>
      </c>
      <c r="BK25" s="71">
        <v>-9580382.0800000001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-18643128.869105779</v>
      </c>
      <c r="BT25" s="71">
        <v>-12686203.950000003</v>
      </c>
      <c r="BU25" s="71">
        <v>-7685834.8213021094</v>
      </c>
      <c r="BV25" s="71">
        <v>-2821904.7126255268</v>
      </c>
      <c r="BW25" s="71">
        <v>0</v>
      </c>
      <c r="BX25" s="71">
        <v>-8813270.902071707</v>
      </c>
      <c r="BY25" s="71">
        <v>-496616.09310643573</v>
      </c>
      <c r="BZ25" s="71">
        <v>13882498.4</v>
      </c>
      <c r="CA25" s="71">
        <v>-21796.789999999997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38207.87999999999</v>
      </c>
      <c r="CJ25" s="71">
        <v>38207.87999999999</v>
      </c>
      <c r="CK25" s="71">
        <v>0</v>
      </c>
      <c r="CL25" s="71">
        <v>-25755064.802847739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294330086.65000004</v>
      </c>
      <c r="E26" s="71">
        <v>255767816.19</v>
      </c>
      <c r="F26" s="71">
        <v>377134625.18000001</v>
      </c>
      <c r="G26" s="71">
        <v>-121366808.99000002</v>
      </c>
      <c r="H26" s="71">
        <v>0</v>
      </c>
      <c r="I26" s="71">
        <v>-13364161.069999963</v>
      </c>
      <c r="J26" s="71">
        <v>-20784263.969999969</v>
      </c>
      <c r="K26" s="71">
        <v>-163133791.53999999</v>
      </c>
      <c r="L26" s="71">
        <v>142349527.57000002</v>
      </c>
      <c r="M26" s="71">
        <v>7420102.900000006</v>
      </c>
      <c r="N26" s="71">
        <v>48140908.800000004</v>
      </c>
      <c r="O26" s="71">
        <v>-40720805.899999999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52369081.320000008</v>
      </c>
      <c r="AA26" s="71">
        <v>50423132.330000006</v>
      </c>
      <c r="AB26" s="71">
        <v>0</v>
      </c>
      <c r="AC26" s="71">
        <v>1676648.7</v>
      </c>
      <c r="AD26" s="71">
        <v>0</v>
      </c>
      <c r="AE26" s="71">
        <v>0</v>
      </c>
      <c r="AF26" s="71">
        <v>0</v>
      </c>
      <c r="AG26" s="71">
        <v>269300.28999999998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-442649.78999999969</v>
      </c>
      <c r="AN26" s="71">
        <v>-2939467.4399999995</v>
      </c>
      <c r="AO26" s="71">
        <v>2496567.5299999998</v>
      </c>
      <c r="AP26" s="71">
        <v>0</v>
      </c>
      <c r="AQ26" s="71">
        <v>0</v>
      </c>
      <c r="AR26" s="71">
        <v>250.12</v>
      </c>
      <c r="AS26" s="71">
        <v>-562944380.81999958</v>
      </c>
      <c r="AT26" s="71">
        <v>-137799636.21000004</v>
      </c>
      <c r="AU26" s="71">
        <v>-228354228.86000001</v>
      </c>
      <c r="AV26" s="71">
        <v>90554592.649999991</v>
      </c>
      <c r="AW26" s="71">
        <v>-373892049.40999955</v>
      </c>
      <c r="AX26" s="71">
        <v>-634487651.0599997</v>
      </c>
      <c r="AY26" s="71">
        <v>-1726356213.1199996</v>
      </c>
      <c r="AZ26" s="71">
        <v>-2137495650.8500001</v>
      </c>
      <c r="BA26" s="71">
        <v>-919547267.17999983</v>
      </c>
      <c r="BB26" s="71">
        <v>0</v>
      </c>
      <c r="BC26" s="71">
        <v>1330686704.9100001</v>
      </c>
      <c r="BD26" s="71">
        <v>1091868562.0599999</v>
      </c>
      <c r="BE26" s="71">
        <v>260595601.65000015</v>
      </c>
      <c r="BF26" s="71">
        <v>709751431.65000021</v>
      </c>
      <c r="BG26" s="71">
        <v>1143783147.0800002</v>
      </c>
      <c r="BH26" s="71">
        <v>149222536.69</v>
      </c>
      <c r="BI26" s="71">
        <v>0</v>
      </c>
      <c r="BJ26" s="71">
        <v>-583254252.12</v>
      </c>
      <c r="BK26" s="71">
        <v>-449155830.00000006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-51204503.849999987</v>
      </c>
      <c r="BT26" s="71">
        <v>-54506679.809999987</v>
      </c>
      <c r="BU26" s="71">
        <v>-11060468.629999999</v>
      </c>
      <c r="BV26" s="71">
        <v>-2143627.3500000006</v>
      </c>
      <c r="BW26" s="71">
        <v>0</v>
      </c>
      <c r="BX26" s="71">
        <v>-858935.4</v>
      </c>
      <c r="BY26" s="71">
        <v>-2244246.0499999998</v>
      </c>
      <c r="BZ26" s="71">
        <v>20071833.839999996</v>
      </c>
      <c r="CA26" s="71">
        <v>-462380.45000000007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-48191.35</v>
      </c>
      <c r="CJ26" s="71">
        <v>-48191.35</v>
      </c>
      <c r="CK26" s="71">
        <v>0</v>
      </c>
      <c r="CL26" s="71">
        <v>-268614294.16999954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547393164.34000003</v>
      </c>
      <c r="E27" s="71">
        <v>494708775.17999995</v>
      </c>
      <c r="F27" s="71">
        <v>747128260.04999995</v>
      </c>
      <c r="G27" s="71">
        <v>-252419484.87</v>
      </c>
      <c r="H27" s="71">
        <v>0</v>
      </c>
      <c r="I27" s="71">
        <v>-187374453.07999998</v>
      </c>
      <c r="J27" s="71">
        <v>-189708385.01999998</v>
      </c>
      <c r="K27" s="71">
        <v>-331658155.02999997</v>
      </c>
      <c r="L27" s="71">
        <v>141949770.00999999</v>
      </c>
      <c r="M27" s="71">
        <v>2333931.9400000051</v>
      </c>
      <c r="N27" s="71">
        <v>57954885.060000002</v>
      </c>
      <c r="O27" s="71">
        <v>-55620953.119999997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239864934.63</v>
      </c>
      <c r="AA27" s="71">
        <v>85798139.299999997</v>
      </c>
      <c r="AB27" s="71">
        <v>22386775.099999998</v>
      </c>
      <c r="AC27" s="71">
        <v>131680020.23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193907.61</v>
      </c>
      <c r="AK27" s="71">
        <v>193907.61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-201966705.37999994</v>
      </c>
      <c r="AT27" s="71">
        <v>-27287053.999999996</v>
      </c>
      <c r="AU27" s="71">
        <v>-58320874.289999999</v>
      </c>
      <c r="AV27" s="71">
        <v>31033820.290000003</v>
      </c>
      <c r="AW27" s="71">
        <v>-14107618.099999994</v>
      </c>
      <c r="AX27" s="71">
        <v>-82323977.929999948</v>
      </c>
      <c r="AY27" s="71">
        <v>-538480090.26999998</v>
      </c>
      <c r="AZ27" s="71">
        <v>-337933782.41000003</v>
      </c>
      <c r="BA27" s="71">
        <v>-1005752276.08</v>
      </c>
      <c r="BB27" s="71">
        <v>0</v>
      </c>
      <c r="BC27" s="71">
        <v>805205968.22000003</v>
      </c>
      <c r="BD27" s="71">
        <v>456156112.34000003</v>
      </c>
      <c r="BE27" s="71">
        <v>68216359.829999954</v>
      </c>
      <c r="BF27" s="71">
        <v>245189433.67999995</v>
      </c>
      <c r="BG27" s="71">
        <v>125701810.97000001</v>
      </c>
      <c r="BH27" s="71">
        <v>486126981.58999997</v>
      </c>
      <c r="BI27" s="71">
        <v>0</v>
      </c>
      <c r="BJ27" s="71">
        <v>-366639358.88</v>
      </c>
      <c r="BK27" s="71">
        <v>-176973073.84999999</v>
      </c>
      <c r="BL27" s="71">
        <v>40613</v>
      </c>
      <c r="BM27" s="71">
        <v>40613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-153176737.48999995</v>
      </c>
      <c r="BT27" s="71">
        <v>-132736627.80999999</v>
      </c>
      <c r="BU27" s="71">
        <v>-23639871.399999999</v>
      </c>
      <c r="BV27" s="71">
        <v>-5290949.79</v>
      </c>
      <c r="BW27" s="71">
        <v>0</v>
      </c>
      <c r="BX27" s="71">
        <v>-4250012.7600000007</v>
      </c>
      <c r="BY27" s="71">
        <v>-3026236.4400000004</v>
      </c>
      <c r="BZ27" s="71">
        <v>15766960.709999999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-7435908.790000001</v>
      </c>
      <c r="CJ27" s="71">
        <v>-7435908.790000001</v>
      </c>
      <c r="CK27" s="71">
        <v>0</v>
      </c>
      <c r="CL27" s="71">
        <v>345426458.9600001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6615740.8899999941</v>
      </c>
      <c r="E28" s="71">
        <v>3429607.349999994</v>
      </c>
      <c r="F28" s="71">
        <v>41939230.299999997</v>
      </c>
      <c r="G28" s="71">
        <v>-38509622.950000003</v>
      </c>
      <c r="H28" s="71">
        <v>0</v>
      </c>
      <c r="I28" s="71">
        <v>-505845.71000000089</v>
      </c>
      <c r="J28" s="71">
        <v>-8010793.3900000006</v>
      </c>
      <c r="K28" s="71">
        <v>-10546650.98</v>
      </c>
      <c r="L28" s="71">
        <v>2535857.5900000003</v>
      </c>
      <c r="M28" s="71">
        <v>7504947.6799999997</v>
      </c>
      <c r="N28" s="71">
        <v>8918686.6199999992</v>
      </c>
      <c r="O28" s="71">
        <v>-1413738.94</v>
      </c>
      <c r="P28" s="71">
        <v>0</v>
      </c>
      <c r="Q28" s="71">
        <v>0</v>
      </c>
      <c r="R28" s="71">
        <v>0</v>
      </c>
      <c r="S28" s="71">
        <v>2817014.72</v>
      </c>
      <c r="T28" s="71">
        <v>6366125.5</v>
      </c>
      <c r="U28" s="71">
        <v>0</v>
      </c>
      <c r="V28" s="71">
        <v>6366125.5</v>
      </c>
      <c r="W28" s="71">
        <v>-3549110.78</v>
      </c>
      <c r="X28" s="71">
        <v>0</v>
      </c>
      <c r="Y28" s="71">
        <v>-3549110.78</v>
      </c>
      <c r="Z28" s="71">
        <v>874964.53</v>
      </c>
      <c r="AA28" s="71">
        <v>410341.12</v>
      </c>
      <c r="AB28" s="71">
        <v>0</v>
      </c>
      <c r="AC28" s="71">
        <v>0</v>
      </c>
      <c r="AD28" s="71">
        <v>464623.41000000003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-17638696.909999989</v>
      </c>
      <c r="AT28" s="71">
        <v>-2269495.1</v>
      </c>
      <c r="AU28" s="71">
        <v>-4277965</v>
      </c>
      <c r="AV28" s="71">
        <v>2008469.9</v>
      </c>
      <c r="AW28" s="71">
        <v>-4513338.849999994</v>
      </c>
      <c r="AX28" s="71">
        <v>11471107.060000017</v>
      </c>
      <c r="AY28" s="71">
        <v>-78152697.819999978</v>
      </c>
      <c r="AZ28" s="71">
        <v>-100087363.38</v>
      </c>
      <c r="BA28" s="71">
        <v>-68827520.570000008</v>
      </c>
      <c r="BB28" s="71">
        <v>0</v>
      </c>
      <c r="BC28" s="71">
        <v>90762186.13000001</v>
      </c>
      <c r="BD28" s="71">
        <v>89623804.879999995</v>
      </c>
      <c r="BE28" s="71">
        <v>-15984445.910000011</v>
      </c>
      <c r="BF28" s="71">
        <v>38793842.099999987</v>
      </c>
      <c r="BG28" s="71">
        <v>48859980.239999995</v>
      </c>
      <c r="BH28" s="71">
        <v>42957136.099999994</v>
      </c>
      <c r="BI28" s="71">
        <v>0</v>
      </c>
      <c r="BJ28" s="71">
        <v>-53023274.240000002</v>
      </c>
      <c r="BK28" s="71">
        <v>-54778288.009999998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-10855862.959999997</v>
      </c>
      <c r="BT28" s="71">
        <v>-2582504.12</v>
      </c>
      <c r="BU28" s="71">
        <v>-8612571.2599999979</v>
      </c>
      <c r="BV28" s="71">
        <v>-2995962.94</v>
      </c>
      <c r="BW28" s="71">
        <v>0</v>
      </c>
      <c r="BX28" s="71">
        <v>-40727.449999999997</v>
      </c>
      <c r="BY28" s="71">
        <v>-1024851.6000000001</v>
      </c>
      <c r="BZ28" s="71">
        <v>4400754.4099999992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-11022956.019999996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222781289.54638931</v>
      </c>
      <c r="E29" s="71">
        <v>220926277.36000073</v>
      </c>
      <c r="F29" s="71">
        <v>1256761715.28</v>
      </c>
      <c r="G29" s="71">
        <v>-1035835437.9199992</v>
      </c>
      <c r="H29" s="71">
        <v>0</v>
      </c>
      <c r="I29" s="71">
        <v>-67059273.729999304</v>
      </c>
      <c r="J29" s="71">
        <v>-188894029.81999993</v>
      </c>
      <c r="K29" s="71">
        <v>-797088893.77999997</v>
      </c>
      <c r="L29" s="71">
        <v>608194863.96000004</v>
      </c>
      <c r="M29" s="71">
        <v>121834756.09000063</v>
      </c>
      <c r="N29" s="71">
        <v>658544257.26000059</v>
      </c>
      <c r="O29" s="71">
        <v>-536709501.16999996</v>
      </c>
      <c r="P29" s="71">
        <v>0</v>
      </c>
      <c r="Q29" s="71">
        <v>0</v>
      </c>
      <c r="R29" s="71">
        <v>0</v>
      </c>
      <c r="S29" s="71">
        <v>-12215947.670000002</v>
      </c>
      <c r="T29" s="71">
        <v>-70662528.969999999</v>
      </c>
      <c r="U29" s="71">
        <v>-70662528.969999999</v>
      </c>
      <c r="V29" s="71">
        <v>0</v>
      </c>
      <c r="W29" s="71">
        <v>58446581.299999997</v>
      </c>
      <c r="X29" s="71">
        <v>58446581.299999997</v>
      </c>
      <c r="Y29" s="71">
        <v>0</v>
      </c>
      <c r="Z29" s="71">
        <v>81052379.2763879</v>
      </c>
      <c r="AA29" s="71">
        <v>81052379.2763879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19791.570000000087</v>
      </c>
      <c r="AK29" s="71">
        <v>19791.570000000087</v>
      </c>
      <c r="AL29" s="71">
        <v>0</v>
      </c>
      <c r="AM29" s="71">
        <v>58062.740000000151</v>
      </c>
      <c r="AN29" s="71">
        <v>-192784.39</v>
      </c>
      <c r="AO29" s="71">
        <v>253102.98000000016</v>
      </c>
      <c r="AP29" s="71">
        <v>8929.41</v>
      </c>
      <c r="AQ29" s="71">
        <v>-7590</v>
      </c>
      <c r="AR29" s="71">
        <v>-3595.2599999999984</v>
      </c>
      <c r="AS29" s="71">
        <v>-253158141.45934072</v>
      </c>
      <c r="AT29" s="71">
        <v>-17914991.880000055</v>
      </c>
      <c r="AU29" s="71">
        <v>-175591548.55000001</v>
      </c>
      <c r="AV29" s="71">
        <v>157676556.66999996</v>
      </c>
      <c r="AW29" s="71">
        <v>-174737401.36999893</v>
      </c>
      <c r="AX29" s="71">
        <v>-1216676898.6099982</v>
      </c>
      <c r="AY29" s="71">
        <v>-1732830560.7399983</v>
      </c>
      <c r="AZ29" s="71">
        <v>-1342801681.3699989</v>
      </c>
      <c r="BA29" s="71">
        <v>-3268267464.54</v>
      </c>
      <c r="BB29" s="71">
        <v>0</v>
      </c>
      <c r="BC29" s="71">
        <v>2878238585.1700006</v>
      </c>
      <c r="BD29" s="71">
        <v>516153662.13</v>
      </c>
      <c r="BE29" s="71">
        <v>1041939497.2399993</v>
      </c>
      <c r="BF29" s="71">
        <v>1487406750.9199996</v>
      </c>
      <c r="BG29" s="71">
        <v>1140194245.0199995</v>
      </c>
      <c r="BH29" s="71">
        <v>2817797212.6699996</v>
      </c>
      <c r="BI29" s="71">
        <v>0</v>
      </c>
      <c r="BJ29" s="71">
        <v>-2470584706.7699995</v>
      </c>
      <c r="BK29" s="71">
        <v>-445467253.68000025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-60162828.41934175</v>
      </c>
      <c r="BT29" s="71">
        <v>-117036257.17000005</v>
      </c>
      <c r="BU29" s="71">
        <v>-27091648.708471391</v>
      </c>
      <c r="BV29" s="71">
        <v>-4284236.2561954111</v>
      </c>
      <c r="BW29" s="71">
        <v>0</v>
      </c>
      <c r="BX29" s="71">
        <v>-13805924.20952028</v>
      </c>
      <c r="BY29" s="71">
        <v>-9355006.8572855089</v>
      </c>
      <c r="BZ29" s="71">
        <v>111315754.82999998</v>
      </c>
      <c r="CA29" s="71">
        <v>94489.952130902704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-342919.79</v>
      </c>
      <c r="CJ29" s="71">
        <v>-342919.79</v>
      </c>
      <c r="CK29" s="71">
        <v>0</v>
      </c>
      <c r="CL29" s="71">
        <v>-30376851.91295141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30716825.042538606</v>
      </c>
      <c r="E30" s="71">
        <v>33095117.220000006</v>
      </c>
      <c r="F30" s="71">
        <v>47682921.040000007</v>
      </c>
      <c r="G30" s="71">
        <v>-14587803.819999998</v>
      </c>
      <c r="H30" s="71">
        <v>0</v>
      </c>
      <c r="I30" s="71">
        <v>-8796637.7199999988</v>
      </c>
      <c r="J30" s="71">
        <v>-11015143.319999998</v>
      </c>
      <c r="K30" s="71">
        <v>-22872859.199999999</v>
      </c>
      <c r="L30" s="71">
        <v>11857715.880000001</v>
      </c>
      <c r="M30" s="71">
        <v>2218505.5999999996</v>
      </c>
      <c r="N30" s="71">
        <v>6783954.5499999998</v>
      </c>
      <c r="O30" s="71">
        <v>-4565448.95</v>
      </c>
      <c r="P30" s="71">
        <v>0</v>
      </c>
      <c r="Q30" s="71">
        <v>0</v>
      </c>
      <c r="R30" s="71">
        <v>0</v>
      </c>
      <c r="S30" s="71">
        <v>2495634.11</v>
      </c>
      <c r="T30" s="71">
        <v>4058068.71</v>
      </c>
      <c r="U30" s="71">
        <v>0</v>
      </c>
      <c r="V30" s="71">
        <v>4058068.71</v>
      </c>
      <c r="W30" s="71">
        <v>-1562434.6</v>
      </c>
      <c r="X30" s="71">
        <v>0</v>
      </c>
      <c r="Y30" s="71">
        <v>-1562434.6</v>
      </c>
      <c r="Z30" s="71">
        <v>3922411.4325386002</v>
      </c>
      <c r="AA30" s="71">
        <v>1909562.8787890193</v>
      </c>
      <c r="AB30" s="71">
        <v>2012848.5537495809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300</v>
      </c>
      <c r="AK30" s="71">
        <v>300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-17896243.056215972</v>
      </c>
      <c r="AT30" s="71">
        <v>-945040.44</v>
      </c>
      <c r="AU30" s="71">
        <v>-2630565.7199999997</v>
      </c>
      <c r="AV30" s="71">
        <v>1685525.2799999998</v>
      </c>
      <c r="AW30" s="71">
        <v>-6315087.5999999791</v>
      </c>
      <c r="AX30" s="71">
        <v>-11170793.36999999</v>
      </c>
      <c r="AY30" s="71">
        <v>-60171239.549999997</v>
      </c>
      <c r="AZ30" s="71">
        <v>-81695059.890000001</v>
      </c>
      <c r="BA30" s="71">
        <v>-49463106.170000002</v>
      </c>
      <c r="BB30" s="71">
        <v>0</v>
      </c>
      <c r="BC30" s="71">
        <v>70986926.510000005</v>
      </c>
      <c r="BD30" s="71">
        <v>49000446.180000007</v>
      </c>
      <c r="BE30" s="71">
        <v>4855705.7700000107</v>
      </c>
      <c r="BF30" s="71">
        <v>39082452.040000007</v>
      </c>
      <c r="BG30" s="71">
        <v>46090477.050000004</v>
      </c>
      <c r="BH30" s="71">
        <v>39099437.100000001</v>
      </c>
      <c r="BI30" s="71">
        <v>0</v>
      </c>
      <c r="BJ30" s="71">
        <v>-46107462.109999999</v>
      </c>
      <c r="BK30" s="71">
        <v>-34226746.269999996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-10636115.016215991</v>
      </c>
      <c r="BT30" s="71">
        <v>-11989793</v>
      </c>
      <c r="BU30" s="71">
        <v>-531659.46793598006</v>
      </c>
      <c r="BV30" s="71">
        <v>-219999.31482286082</v>
      </c>
      <c r="BW30" s="71">
        <v>0</v>
      </c>
      <c r="BX30" s="71">
        <v>-8340.4875509829435</v>
      </c>
      <c r="BY30" s="71">
        <v>-41146.305906169648</v>
      </c>
      <c r="BZ30" s="71">
        <v>2265264.3499999996</v>
      </c>
      <c r="CA30" s="71">
        <v>-110440.79000000001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12820581.986322634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202682210.25500804</v>
      </c>
      <c r="E31" s="71">
        <v>174627792.42999995</v>
      </c>
      <c r="F31" s="71">
        <v>635819824.51999998</v>
      </c>
      <c r="G31" s="71">
        <v>-461192032.09000003</v>
      </c>
      <c r="H31" s="71">
        <v>0</v>
      </c>
      <c r="I31" s="71">
        <v>-25136034.24999994</v>
      </c>
      <c r="J31" s="71">
        <v>-92248568.599999964</v>
      </c>
      <c r="K31" s="71">
        <v>-349542997.14999998</v>
      </c>
      <c r="L31" s="71">
        <v>257294428.55000001</v>
      </c>
      <c r="M31" s="71">
        <v>67112534.350000024</v>
      </c>
      <c r="N31" s="71">
        <v>254331484.98000002</v>
      </c>
      <c r="O31" s="71">
        <v>-187218950.63</v>
      </c>
      <c r="P31" s="71">
        <v>0</v>
      </c>
      <c r="Q31" s="71">
        <v>0</v>
      </c>
      <c r="R31" s="71">
        <v>0</v>
      </c>
      <c r="S31" s="71">
        <v>-25398668.030000001</v>
      </c>
      <c r="T31" s="71">
        <v>-93244255.019999996</v>
      </c>
      <c r="U31" s="71">
        <v>-93244255.019999996</v>
      </c>
      <c r="V31" s="71">
        <v>0</v>
      </c>
      <c r="W31" s="71">
        <v>67845586.989999995</v>
      </c>
      <c r="X31" s="71">
        <v>67845586.989999995</v>
      </c>
      <c r="Y31" s="71">
        <v>0</v>
      </c>
      <c r="Z31" s="71">
        <v>78590930.525008023</v>
      </c>
      <c r="AA31" s="71">
        <v>78590930.525008023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-1810.4200000000419</v>
      </c>
      <c r="AN31" s="71">
        <v>355300.74</v>
      </c>
      <c r="AO31" s="71">
        <v>-106655.14</v>
      </c>
      <c r="AP31" s="71">
        <v>0</v>
      </c>
      <c r="AQ31" s="71">
        <v>0</v>
      </c>
      <c r="AR31" s="71">
        <v>-250456.02000000002</v>
      </c>
      <c r="AS31" s="71">
        <v>-219743524.09136981</v>
      </c>
      <c r="AT31" s="71">
        <v>-28253051.010000035</v>
      </c>
      <c r="AU31" s="71">
        <v>-156356666.25000003</v>
      </c>
      <c r="AV31" s="71">
        <v>128103615.23999999</v>
      </c>
      <c r="AW31" s="71">
        <v>-153642612.10000002</v>
      </c>
      <c r="AX31" s="71">
        <v>-776872783.47000003</v>
      </c>
      <c r="AY31" s="71">
        <v>-1589172524.98</v>
      </c>
      <c r="AZ31" s="71">
        <v>-865994242.26999998</v>
      </c>
      <c r="BA31" s="71">
        <v>-1877922182.2700002</v>
      </c>
      <c r="BB31" s="71">
        <v>0</v>
      </c>
      <c r="BC31" s="71">
        <v>1154743899.5599999</v>
      </c>
      <c r="BD31" s="71">
        <v>812299741.50999999</v>
      </c>
      <c r="BE31" s="71">
        <v>623230171.37</v>
      </c>
      <c r="BF31" s="71">
        <v>1266347851.4299998</v>
      </c>
      <c r="BG31" s="71">
        <v>706642358.42000008</v>
      </c>
      <c r="BH31" s="71">
        <v>1479863451.5099998</v>
      </c>
      <c r="BI31" s="71">
        <v>0</v>
      </c>
      <c r="BJ31" s="71">
        <v>-920157958.5</v>
      </c>
      <c r="BK31" s="71">
        <v>-643117680.05999982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-36103124.231369741</v>
      </c>
      <c r="BT31" s="71">
        <v>-99366987.999999985</v>
      </c>
      <c r="BU31" s="71">
        <v>-19053387.857589472</v>
      </c>
      <c r="BV31" s="71">
        <v>-6556135.1304110335</v>
      </c>
      <c r="BW31" s="71">
        <v>0</v>
      </c>
      <c r="BX31" s="71">
        <v>-1468114.6733692549</v>
      </c>
      <c r="BY31" s="71">
        <v>0</v>
      </c>
      <c r="BZ31" s="71">
        <v>90596670.25</v>
      </c>
      <c r="CA31" s="71">
        <v>-255168.82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-1744736.7499999998</v>
      </c>
      <c r="CJ31" s="71">
        <v>-1744736.7499999998</v>
      </c>
      <c r="CK31" s="71">
        <v>0</v>
      </c>
      <c r="CL31" s="71">
        <v>-17061313.836361766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63712707.35480509</v>
      </c>
      <c r="E32" s="71">
        <v>46386102.529999912</v>
      </c>
      <c r="F32" s="71">
        <v>458757078.65999997</v>
      </c>
      <c r="G32" s="71">
        <v>-412370976.13000005</v>
      </c>
      <c r="H32" s="71">
        <v>0</v>
      </c>
      <c r="I32" s="71">
        <v>4556668.7599999607</v>
      </c>
      <c r="J32" s="71">
        <v>-62368770.299999997</v>
      </c>
      <c r="K32" s="71">
        <v>-172975700.87</v>
      </c>
      <c r="L32" s="71">
        <v>110606930.57000001</v>
      </c>
      <c r="M32" s="71">
        <v>66925439.059999958</v>
      </c>
      <c r="N32" s="71">
        <v>153287546.71999997</v>
      </c>
      <c r="O32" s="71">
        <v>-86362107.660000011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12753688.414805217</v>
      </c>
      <c r="AA32" s="71">
        <v>10351538.453274928</v>
      </c>
      <c r="AB32" s="71">
        <v>0</v>
      </c>
      <c r="AC32" s="71">
        <v>58065.581334032227</v>
      </c>
      <c r="AD32" s="71">
        <v>1674907.4129936709</v>
      </c>
      <c r="AE32" s="71">
        <v>9338.0855220210815</v>
      </c>
      <c r="AF32" s="71">
        <v>0</v>
      </c>
      <c r="AG32" s="71">
        <v>659838.88168056542</v>
      </c>
      <c r="AH32" s="71">
        <v>0</v>
      </c>
      <c r="AI32" s="71">
        <v>0</v>
      </c>
      <c r="AJ32" s="71">
        <v>936.64</v>
      </c>
      <c r="AK32" s="71">
        <v>936.64</v>
      </c>
      <c r="AL32" s="71">
        <v>0</v>
      </c>
      <c r="AM32" s="71">
        <v>15311.010000000002</v>
      </c>
      <c r="AN32" s="71">
        <v>-5442.83</v>
      </c>
      <c r="AO32" s="71">
        <v>20192.63</v>
      </c>
      <c r="AP32" s="71">
        <v>0</v>
      </c>
      <c r="AQ32" s="71">
        <v>0</v>
      </c>
      <c r="AR32" s="71">
        <v>561.21</v>
      </c>
      <c r="AS32" s="71">
        <v>-90456744.078148693</v>
      </c>
      <c r="AT32" s="71">
        <v>-28844383.909999996</v>
      </c>
      <c r="AU32" s="71">
        <v>-106175481.17</v>
      </c>
      <c r="AV32" s="71">
        <v>77331097.260000005</v>
      </c>
      <c r="AW32" s="71">
        <v>-55384843.229999989</v>
      </c>
      <c r="AX32" s="71">
        <v>-235995151.62000003</v>
      </c>
      <c r="AY32" s="71">
        <v>-391015020.35000002</v>
      </c>
      <c r="AZ32" s="71">
        <v>-193052145.40000004</v>
      </c>
      <c r="BA32" s="71">
        <v>-430675754.32999998</v>
      </c>
      <c r="BB32" s="71">
        <v>0</v>
      </c>
      <c r="BC32" s="71">
        <v>232712879.38000003</v>
      </c>
      <c r="BD32" s="71">
        <v>155019868.72999999</v>
      </c>
      <c r="BE32" s="71">
        <v>180610308.39000005</v>
      </c>
      <c r="BF32" s="71">
        <v>286451127.43000007</v>
      </c>
      <c r="BG32" s="71">
        <v>131872697.17</v>
      </c>
      <c r="BH32" s="71">
        <v>325060031.45000005</v>
      </c>
      <c r="BI32" s="71">
        <v>0</v>
      </c>
      <c r="BJ32" s="71">
        <v>-170481601.19000003</v>
      </c>
      <c r="BK32" s="71">
        <v>-105840819.04000001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-6227516.9381487072</v>
      </c>
      <c r="BT32" s="71">
        <v>-33076371.760000002</v>
      </c>
      <c r="BU32" s="71">
        <v>-4225191.5022300407</v>
      </c>
      <c r="BV32" s="71">
        <v>-6575549.5697893193</v>
      </c>
      <c r="BW32" s="71">
        <v>0</v>
      </c>
      <c r="BX32" s="71">
        <v>-1041360.1556816088</v>
      </c>
      <c r="BY32" s="71">
        <v>-682918.50044773833</v>
      </c>
      <c r="BZ32" s="71">
        <v>39788524.979999997</v>
      </c>
      <c r="CA32" s="71">
        <v>-414650.43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-26744036.723343603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240919928.03514349</v>
      </c>
      <c r="E33" s="71">
        <v>127219192.33999999</v>
      </c>
      <c r="F33" s="71">
        <v>151179314.38999999</v>
      </c>
      <c r="G33" s="71">
        <v>-23960122.049999997</v>
      </c>
      <c r="H33" s="71">
        <v>0</v>
      </c>
      <c r="I33" s="71">
        <v>402387.93999999203</v>
      </c>
      <c r="J33" s="71">
        <v>14013595.849999994</v>
      </c>
      <c r="K33" s="71">
        <v>-59644626.700000003</v>
      </c>
      <c r="L33" s="71">
        <v>73658222.549999997</v>
      </c>
      <c r="M33" s="71">
        <v>-13611207.910000002</v>
      </c>
      <c r="N33" s="71">
        <v>7375115.2799999993</v>
      </c>
      <c r="O33" s="71">
        <v>-20986323.190000001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113276286.2951435</v>
      </c>
      <c r="AA33" s="71">
        <v>113276286.2951435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22061.459999999992</v>
      </c>
      <c r="AN33" s="71">
        <v>22061.459999999992</v>
      </c>
      <c r="AO33" s="71">
        <v>0</v>
      </c>
      <c r="AP33" s="71">
        <v>0</v>
      </c>
      <c r="AQ33" s="71">
        <v>0</v>
      </c>
      <c r="AR33" s="71">
        <v>0</v>
      </c>
      <c r="AS33" s="71">
        <v>-34047956.009383425</v>
      </c>
      <c r="AT33" s="71">
        <v>-1728571.0500000007</v>
      </c>
      <c r="AU33" s="71">
        <v>-28057741.580000002</v>
      </c>
      <c r="AV33" s="71">
        <v>26329170.530000001</v>
      </c>
      <c r="AW33" s="71">
        <v>5826007.7099999934</v>
      </c>
      <c r="AX33" s="71">
        <v>-31639310.519999988</v>
      </c>
      <c r="AY33" s="71">
        <v>-90591363.809999987</v>
      </c>
      <c r="AZ33" s="71">
        <v>-93040762.00999999</v>
      </c>
      <c r="BA33" s="71">
        <v>-44303611.909999996</v>
      </c>
      <c r="BB33" s="71">
        <v>0</v>
      </c>
      <c r="BC33" s="71">
        <v>46753010.109999999</v>
      </c>
      <c r="BD33" s="71">
        <v>58952053.289999999</v>
      </c>
      <c r="BE33" s="71">
        <v>37465318.229999982</v>
      </c>
      <c r="BF33" s="71">
        <v>85682191.579999983</v>
      </c>
      <c r="BG33" s="71">
        <v>58451563.669999994</v>
      </c>
      <c r="BH33" s="71">
        <v>72392974.030000001</v>
      </c>
      <c r="BI33" s="71">
        <v>0</v>
      </c>
      <c r="BJ33" s="71">
        <v>-45162346.120000005</v>
      </c>
      <c r="BK33" s="71">
        <v>-48216873.350000001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-37789052.559383415</v>
      </c>
      <c r="BT33" s="71">
        <v>-27977212.699999996</v>
      </c>
      <c r="BU33" s="71">
        <v>-7487072.2924319161</v>
      </c>
      <c r="BV33" s="71">
        <v>-7614615.7771912301</v>
      </c>
      <c r="BW33" s="71">
        <v>0</v>
      </c>
      <c r="BX33" s="71">
        <v>-133953.49158438438</v>
      </c>
      <c r="BY33" s="71">
        <v>-650758.37817589426</v>
      </c>
      <c r="BZ33" s="71">
        <v>6074560.0799999991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-356340.11</v>
      </c>
      <c r="CJ33" s="71">
        <v>-356340.11</v>
      </c>
      <c r="CK33" s="71">
        <v>0</v>
      </c>
      <c r="CL33" s="71">
        <v>206871972.02576005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450535221.79199147</v>
      </c>
      <c r="E34" s="71">
        <v>501599055.63999999</v>
      </c>
      <c r="F34" s="71">
        <v>894196648.75</v>
      </c>
      <c r="G34" s="71">
        <v>-392597593.11000001</v>
      </c>
      <c r="H34" s="71">
        <v>0</v>
      </c>
      <c r="I34" s="71">
        <v>-112078843.53999968</v>
      </c>
      <c r="J34" s="71">
        <v>-125093122.67999971</v>
      </c>
      <c r="K34" s="71">
        <v>-452547624.53999972</v>
      </c>
      <c r="L34" s="71">
        <v>327454501.86000001</v>
      </c>
      <c r="M34" s="71">
        <v>13014279.14000003</v>
      </c>
      <c r="N34" s="71">
        <v>122624174.50000003</v>
      </c>
      <c r="O34" s="71">
        <v>-109609895.36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60473864.480544694</v>
      </c>
      <c r="AA34" s="71">
        <v>63410692.469201371</v>
      </c>
      <c r="AB34" s="71">
        <v>0</v>
      </c>
      <c r="AC34" s="71">
        <v>-2936827.9886566796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541145.21144643985</v>
      </c>
      <c r="AN34" s="71">
        <v>8546639.6214464437</v>
      </c>
      <c r="AO34" s="71">
        <v>-8005494.4100000039</v>
      </c>
      <c r="AP34" s="71">
        <v>0</v>
      </c>
      <c r="AQ34" s="71">
        <v>0</v>
      </c>
      <c r="AR34" s="71">
        <v>0</v>
      </c>
      <c r="AS34" s="71">
        <v>-384468964.58230257</v>
      </c>
      <c r="AT34" s="71">
        <v>-78346116.669999987</v>
      </c>
      <c r="AU34" s="71">
        <v>-138819325.78</v>
      </c>
      <c r="AV34" s="71">
        <v>60473209.110000007</v>
      </c>
      <c r="AW34" s="71">
        <v>-128654690.59000051</v>
      </c>
      <c r="AX34" s="71">
        <v>-224066764.02000046</v>
      </c>
      <c r="AY34" s="71">
        <v>-921353408.1200006</v>
      </c>
      <c r="AZ34" s="71">
        <v>-1180352134.2662208</v>
      </c>
      <c r="BA34" s="71">
        <v>-751137683.60332942</v>
      </c>
      <c r="BB34" s="71">
        <v>0</v>
      </c>
      <c r="BC34" s="71">
        <v>1010136409.7495496</v>
      </c>
      <c r="BD34" s="71">
        <v>697286644.10000014</v>
      </c>
      <c r="BE34" s="71">
        <v>95412073.429999948</v>
      </c>
      <c r="BF34" s="71">
        <v>468157500.44</v>
      </c>
      <c r="BG34" s="71">
        <v>876431082.22413754</v>
      </c>
      <c r="BH34" s="71">
        <v>106471527.3314977</v>
      </c>
      <c r="BI34" s="71">
        <v>0</v>
      </c>
      <c r="BJ34" s="71">
        <v>-514745109.11563522</v>
      </c>
      <c r="BK34" s="71">
        <v>-372745427.01000005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-176558348.02230206</v>
      </c>
      <c r="BT34" s="71">
        <v>-126111435.91000004</v>
      </c>
      <c r="BU34" s="71">
        <v>-82812338.391450018</v>
      </c>
      <c r="BV34" s="71">
        <v>-15484977.403810948</v>
      </c>
      <c r="BW34" s="71">
        <v>0</v>
      </c>
      <c r="BX34" s="71">
        <v>-2248676.042935147</v>
      </c>
      <c r="BY34" s="71">
        <v>-5471039.5157273551</v>
      </c>
      <c r="BZ34" s="71">
        <v>55748662.799999997</v>
      </c>
      <c r="CA34" s="71">
        <v>-178543.55837853841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-909809.3</v>
      </c>
      <c r="CJ34" s="71">
        <v>-909809.3</v>
      </c>
      <c r="CK34" s="71">
        <v>0</v>
      </c>
      <c r="CL34" s="71">
        <v>66066257.209688902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14146451.679999996</v>
      </c>
      <c r="E35" s="71">
        <v>11676475.039999999</v>
      </c>
      <c r="F35" s="71">
        <v>64715686.75</v>
      </c>
      <c r="G35" s="71">
        <v>-53039211.710000001</v>
      </c>
      <c r="H35" s="71">
        <v>0</v>
      </c>
      <c r="I35" s="71">
        <v>2499648.6099999975</v>
      </c>
      <c r="J35" s="71">
        <v>-1484487.9699999988</v>
      </c>
      <c r="K35" s="71">
        <v>-23036783.66</v>
      </c>
      <c r="L35" s="71">
        <v>21552295.690000001</v>
      </c>
      <c r="M35" s="71">
        <v>3984136.5799999963</v>
      </c>
      <c r="N35" s="71">
        <v>17783008.869999997</v>
      </c>
      <c r="O35" s="71">
        <v>-13798872.290000001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-29671.97</v>
      </c>
      <c r="AN35" s="71">
        <v>-284938.68</v>
      </c>
      <c r="AO35" s="71">
        <v>255266.71</v>
      </c>
      <c r="AP35" s="71">
        <v>0</v>
      </c>
      <c r="AQ35" s="71">
        <v>0</v>
      </c>
      <c r="AR35" s="71">
        <v>0</v>
      </c>
      <c r="AS35" s="71">
        <v>-27337345.8600001</v>
      </c>
      <c r="AT35" s="71">
        <v>-8464835.5500000007</v>
      </c>
      <c r="AU35" s="71">
        <v>-28581472.32</v>
      </c>
      <c r="AV35" s="71">
        <v>20116636.77</v>
      </c>
      <c r="AW35" s="71">
        <v>-16655484.7700001</v>
      </c>
      <c r="AX35" s="71">
        <v>-39961123.040000051</v>
      </c>
      <c r="AY35" s="71">
        <v>-193580995.70000005</v>
      </c>
      <c r="AZ35" s="71">
        <v>-288354874.69999999</v>
      </c>
      <c r="BA35" s="71">
        <v>-260655322</v>
      </c>
      <c r="BB35" s="71">
        <v>0</v>
      </c>
      <c r="BC35" s="71">
        <v>355429201</v>
      </c>
      <c r="BD35" s="71">
        <v>153619872.66</v>
      </c>
      <c r="BE35" s="71">
        <v>23305638.269999951</v>
      </c>
      <c r="BF35" s="71">
        <v>133385065.91999996</v>
      </c>
      <c r="BG35" s="71">
        <v>189067351.91999999</v>
      </c>
      <c r="BH35" s="71">
        <v>189222682</v>
      </c>
      <c r="BI35" s="71">
        <v>0</v>
      </c>
      <c r="BJ35" s="71">
        <v>-244904968</v>
      </c>
      <c r="BK35" s="71">
        <v>-110079427.65000001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-2139775.25</v>
      </c>
      <c r="BT35" s="71">
        <v>-11057412.039999999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8917636.7899999991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-77250.290000000008</v>
      </c>
      <c r="CJ35" s="71">
        <v>-77250.290000000008</v>
      </c>
      <c r="CK35" s="71">
        <v>0</v>
      </c>
      <c r="CL35" s="71">
        <v>-13190894.180000104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443485449.68202841</v>
      </c>
      <c r="E37" s="71">
        <v>429871974.69000006</v>
      </c>
      <c r="F37" s="71">
        <v>856020086.93000007</v>
      </c>
      <c r="G37" s="71">
        <v>-426148112.24000001</v>
      </c>
      <c r="H37" s="71">
        <v>0</v>
      </c>
      <c r="I37" s="71">
        <v>-95277891.610000029</v>
      </c>
      <c r="J37" s="71">
        <v>-150200525.49000004</v>
      </c>
      <c r="K37" s="71">
        <v>-355957009.85000002</v>
      </c>
      <c r="L37" s="71">
        <v>205756484.35999998</v>
      </c>
      <c r="M37" s="71">
        <v>54922633.88000001</v>
      </c>
      <c r="N37" s="71">
        <v>149486154.05000001</v>
      </c>
      <c r="O37" s="71">
        <v>-94563520.170000002</v>
      </c>
      <c r="P37" s="71">
        <v>0</v>
      </c>
      <c r="Q37" s="71">
        <v>0</v>
      </c>
      <c r="R37" s="71">
        <v>0</v>
      </c>
      <c r="S37" s="71">
        <v>-5141078.24</v>
      </c>
      <c r="T37" s="71">
        <v>-5141078.24</v>
      </c>
      <c r="U37" s="71">
        <v>-6981786.4100000001</v>
      </c>
      <c r="V37" s="71">
        <v>1840708.17</v>
      </c>
      <c r="W37" s="71">
        <v>0</v>
      </c>
      <c r="X37" s="71">
        <v>0</v>
      </c>
      <c r="Y37" s="71">
        <v>0</v>
      </c>
      <c r="Z37" s="71">
        <v>114032444.84202841</v>
      </c>
      <c r="AA37" s="71">
        <v>114032444.84202841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909985.43</v>
      </c>
      <c r="AO37" s="71">
        <v>0</v>
      </c>
      <c r="AP37" s="71">
        <v>0</v>
      </c>
      <c r="AQ37" s="71">
        <v>0</v>
      </c>
      <c r="AR37" s="71">
        <v>-909985.43</v>
      </c>
      <c r="AS37" s="71">
        <v>-275031355.25411886</v>
      </c>
      <c r="AT37" s="71">
        <v>-35518911.240000002</v>
      </c>
      <c r="AU37" s="71">
        <v>-40965778.609999999</v>
      </c>
      <c r="AV37" s="71">
        <v>5446867.3700000001</v>
      </c>
      <c r="AW37" s="71">
        <v>-108894952.40000004</v>
      </c>
      <c r="AX37" s="71">
        <v>-227733499.27999997</v>
      </c>
      <c r="AY37" s="71">
        <v>-657899842.79999995</v>
      </c>
      <c r="AZ37" s="71">
        <v>-688634308.71000004</v>
      </c>
      <c r="BA37" s="71">
        <v>-349471582.37</v>
      </c>
      <c r="BB37" s="71">
        <v>0</v>
      </c>
      <c r="BC37" s="71">
        <v>380206048.28000003</v>
      </c>
      <c r="BD37" s="71">
        <v>430166343.51999998</v>
      </c>
      <c r="BE37" s="71">
        <v>118838546.87999994</v>
      </c>
      <c r="BF37" s="71">
        <v>268830708.80999994</v>
      </c>
      <c r="BG37" s="71">
        <v>366591629.20999998</v>
      </c>
      <c r="BH37" s="71">
        <v>57598687.240000002</v>
      </c>
      <c r="BI37" s="71">
        <v>0</v>
      </c>
      <c r="BJ37" s="71">
        <v>-155359607.64000002</v>
      </c>
      <c r="BK37" s="71">
        <v>-149992161.93000001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-130617491.61411881</v>
      </c>
      <c r="BT37" s="71">
        <v>-102182508.42</v>
      </c>
      <c r="BU37" s="71">
        <v>-30271553.746120811</v>
      </c>
      <c r="BV37" s="71">
        <v>-1691504.5931090522</v>
      </c>
      <c r="BW37" s="71">
        <v>0</v>
      </c>
      <c r="BX37" s="71">
        <v>-1675403.8618476666</v>
      </c>
      <c r="BY37" s="71">
        <v>-11964122.510545168</v>
      </c>
      <c r="BZ37" s="71">
        <v>28644981.91</v>
      </c>
      <c r="CA37" s="71">
        <v>-11477380.392496111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168454094.42790955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22773287.390000001</v>
      </c>
      <c r="E38" s="71">
        <v>15580700.18</v>
      </c>
      <c r="F38" s="71">
        <v>15580700.18</v>
      </c>
      <c r="G38" s="71">
        <v>0</v>
      </c>
      <c r="H38" s="71">
        <v>0</v>
      </c>
      <c r="I38" s="71">
        <v>366830.62000000011</v>
      </c>
      <c r="J38" s="71">
        <v>366830.62000000011</v>
      </c>
      <c r="K38" s="71">
        <v>-5413231.0799999991</v>
      </c>
      <c r="L38" s="71">
        <v>5780061.6999999993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6825756.5900000017</v>
      </c>
      <c r="AA38" s="71">
        <v>5210791.2000000011</v>
      </c>
      <c r="AB38" s="71">
        <v>849396.73999999987</v>
      </c>
      <c r="AC38" s="71">
        <v>558101.20000000007</v>
      </c>
      <c r="AD38" s="71">
        <v>207467.44999999998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-17629117.439999998</v>
      </c>
      <c r="AT38" s="71">
        <v>-1406129.43</v>
      </c>
      <c r="AU38" s="71">
        <v>-1420666.17</v>
      </c>
      <c r="AV38" s="71">
        <v>14536.74</v>
      </c>
      <c r="AW38" s="71">
        <v>-5717597.1200000001</v>
      </c>
      <c r="AX38" s="71">
        <v>-5747042.5600000005</v>
      </c>
      <c r="AY38" s="71">
        <v>-12760623.99</v>
      </c>
      <c r="AZ38" s="71">
        <v>-32301673.129999999</v>
      </c>
      <c r="BA38" s="71">
        <v>4771618.59</v>
      </c>
      <c r="BB38" s="71">
        <v>0</v>
      </c>
      <c r="BC38" s="71">
        <v>14769430.549999999</v>
      </c>
      <c r="BD38" s="71">
        <v>7013581.4299999997</v>
      </c>
      <c r="BE38" s="71">
        <v>29445.439999999988</v>
      </c>
      <c r="BF38" s="71">
        <v>53816.529999999992</v>
      </c>
      <c r="BG38" s="71">
        <v>107931.93</v>
      </c>
      <c r="BH38" s="71">
        <v>8173.06</v>
      </c>
      <c r="BI38" s="71">
        <v>0</v>
      </c>
      <c r="BJ38" s="71">
        <v>-62288.46</v>
      </c>
      <c r="BK38" s="71">
        <v>-24371.090000000004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-10489344.329999998</v>
      </c>
      <c r="BT38" s="71">
        <v>-3695271.93</v>
      </c>
      <c r="BU38" s="71">
        <v>-2823422.09</v>
      </c>
      <c r="BV38" s="71">
        <v>-688829.82000000007</v>
      </c>
      <c r="BW38" s="71">
        <v>0</v>
      </c>
      <c r="BX38" s="71">
        <v>-210195.68000000002</v>
      </c>
      <c r="BY38" s="71">
        <v>-295450.33999999997</v>
      </c>
      <c r="BZ38" s="71">
        <v>0</v>
      </c>
      <c r="CA38" s="71">
        <v>-2776174.4699999993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-16046.56</v>
      </c>
      <c r="CJ38" s="71">
        <v>-16046.56</v>
      </c>
      <c r="CK38" s="71">
        <v>0</v>
      </c>
      <c r="CL38" s="71">
        <v>5144169.950000003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41513743.910162032</v>
      </c>
      <c r="E39" s="71">
        <v>21194585.520000011</v>
      </c>
      <c r="F39" s="71">
        <v>89499600.210000008</v>
      </c>
      <c r="G39" s="71">
        <v>-68305014.689999998</v>
      </c>
      <c r="H39" s="71">
        <v>0</v>
      </c>
      <c r="I39" s="71">
        <v>-4822331.7499999925</v>
      </c>
      <c r="J39" s="71">
        <v>-3403745.1299999952</v>
      </c>
      <c r="K39" s="71">
        <v>-37852735.309999995</v>
      </c>
      <c r="L39" s="71">
        <v>34448990.18</v>
      </c>
      <c r="M39" s="71">
        <v>-1418586.6199999973</v>
      </c>
      <c r="N39" s="71">
        <v>26169656.390000004</v>
      </c>
      <c r="O39" s="71">
        <v>-27588243.010000002</v>
      </c>
      <c r="P39" s="71">
        <v>0</v>
      </c>
      <c r="Q39" s="71">
        <v>0</v>
      </c>
      <c r="R39" s="71">
        <v>0</v>
      </c>
      <c r="S39" s="71">
        <v>-9465027.8899999894</v>
      </c>
      <c r="T39" s="71">
        <v>-40589772.829999991</v>
      </c>
      <c r="U39" s="71">
        <v>-41356078.889999993</v>
      </c>
      <c r="V39" s="71">
        <v>766306.06</v>
      </c>
      <c r="W39" s="71">
        <v>31124744.940000001</v>
      </c>
      <c r="X39" s="71">
        <v>31891051</v>
      </c>
      <c r="Y39" s="71">
        <v>-766306.06</v>
      </c>
      <c r="Z39" s="71">
        <v>34606518.030162007</v>
      </c>
      <c r="AA39" s="71">
        <v>23427170.749206003</v>
      </c>
      <c r="AB39" s="71">
        <v>1419888.0974039999</v>
      </c>
      <c r="AC39" s="71">
        <v>9236070.2032740004</v>
      </c>
      <c r="AD39" s="71">
        <v>302798.70127800002</v>
      </c>
      <c r="AE39" s="71">
        <v>0</v>
      </c>
      <c r="AF39" s="71">
        <v>53568.279000000002</v>
      </c>
      <c r="AG39" s="71">
        <v>167022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-63067808.854875021</v>
      </c>
      <c r="AT39" s="71">
        <v>-6825846.1800000034</v>
      </c>
      <c r="AU39" s="71">
        <v>-29927690.290000003</v>
      </c>
      <c r="AV39" s="71">
        <v>23101844.109999999</v>
      </c>
      <c r="AW39" s="71">
        <v>-58356222.610000014</v>
      </c>
      <c r="AX39" s="71">
        <v>-279673202.54000008</v>
      </c>
      <c r="AY39" s="71">
        <v>-370384641.78000009</v>
      </c>
      <c r="AZ39" s="71">
        <v>-214501498.78999999</v>
      </c>
      <c r="BA39" s="71">
        <v>-409596837.16000003</v>
      </c>
      <c r="BB39" s="71">
        <v>0</v>
      </c>
      <c r="BC39" s="71">
        <v>253713694.16999999</v>
      </c>
      <c r="BD39" s="71">
        <v>90711439.239999995</v>
      </c>
      <c r="BE39" s="71">
        <v>221316979.93000007</v>
      </c>
      <c r="BF39" s="71">
        <v>289331197.45000005</v>
      </c>
      <c r="BG39" s="71">
        <v>124534393.23</v>
      </c>
      <c r="BH39" s="71">
        <v>362941530.48000002</v>
      </c>
      <c r="BI39" s="71">
        <v>0</v>
      </c>
      <c r="BJ39" s="71">
        <v>-198144726.26000002</v>
      </c>
      <c r="BK39" s="71">
        <v>-68014217.519999996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2143958.5351250009</v>
      </c>
      <c r="BT39" s="71">
        <v>-11020153.347317001</v>
      </c>
      <c r="BU39" s="71">
        <v>-1163051.401176</v>
      </c>
      <c r="BV39" s="71">
        <v>-2299789.9559669998</v>
      </c>
      <c r="BW39" s="71">
        <v>0</v>
      </c>
      <c r="BX39" s="71">
        <v>-243527.40526800003</v>
      </c>
      <c r="BY39" s="71">
        <v>-760244.77032000001</v>
      </c>
      <c r="BZ39" s="71">
        <v>17631115.240000002</v>
      </c>
      <c r="CA39" s="71">
        <v>-389.82482699999997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-29698.6</v>
      </c>
      <c r="CJ39" s="71">
        <v>-29698.6</v>
      </c>
      <c r="CK39" s="71">
        <v>0</v>
      </c>
      <c r="CL39" s="71">
        <v>-21554064.944712989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49103116.848170713</v>
      </c>
      <c r="E41" s="71">
        <v>19481123.529993527</v>
      </c>
      <c r="F41" s="71">
        <v>26348967.189993527</v>
      </c>
      <c r="G41" s="71">
        <v>-6867843.6599999992</v>
      </c>
      <c r="H41" s="71">
        <v>0</v>
      </c>
      <c r="I41" s="71">
        <v>19133488.550000001</v>
      </c>
      <c r="J41" s="71">
        <v>17022898.18</v>
      </c>
      <c r="K41" s="71">
        <v>-14362094.189999999</v>
      </c>
      <c r="L41" s="71">
        <v>31384992.370000001</v>
      </c>
      <c r="M41" s="71">
        <v>2110590.37</v>
      </c>
      <c r="N41" s="71">
        <v>3683048.53</v>
      </c>
      <c r="O41" s="71">
        <v>-1572458.16</v>
      </c>
      <c r="P41" s="71">
        <v>0</v>
      </c>
      <c r="Q41" s="71">
        <v>0</v>
      </c>
      <c r="R41" s="71">
        <v>0</v>
      </c>
      <c r="S41" s="71">
        <v>5313204.84</v>
      </c>
      <c r="T41" s="71">
        <v>5593449.1200000001</v>
      </c>
      <c r="U41" s="71">
        <v>0</v>
      </c>
      <c r="V41" s="71">
        <v>5593449.1200000001</v>
      </c>
      <c r="W41" s="71">
        <v>-280244.27999999997</v>
      </c>
      <c r="X41" s="71">
        <v>0</v>
      </c>
      <c r="Y41" s="71">
        <v>-280244.27999999997</v>
      </c>
      <c r="Z41" s="71">
        <v>4520901.7681771768</v>
      </c>
      <c r="AA41" s="71">
        <v>4520901.7681771768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653670.14</v>
      </c>
      <c r="AK41" s="71">
        <v>653670.14</v>
      </c>
      <c r="AL41" s="71">
        <v>0</v>
      </c>
      <c r="AM41" s="71">
        <v>728.02</v>
      </c>
      <c r="AN41" s="71">
        <v>728.02</v>
      </c>
      <c r="AO41" s="71">
        <v>0</v>
      </c>
      <c r="AP41" s="71">
        <v>0</v>
      </c>
      <c r="AQ41" s="71">
        <v>0</v>
      </c>
      <c r="AR41" s="71">
        <v>0</v>
      </c>
      <c r="AS41" s="71">
        <v>-75543389.389999971</v>
      </c>
      <c r="AT41" s="71">
        <v>-913840.66999999981</v>
      </c>
      <c r="AU41" s="71">
        <v>-1375257.2999999998</v>
      </c>
      <c r="AV41" s="71">
        <v>461416.63</v>
      </c>
      <c r="AW41" s="71">
        <v>-33757756.429999977</v>
      </c>
      <c r="AX41" s="71">
        <v>-50813373.449999973</v>
      </c>
      <c r="AY41" s="71">
        <v>-81507794.869999975</v>
      </c>
      <c r="AZ41" s="71">
        <v>-19014307.519999996</v>
      </c>
      <c r="BA41" s="71">
        <v>-158870425.50999999</v>
      </c>
      <c r="BB41" s="71">
        <v>0</v>
      </c>
      <c r="BC41" s="71">
        <v>96376938.159999996</v>
      </c>
      <c r="BD41" s="71">
        <v>30694421.420000002</v>
      </c>
      <c r="BE41" s="71">
        <v>17055617.019999992</v>
      </c>
      <c r="BF41" s="71">
        <v>25366643.329999991</v>
      </c>
      <c r="BG41" s="71">
        <v>2064902.3899999955</v>
      </c>
      <c r="BH41" s="71">
        <v>53735146.609999999</v>
      </c>
      <c r="BI41" s="71">
        <v>0</v>
      </c>
      <c r="BJ41" s="71">
        <v>-30433405.670000002</v>
      </c>
      <c r="BK41" s="71">
        <v>-8311026.3099999996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-40871792.289999992</v>
      </c>
      <c r="BT41" s="71">
        <v>-17822835.699999999</v>
      </c>
      <c r="BU41" s="71">
        <v>-12744892.709999999</v>
      </c>
      <c r="BV41" s="71">
        <v>-4271920.55</v>
      </c>
      <c r="BW41" s="71">
        <v>0</v>
      </c>
      <c r="BX41" s="71">
        <v>-4402384.18</v>
      </c>
      <c r="BY41" s="71">
        <v>-2569475.11</v>
      </c>
      <c r="BZ41" s="71">
        <v>939715.95999999985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-26440272.541829258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-3231098.9667333523</v>
      </c>
      <c r="E42" s="71">
        <v>3241288.4899999993</v>
      </c>
      <c r="F42" s="71">
        <v>5436352.5299999993</v>
      </c>
      <c r="G42" s="71">
        <v>-2195064.04</v>
      </c>
      <c r="H42" s="71">
        <v>0</v>
      </c>
      <c r="I42" s="71">
        <v>-2604349.0799999982</v>
      </c>
      <c r="J42" s="71">
        <v>-2604349.0799999982</v>
      </c>
      <c r="K42" s="71">
        <v>-3679677.6299999985</v>
      </c>
      <c r="L42" s="71">
        <v>1075328.55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-5380802.6899999995</v>
      </c>
      <c r="T42" s="71">
        <v>-5380802.6899999995</v>
      </c>
      <c r="U42" s="71">
        <v>-7018834.209999999</v>
      </c>
      <c r="V42" s="71">
        <v>1638031.52</v>
      </c>
      <c r="W42" s="71">
        <v>0</v>
      </c>
      <c r="X42" s="71">
        <v>0</v>
      </c>
      <c r="Y42" s="71">
        <v>0</v>
      </c>
      <c r="Z42" s="71">
        <v>1512764.3132666461</v>
      </c>
      <c r="AA42" s="71">
        <v>485839.51673655777</v>
      </c>
      <c r="AB42" s="71">
        <v>1022163.837476362</v>
      </c>
      <c r="AC42" s="71">
        <v>-1516.1016424871168</v>
      </c>
      <c r="AD42" s="71">
        <v>6277.0606962134434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-9868903.3780761845</v>
      </c>
      <c r="AT42" s="71">
        <v>-564914</v>
      </c>
      <c r="AU42" s="71">
        <v>-564914</v>
      </c>
      <c r="AV42" s="71">
        <v>0</v>
      </c>
      <c r="AW42" s="71">
        <v>-7470930.4600000009</v>
      </c>
      <c r="AX42" s="71">
        <v>-7470930.1400000006</v>
      </c>
      <c r="AY42" s="71">
        <v>-13992926.93</v>
      </c>
      <c r="AZ42" s="71">
        <v>-22634285.699999999</v>
      </c>
      <c r="BA42" s="71">
        <v>-1933168.2100000009</v>
      </c>
      <c r="BB42" s="71">
        <v>0</v>
      </c>
      <c r="BC42" s="71">
        <v>10574526.98</v>
      </c>
      <c r="BD42" s="71">
        <v>6521996.7899999991</v>
      </c>
      <c r="BE42" s="71">
        <v>-0.31999999999999995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-0.31999999999999995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-1784629.6880761825</v>
      </c>
      <c r="BT42" s="71">
        <v>-511550.87000000011</v>
      </c>
      <c r="BU42" s="71">
        <v>-618259.38434469188</v>
      </c>
      <c r="BV42" s="71">
        <v>-493556.36290030525</v>
      </c>
      <c r="BW42" s="71">
        <v>0</v>
      </c>
      <c r="BX42" s="71">
        <v>-116721.77195745346</v>
      </c>
      <c r="BY42" s="71">
        <v>-44541.298873731736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-48429.229999999996</v>
      </c>
      <c r="CJ42" s="71">
        <v>-48429.229999999996</v>
      </c>
      <c r="CK42" s="71">
        <v>0</v>
      </c>
      <c r="CL42" s="71">
        <v>-13100002.344809536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96093900.665573388</v>
      </c>
      <c r="E43" s="71">
        <v>5194887.7699999996</v>
      </c>
      <c r="F43" s="71">
        <v>25796292.84</v>
      </c>
      <c r="G43" s="71">
        <v>-20601405.07</v>
      </c>
      <c r="H43" s="71">
        <v>0</v>
      </c>
      <c r="I43" s="71">
        <v>70841499.170000002</v>
      </c>
      <c r="J43" s="71">
        <v>95267693.840000004</v>
      </c>
      <c r="K43" s="71">
        <v>-10410318.59</v>
      </c>
      <c r="L43" s="71">
        <v>105678012.43000001</v>
      </c>
      <c r="M43" s="71">
        <v>-24426194.669999998</v>
      </c>
      <c r="N43" s="71">
        <v>499666.26</v>
      </c>
      <c r="O43" s="71">
        <v>-24925860.93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19991829.175573394</v>
      </c>
      <c r="AA43" s="71">
        <v>14174316.33272174</v>
      </c>
      <c r="AB43" s="71">
        <v>0</v>
      </c>
      <c r="AC43" s="71">
        <v>0</v>
      </c>
      <c r="AD43" s="71">
        <v>5627983.1968478821</v>
      </c>
      <c r="AE43" s="71">
        <v>0</v>
      </c>
      <c r="AF43" s="71">
        <v>189529.6460037714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65684.549999999988</v>
      </c>
      <c r="AN43" s="71">
        <v>84809.37</v>
      </c>
      <c r="AO43" s="71">
        <v>0</v>
      </c>
      <c r="AP43" s="71">
        <v>0</v>
      </c>
      <c r="AQ43" s="71">
        <v>0</v>
      </c>
      <c r="AR43" s="71">
        <v>-19124.82</v>
      </c>
      <c r="AS43" s="71">
        <v>-81829967.567488149</v>
      </c>
      <c r="AT43" s="71">
        <v>-28625978.309999995</v>
      </c>
      <c r="AU43" s="71">
        <v>-35709143.339999996</v>
      </c>
      <c r="AV43" s="71">
        <v>7083165.0300000003</v>
      </c>
      <c r="AW43" s="71">
        <v>-27584814.389999982</v>
      </c>
      <c r="AX43" s="71">
        <v>-4245528.3499999791</v>
      </c>
      <c r="AY43" s="71">
        <v>-87396861.629999995</v>
      </c>
      <c r="AZ43" s="71">
        <v>-92429398.159999996</v>
      </c>
      <c r="BA43" s="71">
        <v>-60433566.960000001</v>
      </c>
      <c r="BB43" s="71">
        <v>0</v>
      </c>
      <c r="BC43" s="71">
        <v>65466103.490000002</v>
      </c>
      <c r="BD43" s="71">
        <v>83151333.280000016</v>
      </c>
      <c r="BE43" s="71">
        <v>-23339286.040000003</v>
      </c>
      <c r="BF43" s="71">
        <v>20098960.239999998</v>
      </c>
      <c r="BG43" s="71">
        <v>23784677.120000001</v>
      </c>
      <c r="BH43" s="71">
        <v>11503170.200000001</v>
      </c>
      <c r="BI43" s="71">
        <v>0</v>
      </c>
      <c r="BJ43" s="71">
        <v>-15188887.080000002</v>
      </c>
      <c r="BK43" s="71">
        <v>-43438246.280000001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-25619174.867488176</v>
      </c>
      <c r="BT43" s="71">
        <v>-25867867.129999999</v>
      </c>
      <c r="BU43" s="71">
        <v>-9662171.7904159129</v>
      </c>
      <c r="BV43" s="71">
        <v>-3187799.2337161102</v>
      </c>
      <c r="BW43" s="71">
        <v>0</v>
      </c>
      <c r="BX43" s="71">
        <v>-284160.12379754212</v>
      </c>
      <c r="BY43" s="71">
        <v>-1190051.7595586185</v>
      </c>
      <c r="BZ43" s="71">
        <v>14572875.17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14263933.09808524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145930.68066116842</v>
      </c>
      <c r="E44" s="71">
        <v>-2905903.5700000003</v>
      </c>
      <c r="F44" s="71">
        <v>19513366.120000001</v>
      </c>
      <c r="G44" s="71">
        <v>-22419269.690000001</v>
      </c>
      <c r="H44" s="71">
        <v>0</v>
      </c>
      <c r="I44" s="71">
        <v>-759061.6400000006</v>
      </c>
      <c r="J44" s="71">
        <v>-5766651.9299999997</v>
      </c>
      <c r="K44" s="71">
        <v>-7174530.3399999999</v>
      </c>
      <c r="L44" s="71">
        <v>1407878.4100000001</v>
      </c>
      <c r="M44" s="71">
        <v>5007590.2899999991</v>
      </c>
      <c r="N44" s="71">
        <v>5975907.5999999996</v>
      </c>
      <c r="O44" s="71">
        <v>-968317.31</v>
      </c>
      <c r="P44" s="71">
        <v>0</v>
      </c>
      <c r="Q44" s="71">
        <v>0</v>
      </c>
      <c r="R44" s="71">
        <v>0</v>
      </c>
      <c r="S44" s="71">
        <v>-338286</v>
      </c>
      <c r="T44" s="71">
        <v>-1815597</v>
      </c>
      <c r="U44" s="71">
        <v>-4822579</v>
      </c>
      <c r="V44" s="71">
        <v>3006982</v>
      </c>
      <c r="W44" s="71">
        <v>1477311</v>
      </c>
      <c r="X44" s="71">
        <v>1990805</v>
      </c>
      <c r="Y44" s="71">
        <v>-513494</v>
      </c>
      <c r="Z44" s="71">
        <v>4149181.8906611693</v>
      </c>
      <c r="AA44" s="71">
        <v>3050429.6096967589</v>
      </c>
      <c r="AB44" s="71">
        <v>0</v>
      </c>
      <c r="AC44" s="71">
        <v>0</v>
      </c>
      <c r="AD44" s="71">
        <v>87428.001776526857</v>
      </c>
      <c r="AE44" s="71">
        <v>0</v>
      </c>
      <c r="AF44" s="71">
        <v>0</v>
      </c>
      <c r="AG44" s="71">
        <v>0</v>
      </c>
      <c r="AH44" s="71">
        <v>0</v>
      </c>
      <c r="AI44" s="71">
        <v>1011324.2791878837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-5809367.9750863854</v>
      </c>
      <c r="AT44" s="71">
        <v>-346755</v>
      </c>
      <c r="AU44" s="71">
        <v>-1520772.4300000002</v>
      </c>
      <c r="AV44" s="71">
        <v>1174017.4300000002</v>
      </c>
      <c r="AW44" s="71">
        <v>-2908261.6099999957</v>
      </c>
      <c r="AX44" s="71">
        <v>-12956082.939999996</v>
      </c>
      <c r="AY44" s="71">
        <v>-24986030.629999995</v>
      </c>
      <c r="AZ44" s="71">
        <v>-20999098.629999999</v>
      </c>
      <c r="BA44" s="71">
        <v>-22869005</v>
      </c>
      <c r="BB44" s="71">
        <v>0</v>
      </c>
      <c r="BC44" s="71">
        <v>18882073</v>
      </c>
      <c r="BD44" s="71">
        <v>12029947.689999999</v>
      </c>
      <c r="BE44" s="71">
        <v>10047821.33</v>
      </c>
      <c r="BF44" s="71">
        <v>16362344.43</v>
      </c>
      <c r="BG44" s="71">
        <v>2981898.4299999997</v>
      </c>
      <c r="BH44" s="71">
        <v>25745554</v>
      </c>
      <c r="BI44" s="71">
        <v>0</v>
      </c>
      <c r="BJ44" s="71">
        <v>-12365108</v>
      </c>
      <c r="BK44" s="71">
        <v>-6314523.0999999996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-2507633.5850863894</v>
      </c>
      <c r="BT44" s="71">
        <v>-56045.87000000001</v>
      </c>
      <c r="BU44" s="71">
        <v>-1749041.356901967</v>
      </c>
      <c r="BV44" s="71">
        <v>-1155613.8142551472</v>
      </c>
      <c r="BW44" s="71">
        <v>0</v>
      </c>
      <c r="BX44" s="71">
        <v>-32012.568453720232</v>
      </c>
      <c r="BY44" s="71">
        <v>-314277.1954755552</v>
      </c>
      <c r="BZ44" s="71">
        <v>799357.22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-46717.78</v>
      </c>
      <c r="CJ44" s="71">
        <v>-46717.78</v>
      </c>
      <c r="CK44" s="71">
        <v>0</v>
      </c>
      <c r="CL44" s="71">
        <v>-5663437.2944252174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12284985.539999999</v>
      </c>
      <c r="E45" s="71">
        <v>8762031.9700000007</v>
      </c>
      <c r="F45" s="71">
        <v>8762031.9700000007</v>
      </c>
      <c r="G45" s="71">
        <v>0</v>
      </c>
      <c r="H45" s="71">
        <v>0</v>
      </c>
      <c r="I45" s="71">
        <v>-1040163.2999999998</v>
      </c>
      <c r="J45" s="71">
        <v>201520.80000000028</v>
      </c>
      <c r="K45" s="71">
        <v>-2587988.44</v>
      </c>
      <c r="L45" s="71">
        <v>2789509.24</v>
      </c>
      <c r="M45" s="71">
        <v>-1241684.1000000001</v>
      </c>
      <c r="N45" s="71">
        <v>0</v>
      </c>
      <c r="O45" s="71">
        <v>-1241684.1000000001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4563116.8699999992</v>
      </c>
      <c r="AA45" s="71">
        <v>2784714.1399999997</v>
      </c>
      <c r="AB45" s="71">
        <v>0</v>
      </c>
      <c r="AC45" s="71">
        <v>1368074.55</v>
      </c>
      <c r="AD45" s="71">
        <v>440008.47</v>
      </c>
      <c r="AE45" s="71">
        <v>0</v>
      </c>
      <c r="AF45" s="71">
        <v>0</v>
      </c>
      <c r="AG45" s="71">
        <v>0</v>
      </c>
      <c r="AH45" s="71">
        <v>-29680.29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-14388869.426388543</v>
      </c>
      <c r="AT45" s="71">
        <v>-169514.36</v>
      </c>
      <c r="AU45" s="71">
        <v>-169514.36</v>
      </c>
      <c r="AV45" s="71">
        <v>0</v>
      </c>
      <c r="AW45" s="71">
        <v>-7664343.7300000032</v>
      </c>
      <c r="AX45" s="71">
        <v>-5205109.8500000034</v>
      </c>
      <c r="AY45" s="71">
        <v>-12413138.020000003</v>
      </c>
      <c r="AZ45" s="71">
        <v>-12389630.310000001</v>
      </c>
      <c r="BA45" s="71">
        <v>-15104778.18</v>
      </c>
      <c r="BB45" s="71">
        <v>0</v>
      </c>
      <c r="BC45" s="71">
        <v>15081270.469999999</v>
      </c>
      <c r="BD45" s="71">
        <v>7208028.1699999999</v>
      </c>
      <c r="BE45" s="71">
        <v>-2459233.88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-2459233.88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-6555011.3363885395</v>
      </c>
      <c r="BT45" s="71">
        <v>-7062025.3199999994</v>
      </c>
      <c r="BU45" s="71">
        <v>-60972.055694006151</v>
      </c>
      <c r="BV45" s="71">
        <v>-3880.8307417410429</v>
      </c>
      <c r="BW45" s="71">
        <v>0</v>
      </c>
      <c r="BX45" s="71">
        <v>-39086.005041705044</v>
      </c>
      <c r="BY45" s="71">
        <v>-30778.766995295613</v>
      </c>
      <c r="BZ45" s="71">
        <v>643714.30000000005</v>
      </c>
      <c r="CA45" s="71">
        <v>-1982.6579157914498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-2103883.886388544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2184755.6899999985</v>
      </c>
      <c r="E47" s="71">
        <v>-6008059.7700000014</v>
      </c>
      <c r="F47" s="71">
        <v>4509463.58</v>
      </c>
      <c r="G47" s="71">
        <v>-10517523.350000001</v>
      </c>
      <c r="H47" s="71">
        <v>0</v>
      </c>
      <c r="I47" s="71">
        <v>6618125.5499999998</v>
      </c>
      <c r="J47" s="71">
        <v>7232801.6399999997</v>
      </c>
      <c r="K47" s="71">
        <v>-1442941.5200000003</v>
      </c>
      <c r="L47" s="71">
        <v>8675743.1600000001</v>
      </c>
      <c r="M47" s="71">
        <v>-614676.09</v>
      </c>
      <c r="N47" s="71">
        <v>48.79</v>
      </c>
      <c r="O47" s="71">
        <v>-614724.88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1574689.9100000001</v>
      </c>
      <c r="AA47" s="71">
        <v>1574689.9100000001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-18614730.820000004</v>
      </c>
      <c r="AT47" s="71">
        <v>-391393.65</v>
      </c>
      <c r="AU47" s="71">
        <v>-394518.39</v>
      </c>
      <c r="AV47" s="71">
        <v>3124.74</v>
      </c>
      <c r="AW47" s="71">
        <v>-10320411.75</v>
      </c>
      <c r="AX47" s="71">
        <v>-10253013.17</v>
      </c>
      <c r="AY47" s="71">
        <v>-18656169.789999999</v>
      </c>
      <c r="AZ47" s="71">
        <v>-14502940.77</v>
      </c>
      <c r="BA47" s="71">
        <v>-18152072.640000001</v>
      </c>
      <c r="BB47" s="71">
        <v>-183744.44999999998</v>
      </c>
      <c r="BC47" s="71">
        <v>14182588.069999998</v>
      </c>
      <c r="BD47" s="71">
        <v>8403156.6199999992</v>
      </c>
      <c r="BE47" s="71">
        <v>-67398.579999999143</v>
      </c>
      <c r="BF47" s="71">
        <v>2623961.9100000011</v>
      </c>
      <c r="BG47" s="71">
        <v>380845.65</v>
      </c>
      <c r="BH47" s="71">
        <v>4110382.8600000003</v>
      </c>
      <c r="BI47" s="71">
        <v>115674.83</v>
      </c>
      <c r="BJ47" s="71">
        <v>-1982941.43</v>
      </c>
      <c r="BK47" s="71">
        <v>-2691360.49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-7415741.7300000004</v>
      </c>
      <c r="BT47" s="71">
        <v>-1906068.4600000007</v>
      </c>
      <c r="BU47" s="71">
        <v>-3189952.8100000005</v>
      </c>
      <c r="BV47" s="71">
        <v>-1872566.43</v>
      </c>
      <c r="BW47" s="71">
        <v>0</v>
      </c>
      <c r="BX47" s="71">
        <v>-347104.59</v>
      </c>
      <c r="BY47" s="71">
        <v>-235455.13999999998</v>
      </c>
      <c r="BZ47" s="71">
        <v>135405.69999999998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-487183.69000000006</v>
      </c>
      <c r="CJ47" s="71">
        <v>-487183.69000000006</v>
      </c>
      <c r="CK47" s="71">
        <v>0</v>
      </c>
      <c r="CL47" s="71">
        <v>-16429975.130000006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1774779.2700000003</v>
      </c>
      <c r="E48" s="71">
        <v>1772434.85</v>
      </c>
      <c r="F48" s="71">
        <v>1772434.85</v>
      </c>
      <c r="G48" s="71">
        <v>0</v>
      </c>
      <c r="H48" s="71">
        <v>0</v>
      </c>
      <c r="I48" s="71">
        <v>-418799.82000000007</v>
      </c>
      <c r="J48" s="71">
        <v>-418799.82000000007</v>
      </c>
      <c r="K48" s="71">
        <v>-1406030.03</v>
      </c>
      <c r="L48" s="71">
        <v>987230.21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-607016.28</v>
      </c>
      <c r="T48" s="71">
        <v>-607016.28</v>
      </c>
      <c r="U48" s="71">
        <v>-666908.28</v>
      </c>
      <c r="V48" s="71">
        <v>59892</v>
      </c>
      <c r="W48" s="71">
        <v>0</v>
      </c>
      <c r="X48" s="71">
        <v>0</v>
      </c>
      <c r="Y48" s="71">
        <v>0</v>
      </c>
      <c r="Z48" s="71">
        <v>1027765.6500000001</v>
      </c>
      <c r="AA48" s="71">
        <v>783572.81</v>
      </c>
      <c r="AB48" s="71">
        <v>0</v>
      </c>
      <c r="AC48" s="71">
        <v>92032.27</v>
      </c>
      <c r="AD48" s="71">
        <v>152160.57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394.87</v>
      </c>
      <c r="AN48" s="71">
        <v>394.87</v>
      </c>
      <c r="AO48" s="71">
        <v>0</v>
      </c>
      <c r="AP48" s="71">
        <v>0</v>
      </c>
      <c r="AQ48" s="71">
        <v>0</v>
      </c>
      <c r="AR48" s="71">
        <v>0</v>
      </c>
      <c r="AS48" s="71">
        <v>-3854427.6900000004</v>
      </c>
      <c r="AT48" s="71">
        <v>-183028.56</v>
      </c>
      <c r="AU48" s="71">
        <v>-183028.56</v>
      </c>
      <c r="AV48" s="71">
        <v>0</v>
      </c>
      <c r="AW48" s="71">
        <v>-3499809.7300000004</v>
      </c>
      <c r="AX48" s="71">
        <v>-3499809.7300000004</v>
      </c>
      <c r="AY48" s="71">
        <v>-6275670.6100000003</v>
      </c>
      <c r="AZ48" s="71">
        <v>-12233576.32</v>
      </c>
      <c r="BA48" s="71">
        <v>-1360136.0499999998</v>
      </c>
      <c r="BB48" s="71">
        <v>0</v>
      </c>
      <c r="BC48" s="71">
        <v>7318041.7600000007</v>
      </c>
      <c r="BD48" s="71">
        <v>2775860.88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-171589.40000000002</v>
      </c>
      <c r="BT48" s="71">
        <v>-70766</v>
      </c>
      <c r="BU48" s="71">
        <v>-20217.800000000003</v>
      </c>
      <c r="BV48" s="71">
        <v>-27648.21</v>
      </c>
      <c r="BW48" s="71">
        <v>0</v>
      </c>
      <c r="BX48" s="71">
        <v>-160.37</v>
      </c>
      <c r="BY48" s="71">
        <v>-6079.24</v>
      </c>
      <c r="BZ48" s="71">
        <v>0</v>
      </c>
      <c r="CA48" s="71">
        <v>-46717.78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-2079648.4200000002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244261327.07000002</v>
      </c>
      <c r="E49" s="71">
        <v>221763835.24000001</v>
      </c>
      <c r="F49" s="71">
        <v>224968391.09</v>
      </c>
      <c r="G49" s="71">
        <v>-3204555.85</v>
      </c>
      <c r="H49" s="71">
        <v>0</v>
      </c>
      <c r="I49" s="71">
        <v>525072.21999999706</v>
      </c>
      <c r="J49" s="71">
        <v>526245.29999999702</v>
      </c>
      <c r="K49" s="71">
        <v>-112647108.28</v>
      </c>
      <c r="L49" s="71">
        <v>113173353.58</v>
      </c>
      <c r="M49" s="71">
        <v>-1173.0800000000002</v>
      </c>
      <c r="N49" s="71">
        <v>1039.68</v>
      </c>
      <c r="O49" s="71">
        <v>-2212.7600000000002</v>
      </c>
      <c r="P49" s="71">
        <v>0</v>
      </c>
      <c r="Q49" s="71">
        <v>0</v>
      </c>
      <c r="R49" s="71">
        <v>0</v>
      </c>
      <c r="S49" s="71">
        <v>-6736281.9800000004</v>
      </c>
      <c r="T49" s="71">
        <v>-6736281.9800000004</v>
      </c>
      <c r="U49" s="71">
        <v>-6736281.9800000004</v>
      </c>
      <c r="V49" s="71">
        <v>0</v>
      </c>
      <c r="W49" s="71">
        <v>0</v>
      </c>
      <c r="X49" s="71">
        <v>0</v>
      </c>
      <c r="Y49" s="71">
        <v>0</v>
      </c>
      <c r="Z49" s="71">
        <v>28708701.59</v>
      </c>
      <c r="AA49" s="71">
        <v>24938915.359999999</v>
      </c>
      <c r="AB49" s="71">
        <v>0</v>
      </c>
      <c r="AC49" s="71">
        <v>1643720.59</v>
      </c>
      <c r="AD49" s="71">
        <v>1989359.12</v>
      </c>
      <c r="AE49" s="71">
        <v>0</v>
      </c>
      <c r="AF49" s="71">
        <v>0</v>
      </c>
      <c r="AG49" s="71">
        <v>136706.51999999999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-288966945.94999999</v>
      </c>
      <c r="AT49" s="71">
        <v>-275886.57999999996</v>
      </c>
      <c r="AU49" s="71">
        <v>-275886.57999999996</v>
      </c>
      <c r="AV49" s="71">
        <v>0</v>
      </c>
      <c r="AW49" s="71">
        <v>-45731359.149999991</v>
      </c>
      <c r="AX49" s="71">
        <v>-45725559.959999993</v>
      </c>
      <c r="AY49" s="71">
        <v>-67490431.649999991</v>
      </c>
      <c r="AZ49" s="71">
        <v>-9623396.7899999991</v>
      </c>
      <c r="BA49" s="71">
        <v>-106392687.5</v>
      </c>
      <c r="BB49" s="71">
        <v>0</v>
      </c>
      <c r="BC49" s="71">
        <v>48525652.640000001</v>
      </c>
      <c r="BD49" s="71">
        <v>21764871.690000001</v>
      </c>
      <c r="BE49" s="71">
        <v>-5799.19</v>
      </c>
      <c r="BF49" s="71">
        <v>6661.1600000000008</v>
      </c>
      <c r="BG49" s="71">
        <v>0</v>
      </c>
      <c r="BH49" s="71">
        <v>11695.04</v>
      </c>
      <c r="BI49" s="71">
        <v>0</v>
      </c>
      <c r="BJ49" s="71">
        <v>-5033.88</v>
      </c>
      <c r="BK49" s="71">
        <v>-12460.35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-241171519.03999999</v>
      </c>
      <c r="BT49" s="71">
        <v>-230665836.87</v>
      </c>
      <c r="BU49" s="71">
        <v>-7366974.5900000008</v>
      </c>
      <c r="BV49" s="71">
        <v>-78279.44</v>
      </c>
      <c r="BW49" s="71">
        <v>0</v>
      </c>
      <c r="BX49" s="71">
        <v>-892329.91</v>
      </c>
      <c r="BY49" s="71">
        <v>-1910438.77</v>
      </c>
      <c r="BZ49" s="71">
        <v>596.4899999999999</v>
      </c>
      <c r="CA49" s="71">
        <v>-258255.95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-1788181.18</v>
      </c>
      <c r="CJ49" s="71">
        <v>-1788181.18</v>
      </c>
      <c r="CK49" s="71">
        <v>0</v>
      </c>
      <c r="CL49" s="71">
        <v>-44705618.879999965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7735525.3300000085</v>
      </c>
      <c r="E50" s="71">
        <v>8554915.1400000155</v>
      </c>
      <c r="F50" s="71">
        <v>116472971.15000001</v>
      </c>
      <c r="G50" s="71">
        <v>-107918056.00999999</v>
      </c>
      <c r="H50" s="71">
        <v>0</v>
      </c>
      <c r="I50" s="71">
        <v>-3486687.2900000066</v>
      </c>
      <c r="J50" s="71">
        <v>-14341692.210000001</v>
      </c>
      <c r="K50" s="71">
        <v>-46308335.310000002</v>
      </c>
      <c r="L50" s="71">
        <v>31966643.100000001</v>
      </c>
      <c r="M50" s="71">
        <v>10855004.919999994</v>
      </c>
      <c r="N50" s="71">
        <v>41385425.939999998</v>
      </c>
      <c r="O50" s="71">
        <v>-30530421.020000003</v>
      </c>
      <c r="P50" s="71">
        <v>0</v>
      </c>
      <c r="Q50" s="71">
        <v>0</v>
      </c>
      <c r="R50" s="71">
        <v>0</v>
      </c>
      <c r="S50" s="71">
        <v>785058.83999999985</v>
      </c>
      <c r="T50" s="71">
        <v>-17376323.41</v>
      </c>
      <c r="U50" s="71">
        <v>-19662152.43</v>
      </c>
      <c r="V50" s="71">
        <v>2285829.02</v>
      </c>
      <c r="W50" s="71">
        <v>18161382.25</v>
      </c>
      <c r="X50" s="71">
        <v>18161382.25</v>
      </c>
      <c r="Y50" s="71">
        <v>0</v>
      </c>
      <c r="Z50" s="71">
        <v>1882055.26</v>
      </c>
      <c r="AA50" s="71">
        <v>1756447.15</v>
      </c>
      <c r="AB50" s="71">
        <v>0</v>
      </c>
      <c r="AC50" s="71">
        <v>0</v>
      </c>
      <c r="AD50" s="71">
        <v>125608.11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183.38</v>
      </c>
      <c r="AN50" s="71">
        <v>183.38</v>
      </c>
      <c r="AO50" s="71">
        <v>0</v>
      </c>
      <c r="AP50" s="71">
        <v>0</v>
      </c>
      <c r="AQ50" s="71">
        <v>0</v>
      </c>
      <c r="AR50" s="71">
        <v>0</v>
      </c>
      <c r="AS50" s="71">
        <v>-21320691.690000001</v>
      </c>
      <c r="AT50" s="71">
        <v>-165086.26999999955</v>
      </c>
      <c r="AU50" s="71">
        <v>-8867244.6399999987</v>
      </c>
      <c r="AV50" s="71">
        <v>8702158.3699999992</v>
      </c>
      <c r="AW50" s="71">
        <v>-6131908.0799999982</v>
      </c>
      <c r="AX50" s="71">
        <v>-77072149.870000005</v>
      </c>
      <c r="AY50" s="71">
        <v>-118025225.32000001</v>
      </c>
      <c r="AZ50" s="71">
        <v>-20464311.02</v>
      </c>
      <c r="BA50" s="71">
        <v>-182426412.13</v>
      </c>
      <c r="BB50" s="71">
        <v>0</v>
      </c>
      <c r="BC50" s="71">
        <v>84865497.829999998</v>
      </c>
      <c r="BD50" s="71">
        <v>40953075.450000003</v>
      </c>
      <c r="BE50" s="71">
        <v>70940241.790000007</v>
      </c>
      <c r="BF50" s="71">
        <v>104480249.2</v>
      </c>
      <c r="BG50" s="71">
        <v>12362254.52</v>
      </c>
      <c r="BH50" s="71">
        <v>171074253.50999999</v>
      </c>
      <c r="BI50" s="71">
        <v>0</v>
      </c>
      <c r="BJ50" s="71">
        <v>-78956258.829999998</v>
      </c>
      <c r="BK50" s="71">
        <v>-33540007.409999996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-14976979.560000002</v>
      </c>
      <c r="BT50" s="71">
        <v>-10030804.290000001</v>
      </c>
      <c r="BU50" s="71">
        <v>-8233263.5099999998</v>
      </c>
      <c r="BV50" s="71">
        <v>-5666197.6200000001</v>
      </c>
      <c r="BW50" s="71">
        <v>0</v>
      </c>
      <c r="BX50" s="71">
        <v>-11121066.01</v>
      </c>
      <c r="BY50" s="71">
        <v>-633660.21</v>
      </c>
      <c r="BZ50" s="71">
        <v>20708012.079999998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-46717.78</v>
      </c>
      <c r="CJ50" s="71">
        <v>-46717.78</v>
      </c>
      <c r="CK50" s="71">
        <v>0</v>
      </c>
      <c r="CL50" s="71">
        <v>-13585166.359999992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978711.86421807716</v>
      </c>
      <c r="E51" s="71">
        <v>1296692</v>
      </c>
      <c r="F51" s="71">
        <v>13806515.199999999</v>
      </c>
      <c r="G51" s="71">
        <v>-12509823.199999999</v>
      </c>
      <c r="H51" s="71">
        <v>0</v>
      </c>
      <c r="I51" s="71">
        <v>-460898.99999999953</v>
      </c>
      <c r="J51" s="71">
        <v>-3659521.8499999996</v>
      </c>
      <c r="K51" s="71">
        <v>-8185953.25</v>
      </c>
      <c r="L51" s="71">
        <v>4526431.4000000004</v>
      </c>
      <c r="M51" s="71">
        <v>3198622.85</v>
      </c>
      <c r="N51" s="71">
        <v>7283116.25</v>
      </c>
      <c r="O51" s="71">
        <v>-4084493.4</v>
      </c>
      <c r="P51" s="71">
        <v>0</v>
      </c>
      <c r="Q51" s="71">
        <v>0</v>
      </c>
      <c r="R51" s="71">
        <v>0</v>
      </c>
      <c r="S51" s="71">
        <v>-4720.9199999999983</v>
      </c>
      <c r="T51" s="71">
        <v>-4720.9199999999983</v>
      </c>
      <c r="U51" s="71">
        <v>-99380</v>
      </c>
      <c r="V51" s="71">
        <v>94659.08</v>
      </c>
      <c r="W51" s="71">
        <v>0</v>
      </c>
      <c r="X51" s="71">
        <v>0</v>
      </c>
      <c r="Y51" s="71">
        <v>0</v>
      </c>
      <c r="Z51" s="71">
        <v>147639.7842180767</v>
      </c>
      <c r="AA51" s="71">
        <v>143300.4509348713</v>
      </c>
      <c r="AB51" s="71">
        <v>0</v>
      </c>
      <c r="AC51" s="71">
        <v>0</v>
      </c>
      <c r="AD51" s="71">
        <v>4339.333283205402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-5449875.2776341652</v>
      </c>
      <c r="AT51" s="71">
        <v>-172252</v>
      </c>
      <c r="AU51" s="71">
        <v>-172252</v>
      </c>
      <c r="AV51" s="71">
        <v>0</v>
      </c>
      <c r="AW51" s="71">
        <v>-814162.52000000048</v>
      </c>
      <c r="AX51" s="71">
        <v>-4813584.0200000005</v>
      </c>
      <c r="AY51" s="71">
        <v>-9026303.3200000003</v>
      </c>
      <c r="AZ51" s="71">
        <v>-9756677.3200000003</v>
      </c>
      <c r="BA51" s="71">
        <v>-5423309</v>
      </c>
      <c r="BB51" s="71">
        <v>0</v>
      </c>
      <c r="BC51" s="71">
        <v>6153683</v>
      </c>
      <c r="BD51" s="71">
        <v>4212719.3</v>
      </c>
      <c r="BE51" s="71">
        <v>3999421.5</v>
      </c>
      <c r="BF51" s="71">
        <v>7272658.5</v>
      </c>
      <c r="BG51" s="71">
        <v>436738.5</v>
      </c>
      <c r="BH51" s="71">
        <v>12331905</v>
      </c>
      <c r="BI51" s="71">
        <v>0</v>
      </c>
      <c r="BJ51" s="71">
        <v>-5495985</v>
      </c>
      <c r="BK51" s="71">
        <v>-3273237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-4463460.7576341648</v>
      </c>
      <c r="BT51" s="71">
        <v>0</v>
      </c>
      <c r="BU51" s="71">
        <v>-2125835.855477883</v>
      </c>
      <c r="BV51" s="71">
        <v>-256625.78220693202</v>
      </c>
      <c r="BW51" s="71">
        <v>0</v>
      </c>
      <c r="BX51" s="71">
        <v>-2499576.3663374879</v>
      </c>
      <c r="BY51" s="71">
        <v>-76804.410730240706</v>
      </c>
      <c r="BZ51" s="71">
        <v>726895.37</v>
      </c>
      <c r="CA51" s="71">
        <v>-231513.71288162124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-4471163.4134160876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318172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318172</v>
      </c>
      <c r="T52" s="71">
        <v>318172</v>
      </c>
      <c r="U52" s="71">
        <v>0</v>
      </c>
      <c r="V52" s="71">
        <v>318172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318172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703808801.57999969</v>
      </c>
      <c r="E74" s="71">
        <v>587486568.30999982</v>
      </c>
      <c r="F74" s="71">
        <v>594020533.65999985</v>
      </c>
      <c r="G74" s="71">
        <v>-6533965.3500000006</v>
      </c>
      <c r="H74" s="71">
        <v>0</v>
      </c>
      <c r="I74" s="71">
        <v>-52507438.869999982</v>
      </c>
      <c r="J74" s="71">
        <v>-54181070.139999986</v>
      </c>
      <c r="K74" s="71">
        <v>-292297151.24000001</v>
      </c>
      <c r="L74" s="71">
        <v>238116081.10000002</v>
      </c>
      <c r="M74" s="71">
        <v>1673631.2699999998</v>
      </c>
      <c r="N74" s="71">
        <v>2857951.9</v>
      </c>
      <c r="O74" s="71">
        <v>-1184320.6300000001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157564302.57999998</v>
      </c>
      <c r="AA74" s="71">
        <v>90400322.5</v>
      </c>
      <c r="AB74" s="71">
        <v>25232688.039999999</v>
      </c>
      <c r="AC74" s="71">
        <v>8795993.5799999982</v>
      </c>
      <c r="AD74" s="71">
        <v>32493080.240000002</v>
      </c>
      <c r="AE74" s="71">
        <v>0</v>
      </c>
      <c r="AF74" s="71">
        <v>0</v>
      </c>
      <c r="AG74" s="71">
        <v>0</v>
      </c>
      <c r="AH74" s="71">
        <v>642218.22000000009</v>
      </c>
      <c r="AI74" s="71">
        <v>0</v>
      </c>
      <c r="AJ74" s="71">
        <v>11265369.560000001</v>
      </c>
      <c r="AK74" s="71">
        <v>10471059.93</v>
      </c>
      <c r="AL74" s="71">
        <v>794309.63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-851093770.42000031</v>
      </c>
      <c r="AT74" s="71">
        <v>-328732403.4799999</v>
      </c>
      <c r="AU74" s="71">
        <v>-331150645.5999999</v>
      </c>
      <c r="AV74" s="71">
        <v>2418242.1199999996</v>
      </c>
      <c r="AW74" s="71">
        <v>-331492237.27000034</v>
      </c>
      <c r="AX74" s="71">
        <v>-324123593.49000037</v>
      </c>
      <c r="AY74" s="71">
        <v>-918043500.50000024</v>
      </c>
      <c r="AZ74" s="71">
        <v>-2066558371.9000001</v>
      </c>
      <c r="BA74" s="71">
        <v>-748117647.69000018</v>
      </c>
      <c r="BB74" s="71">
        <v>0</v>
      </c>
      <c r="BC74" s="71">
        <v>1896632519.0899999</v>
      </c>
      <c r="BD74" s="71">
        <v>593919907.00999987</v>
      </c>
      <c r="BE74" s="71">
        <v>-7368643.7799999993</v>
      </c>
      <c r="BF74" s="71">
        <v>7191554.2799999993</v>
      </c>
      <c r="BG74" s="71">
        <v>16197918.419999998</v>
      </c>
      <c r="BH74" s="71">
        <v>5859220.5300000003</v>
      </c>
      <c r="BI74" s="71">
        <v>0</v>
      </c>
      <c r="BJ74" s="71">
        <v>-14865584.67</v>
      </c>
      <c r="BK74" s="71">
        <v>-14560198.059999999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-190869129.67000002</v>
      </c>
      <c r="BT74" s="71">
        <v>-144820895.17000002</v>
      </c>
      <c r="BU74" s="71">
        <v>-25472800.530000001</v>
      </c>
      <c r="BV74" s="71">
        <v>-5934714.2300000004</v>
      </c>
      <c r="BW74" s="71">
        <v>0</v>
      </c>
      <c r="BX74" s="71">
        <v>0</v>
      </c>
      <c r="BY74" s="71">
        <v>-1510800.4000000004</v>
      </c>
      <c r="BZ74" s="71">
        <v>37675.32</v>
      </c>
      <c r="CA74" s="71">
        <v>-13167594.659999998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-147284968.84000063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120208621.53471509</v>
      </c>
      <c r="E75" s="71">
        <v>101202146.62000042</v>
      </c>
      <c r="F75" s="71">
        <v>207306815.62000042</v>
      </c>
      <c r="G75" s="71">
        <v>-106104669</v>
      </c>
      <c r="H75" s="71">
        <v>0</v>
      </c>
      <c r="I75" s="71">
        <v>-19333836.919999991</v>
      </c>
      <c r="J75" s="71">
        <v>-34756787.75999999</v>
      </c>
      <c r="K75" s="71">
        <v>-88582825.75</v>
      </c>
      <c r="L75" s="71">
        <v>53826037.99000001</v>
      </c>
      <c r="M75" s="71">
        <v>15422950.84</v>
      </c>
      <c r="N75" s="71">
        <v>45667479.719999999</v>
      </c>
      <c r="O75" s="71">
        <v>-30244528.879999999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38340311.834714651</v>
      </c>
      <c r="AA75" s="71">
        <v>6586644.9863729402</v>
      </c>
      <c r="AB75" s="71">
        <v>0</v>
      </c>
      <c r="AC75" s="71">
        <v>0</v>
      </c>
      <c r="AD75" s="71">
        <v>31753666.848341715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-83106910.647202894</v>
      </c>
      <c r="AT75" s="71">
        <v>-9214629.9700000025</v>
      </c>
      <c r="AU75" s="71">
        <v>-27890078.560000006</v>
      </c>
      <c r="AV75" s="71">
        <v>18675448.590000004</v>
      </c>
      <c r="AW75" s="71">
        <v>-34872844.562568769</v>
      </c>
      <c r="AX75" s="71">
        <v>-52977895.657411367</v>
      </c>
      <c r="AY75" s="71">
        <v>-166486659.65741137</v>
      </c>
      <c r="AZ75" s="71">
        <v>-116540476.19000001</v>
      </c>
      <c r="BA75" s="71">
        <v>-175761003.92999998</v>
      </c>
      <c r="BB75" s="71">
        <v>0</v>
      </c>
      <c r="BC75" s="71">
        <v>125814820.46258864</v>
      </c>
      <c r="BD75" s="71">
        <v>113508764</v>
      </c>
      <c r="BE75" s="71">
        <v>18105051.094842598</v>
      </c>
      <c r="BF75" s="71">
        <v>113938938.0948426</v>
      </c>
      <c r="BG75" s="71">
        <v>91564992.589999989</v>
      </c>
      <c r="BH75" s="71">
        <v>108478183.92</v>
      </c>
      <c r="BI75" s="71">
        <v>0</v>
      </c>
      <c r="BJ75" s="71">
        <v>-86104238.415157393</v>
      </c>
      <c r="BK75" s="71">
        <v>-95833887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-39019436.114634126</v>
      </c>
      <c r="BT75" s="71">
        <v>-55947640.899999991</v>
      </c>
      <c r="BU75" s="71">
        <v>-6496331.1090372037</v>
      </c>
      <c r="BV75" s="71">
        <v>-3367531.7255884889</v>
      </c>
      <c r="BW75" s="71">
        <v>0</v>
      </c>
      <c r="BX75" s="71">
        <v>0</v>
      </c>
      <c r="BY75" s="71">
        <v>-6204.6906029228767</v>
      </c>
      <c r="BZ75" s="71">
        <v>26864294.529999997</v>
      </c>
      <c r="CA75" s="71">
        <v>-66022.219405520198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37101710.887512192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477522181.38999993</v>
      </c>
      <c r="E76" s="71">
        <v>370176262.82999992</v>
      </c>
      <c r="F76" s="71">
        <v>395205503.81999993</v>
      </c>
      <c r="G76" s="71">
        <v>-25029240.990000006</v>
      </c>
      <c r="H76" s="71">
        <v>0</v>
      </c>
      <c r="I76" s="71">
        <v>-29340370.640000004</v>
      </c>
      <c r="J76" s="71">
        <v>-29368025.900000006</v>
      </c>
      <c r="K76" s="71">
        <v>-130622032.86</v>
      </c>
      <c r="L76" s="71">
        <v>101254006.95999999</v>
      </c>
      <c r="M76" s="71">
        <v>27655.26</v>
      </c>
      <c r="N76" s="71">
        <v>27655.26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136686289.19999999</v>
      </c>
      <c r="AA76" s="71">
        <v>99703958.369999975</v>
      </c>
      <c r="AB76" s="71">
        <v>27884632.020000003</v>
      </c>
      <c r="AC76" s="71">
        <v>-3757006.8200000003</v>
      </c>
      <c r="AD76" s="71">
        <v>12854705.629999999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-431298496.94999993</v>
      </c>
      <c r="AT76" s="71">
        <v>-61040431.749999993</v>
      </c>
      <c r="AU76" s="71">
        <v>-61153523.629999995</v>
      </c>
      <c r="AV76" s="71">
        <v>113091.88</v>
      </c>
      <c r="AW76" s="71">
        <v>-258200307.29999998</v>
      </c>
      <c r="AX76" s="71">
        <v>-254532706.40999997</v>
      </c>
      <c r="AY76" s="71">
        <v>-657745913.3599999</v>
      </c>
      <c r="AZ76" s="71">
        <v>-408113823.00000012</v>
      </c>
      <c r="BA76" s="71">
        <v>-746694042.08999979</v>
      </c>
      <c r="BB76" s="71">
        <v>0</v>
      </c>
      <c r="BC76" s="71">
        <v>497061951.73000008</v>
      </c>
      <c r="BD76" s="71">
        <v>403213206.94999993</v>
      </c>
      <c r="BE76" s="71">
        <v>-3667600.890000008</v>
      </c>
      <c r="BF76" s="71">
        <v>36103274.979999997</v>
      </c>
      <c r="BG76" s="71">
        <v>27178454.68</v>
      </c>
      <c r="BH76" s="71">
        <v>36208249.93</v>
      </c>
      <c r="BI76" s="71">
        <v>0</v>
      </c>
      <c r="BJ76" s="71">
        <v>-27283429.630000003</v>
      </c>
      <c r="BK76" s="71">
        <v>-39770875.870000005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-112051625.25000001</v>
      </c>
      <c r="BT76" s="71">
        <v>-93388331.320000008</v>
      </c>
      <c r="BU76" s="71">
        <v>-11789573.980000002</v>
      </c>
      <c r="BV76" s="71">
        <v>-2648916.19</v>
      </c>
      <c r="BW76" s="71">
        <v>0</v>
      </c>
      <c r="BX76" s="71">
        <v>0</v>
      </c>
      <c r="BY76" s="71">
        <v>-4225825.51</v>
      </c>
      <c r="BZ76" s="71">
        <v>1021.75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-6132.65</v>
      </c>
      <c r="CJ76" s="71">
        <v>-6132.65</v>
      </c>
      <c r="CK76" s="71">
        <v>0</v>
      </c>
      <c r="CL76" s="71">
        <v>46223684.439999998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19497797.629999999</v>
      </c>
      <c r="E77" s="71">
        <v>18151689.23</v>
      </c>
      <c r="F77" s="71">
        <v>19957988.960000001</v>
      </c>
      <c r="G77" s="71">
        <v>-1806299.7300000004</v>
      </c>
      <c r="H77" s="71">
        <v>0</v>
      </c>
      <c r="I77" s="71">
        <v>-793013.97999999952</v>
      </c>
      <c r="J77" s="71">
        <v>-793013.97999999952</v>
      </c>
      <c r="K77" s="71">
        <v>-5475975.4199999999</v>
      </c>
      <c r="L77" s="71">
        <v>4682961.4400000004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-3192252.26</v>
      </c>
      <c r="T77" s="71">
        <v>-3192252.26</v>
      </c>
      <c r="U77" s="71">
        <v>-3192252.26</v>
      </c>
      <c r="V77" s="71">
        <v>0</v>
      </c>
      <c r="W77" s="71">
        <v>0</v>
      </c>
      <c r="X77" s="71">
        <v>0</v>
      </c>
      <c r="Y77" s="71">
        <v>0</v>
      </c>
      <c r="Z77" s="71">
        <v>5331374.6399999997</v>
      </c>
      <c r="AA77" s="71">
        <v>3539143.66</v>
      </c>
      <c r="AB77" s="71">
        <v>676570.75</v>
      </c>
      <c r="AC77" s="71">
        <v>602128.34000000008</v>
      </c>
      <c r="AD77" s="71">
        <v>513531.89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-32460796.169999994</v>
      </c>
      <c r="AT77" s="71">
        <v>-3035297.3099999996</v>
      </c>
      <c r="AU77" s="71">
        <v>-3046331.8899999997</v>
      </c>
      <c r="AV77" s="71">
        <v>11034.58</v>
      </c>
      <c r="AW77" s="71">
        <v>-23337380.619999997</v>
      </c>
      <c r="AX77" s="71">
        <v>-26332138.169999994</v>
      </c>
      <c r="AY77" s="71">
        <v>-42449780.199999996</v>
      </c>
      <c r="AZ77" s="71">
        <v>-14887821.299999999</v>
      </c>
      <c r="BA77" s="71">
        <v>-59641474.969999999</v>
      </c>
      <c r="BB77" s="71">
        <v>0</v>
      </c>
      <c r="BC77" s="71">
        <v>32079516.07</v>
      </c>
      <c r="BD77" s="71">
        <v>16117642.030000003</v>
      </c>
      <c r="BE77" s="71">
        <v>2994757.5499999989</v>
      </c>
      <c r="BF77" s="71">
        <v>4887258.1399999987</v>
      </c>
      <c r="BG77" s="71">
        <v>4223.43</v>
      </c>
      <c r="BH77" s="71">
        <v>8576360.6799999997</v>
      </c>
      <c r="BI77" s="71">
        <v>0</v>
      </c>
      <c r="BJ77" s="71">
        <v>-3693325.97</v>
      </c>
      <c r="BK77" s="71">
        <v>-1892500.5899999999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-6088118.2400000002</v>
      </c>
      <c r="BT77" s="71">
        <v>-5543009.6400000006</v>
      </c>
      <c r="BU77" s="71">
        <v>-316744.49</v>
      </c>
      <c r="BV77" s="71">
        <v>-46480.600000000006</v>
      </c>
      <c r="BW77" s="71">
        <v>0</v>
      </c>
      <c r="BX77" s="71">
        <v>0</v>
      </c>
      <c r="BY77" s="71">
        <v>-181883.51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-12962998.539999995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11276689562.053242</v>
      </c>
      <c r="E78" s="74">
        <v>9114003329.239994</v>
      </c>
      <c r="F78" s="74">
        <v>20802751979.089996</v>
      </c>
      <c r="G78" s="74">
        <v>-11688748649.85</v>
      </c>
      <c r="H78" s="74">
        <v>0</v>
      </c>
      <c r="I78" s="74">
        <v>-1366286916.2799993</v>
      </c>
      <c r="J78" s="74">
        <v>-2539899273.0499997</v>
      </c>
      <c r="K78" s="74">
        <v>-9910196346.5699997</v>
      </c>
      <c r="L78" s="74">
        <v>7370297073.5199986</v>
      </c>
      <c r="M78" s="74">
        <v>1173612356.7700005</v>
      </c>
      <c r="N78" s="74">
        <v>5132789852.6800022</v>
      </c>
      <c r="O78" s="74">
        <v>-3959177495.9100008</v>
      </c>
      <c r="P78" s="74">
        <v>0</v>
      </c>
      <c r="Q78" s="74">
        <v>0</v>
      </c>
      <c r="R78" s="74">
        <v>0</v>
      </c>
      <c r="S78" s="74">
        <v>-258232096.07999998</v>
      </c>
      <c r="T78" s="74">
        <v>-570383839.77999997</v>
      </c>
      <c r="U78" s="74">
        <v>-913421957.50999987</v>
      </c>
      <c r="V78" s="74">
        <v>343038117.7299999</v>
      </c>
      <c r="W78" s="74">
        <v>312151743.69999999</v>
      </c>
      <c r="X78" s="74">
        <v>434683604.70000005</v>
      </c>
      <c r="Y78" s="74">
        <v>-122531861</v>
      </c>
      <c r="Z78" s="74">
        <v>3638653536.7618032</v>
      </c>
      <c r="AA78" s="74">
        <v>2133535204.7599428</v>
      </c>
      <c r="AB78" s="74">
        <v>173038041.19927254</v>
      </c>
      <c r="AC78" s="74">
        <v>839987088.5719136</v>
      </c>
      <c r="AD78" s="74">
        <v>450256398.1510781</v>
      </c>
      <c r="AE78" s="74">
        <v>21140198.611797761</v>
      </c>
      <c r="AF78" s="74">
        <v>9622209.1711414121</v>
      </c>
      <c r="AG78" s="74">
        <v>18471380.693328984</v>
      </c>
      <c r="AH78" s="74">
        <v>459462.89370446285</v>
      </c>
      <c r="AI78" s="74">
        <v>-7856447.2903775107</v>
      </c>
      <c r="AJ78" s="74">
        <v>103224423.53999998</v>
      </c>
      <c r="AK78" s="74">
        <v>103090639.51999998</v>
      </c>
      <c r="AL78" s="74">
        <v>133784.01999999999</v>
      </c>
      <c r="AM78" s="74">
        <v>45327284.871446438</v>
      </c>
      <c r="AN78" s="74">
        <v>149960231.52144644</v>
      </c>
      <c r="AO78" s="74">
        <v>-61245361.680000022</v>
      </c>
      <c r="AP78" s="74">
        <v>8929.41</v>
      </c>
      <c r="AQ78" s="74">
        <v>-7590</v>
      </c>
      <c r="AR78" s="74">
        <v>-43388924.38000001</v>
      </c>
      <c r="AS78" s="74">
        <v>-13019814183.406284</v>
      </c>
      <c r="AT78" s="74">
        <v>-2191094705.8249998</v>
      </c>
      <c r="AU78" s="74">
        <v>-4657365346.71</v>
      </c>
      <c r="AV78" s="74">
        <v>2466270640.8850007</v>
      </c>
      <c r="AW78" s="74">
        <v>-7900501942.5807199</v>
      </c>
      <c r="AX78" s="74">
        <v>-16670395363.521805</v>
      </c>
      <c r="AY78" s="74">
        <v>-38140017197.041794</v>
      </c>
      <c r="AZ78" s="74">
        <v>-36077300052.498001</v>
      </c>
      <c r="BA78" s="74">
        <v>-47220447573.753349</v>
      </c>
      <c r="BB78" s="74">
        <v>-183744.44999999998</v>
      </c>
      <c r="BC78" s="74">
        <v>45157914173.659561</v>
      </c>
      <c r="BD78" s="74">
        <v>21469621833.52</v>
      </c>
      <c r="BE78" s="74">
        <v>8769893420.9410782</v>
      </c>
      <c r="BF78" s="74">
        <v>20693253972.691086</v>
      </c>
      <c r="BG78" s="74">
        <v>22488865934.765217</v>
      </c>
      <c r="BH78" s="74">
        <v>25577060520.421494</v>
      </c>
      <c r="BI78" s="74">
        <v>115674.83</v>
      </c>
      <c r="BJ78" s="74">
        <v>-27372788157.325634</v>
      </c>
      <c r="BK78" s="74">
        <v>-11923360551.750002</v>
      </c>
      <c r="BL78" s="74">
        <v>39936</v>
      </c>
      <c r="BM78" s="74">
        <v>26488</v>
      </c>
      <c r="BN78" s="74">
        <v>13448</v>
      </c>
      <c r="BO78" s="74">
        <v>0</v>
      </c>
      <c r="BP78" s="74">
        <v>0</v>
      </c>
      <c r="BQ78" s="74">
        <v>0</v>
      </c>
      <c r="BR78" s="74">
        <v>0</v>
      </c>
      <c r="BS78" s="74">
        <v>-2904957989.6305633</v>
      </c>
      <c r="BT78" s="74">
        <v>-2717152839.5273161</v>
      </c>
      <c r="BU78" s="74">
        <v>-974528224.1162287</v>
      </c>
      <c r="BV78" s="74">
        <v>-272226737.21717173</v>
      </c>
      <c r="BW78" s="74">
        <v>-38308.39</v>
      </c>
      <c r="BX78" s="74">
        <v>-120710075.49088487</v>
      </c>
      <c r="BY78" s="74">
        <v>-163841674.67237163</v>
      </c>
      <c r="BZ78" s="74">
        <v>1400504953.1799998</v>
      </c>
      <c r="CA78" s="74">
        <v>-56965083.396589629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-23299481.370000005</v>
      </c>
      <c r="CJ78" s="74">
        <v>-23299481.370000005</v>
      </c>
      <c r="CK78" s="74">
        <v>0</v>
      </c>
      <c r="CL78" s="74">
        <v>-1743124621.3530407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1321037402.1347148</v>
      </c>
      <c r="E80" s="74">
        <v>1077016666.9900002</v>
      </c>
      <c r="F80" s="74">
        <v>1216490842.0600002</v>
      </c>
      <c r="G80" s="74">
        <v>-139474175.06999999</v>
      </c>
      <c r="H80" s="74">
        <v>0</v>
      </c>
      <c r="I80" s="74">
        <v>-101974660.40999998</v>
      </c>
      <c r="J80" s="74">
        <v>-119098897.77999999</v>
      </c>
      <c r="K80" s="74">
        <v>-516977985.27000004</v>
      </c>
      <c r="L80" s="74">
        <v>397879087.49000001</v>
      </c>
      <c r="M80" s="74">
        <v>17124237.370000001</v>
      </c>
      <c r="N80" s="74">
        <v>48553086.879999995</v>
      </c>
      <c r="O80" s="74">
        <v>-31428849.509999998</v>
      </c>
      <c r="P80" s="74">
        <v>0</v>
      </c>
      <c r="Q80" s="74">
        <v>0</v>
      </c>
      <c r="R80" s="74">
        <v>0</v>
      </c>
      <c r="S80" s="74">
        <v>-3192252.26</v>
      </c>
      <c r="T80" s="74">
        <v>-3192252.26</v>
      </c>
      <c r="U80" s="74">
        <v>-3192252.26</v>
      </c>
      <c r="V80" s="74">
        <v>0</v>
      </c>
      <c r="W80" s="74">
        <v>0</v>
      </c>
      <c r="X80" s="74">
        <v>0</v>
      </c>
      <c r="Y80" s="74">
        <v>0</v>
      </c>
      <c r="Z80" s="74">
        <v>337922278.25471461</v>
      </c>
      <c r="AA80" s="74">
        <v>200230069.51637292</v>
      </c>
      <c r="AB80" s="74">
        <v>53793890.810000002</v>
      </c>
      <c r="AC80" s="74">
        <v>5641115.0999999978</v>
      </c>
      <c r="AD80" s="74">
        <v>77614984.608341709</v>
      </c>
      <c r="AE80" s="74">
        <v>0</v>
      </c>
      <c r="AF80" s="74">
        <v>0</v>
      </c>
      <c r="AG80" s="74">
        <v>0</v>
      </c>
      <c r="AH80" s="74">
        <v>642218.22000000009</v>
      </c>
      <c r="AI80" s="74">
        <v>0</v>
      </c>
      <c r="AJ80" s="74">
        <v>11265369.560000001</v>
      </c>
      <c r="AK80" s="74">
        <v>10471059.93</v>
      </c>
      <c r="AL80" s="74">
        <v>794309.63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-1397959974.1872032</v>
      </c>
      <c r="AT80" s="74">
        <v>-402022762.50999993</v>
      </c>
      <c r="AU80" s="74">
        <v>-423240579.67999989</v>
      </c>
      <c r="AV80" s="74">
        <v>21217817.170000002</v>
      </c>
      <c r="AW80" s="74">
        <v>-647902769.75256908</v>
      </c>
      <c r="AX80" s="74">
        <v>-657966333.72741163</v>
      </c>
      <c r="AY80" s="74">
        <v>-1784725853.7174115</v>
      </c>
      <c r="AZ80" s="74">
        <v>-2606100492.3900003</v>
      </c>
      <c r="BA80" s="74">
        <v>-1730214168.6800001</v>
      </c>
      <c r="BB80" s="74">
        <v>0</v>
      </c>
      <c r="BC80" s="74">
        <v>2551588807.3525887</v>
      </c>
      <c r="BD80" s="74">
        <v>1126759519.9899998</v>
      </c>
      <c r="BE80" s="74">
        <v>10063563.974842589</v>
      </c>
      <c r="BF80" s="74">
        <v>162121025.49484259</v>
      </c>
      <c r="BG80" s="74">
        <v>134945589.12</v>
      </c>
      <c r="BH80" s="74">
        <v>159122015.06</v>
      </c>
      <c r="BI80" s="74">
        <v>0</v>
      </c>
      <c r="BJ80" s="74">
        <v>-131946578.68515739</v>
      </c>
      <c r="BK80" s="74">
        <v>-152057461.52000001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-348028309.27463418</v>
      </c>
      <c r="BT80" s="74">
        <v>-299699877.02999997</v>
      </c>
      <c r="BU80" s="74">
        <v>-44075450.109037213</v>
      </c>
      <c r="BV80" s="74">
        <v>-11997642.745588489</v>
      </c>
      <c r="BW80" s="74">
        <v>0</v>
      </c>
      <c r="BX80" s="74">
        <v>0</v>
      </c>
      <c r="BY80" s="74">
        <v>-5924714.1106029227</v>
      </c>
      <c r="BZ80" s="74">
        <v>26902991.599999998</v>
      </c>
      <c r="CA80" s="74">
        <v>-13233616.879405519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-6132.65</v>
      </c>
      <c r="CJ80" s="74">
        <v>-6132.65</v>
      </c>
      <c r="CK80" s="74">
        <v>0</v>
      </c>
      <c r="CL80" s="74">
        <v>-76922572.052488431</v>
      </c>
    </row>
    <row r="81" spans="1:90">
      <c r="A81" s="56" t="s">
        <v>134</v>
      </c>
      <c r="B81" s="73">
        <v>9003</v>
      </c>
      <c r="C81" s="70" t="s">
        <v>383</v>
      </c>
      <c r="D81" s="74">
        <v>11276689562.053242</v>
      </c>
      <c r="E81" s="74">
        <v>9114003329.239994</v>
      </c>
      <c r="F81" s="74">
        <v>20802751979.089996</v>
      </c>
      <c r="G81" s="74">
        <v>-11688748649.85</v>
      </c>
      <c r="H81" s="74">
        <v>0</v>
      </c>
      <c r="I81" s="74">
        <v>-1366286916.2799993</v>
      </c>
      <c r="J81" s="74">
        <v>-2539899273.0499997</v>
      </c>
      <c r="K81" s="74">
        <v>-9910196346.5699997</v>
      </c>
      <c r="L81" s="74">
        <v>7370297073.5199986</v>
      </c>
      <c r="M81" s="74">
        <v>1173612356.7700005</v>
      </c>
      <c r="N81" s="74">
        <v>5132789852.6800022</v>
      </c>
      <c r="O81" s="74">
        <v>-3959177495.9100008</v>
      </c>
      <c r="P81" s="74">
        <v>0</v>
      </c>
      <c r="Q81" s="74">
        <v>0</v>
      </c>
      <c r="R81" s="74">
        <v>0</v>
      </c>
      <c r="S81" s="74">
        <v>-258232096.07999998</v>
      </c>
      <c r="T81" s="74">
        <v>-570383839.77999997</v>
      </c>
      <c r="U81" s="74">
        <v>-913421957.50999987</v>
      </c>
      <c r="V81" s="74">
        <v>343038117.7299999</v>
      </c>
      <c r="W81" s="74">
        <v>312151743.69999999</v>
      </c>
      <c r="X81" s="74">
        <v>434683604.70000005</v>
      </c>
      <c r="Y81" s="74">
        <v>-122531861</v>
      </c>
      <c r="Z81" s="74">
        <v>3638653536.7618032</v>
      </c>
      <c r="AA81" s="74">
        <v>2133535204.7599428</v>
      </c>
      <c r="AB81" s="74">
        <v>173038041.19927254</v>
      </c>
      <c r="AC81" s="74">
        <v>839987088.5719136</v>
      </c>
      <c r="AD81" s="74">
        <v>450256398.1510781</v>
      </c>
      <c r="AE81" s="74">
        <v>21140198.611797761</v>
      </c>
      <c r="AF81" s="74">
        <v>9622209.1711414121</v>
      </c>
      <c r="AG81" s="74">
        <v>18471380.693328984</v>
      </c>
      <c r="AH81" s="74">
        <v>459462.89370446285</v>
      </c>
      <c r="AI81" s="74">
        <v>-7856447.2903775107</v>
      </c>
      <c r="AJ81" s="74">
        <v>103224423.53999998</v>
      </c>
      <c r="AK81" s="74">
        <v>103090639.51999998</v>
      </c>
      <c r="AL81" s="74">
        <v>133784.01999999999</v>
      </c>
      <c r="AM81" s="74">
        <v>45327284.871446438</v>
      </c>
      <c r="AN81" s="74">
        <v>149960231.52144644</v>
      </c>
      <c r="AO81" s="74">
        <v>-61245361.680000022</v>
      </c>
      <c r="AP81" s="74">
        <v>8929.41</v>
      </c>
      <c r="AQ81" s="74">
        <v>-7590</v>
      </c>
      <c r="AR81" s="74">
        <v>-43388924.38000001</v>
      </c>
      <c r="AS81" s="74">
        <v>-13019814183.406284</v>
      </c>
      <c r="AT81" s="74">
        <v>-2191094705.8249998</v>
      </c>
      <c r="AU81" s="74">
        <v>-4657365346.71</v>
      </c>
      <c r="AV81" s="74">
        <v>2466270640.8850007</v>
      </c>
      <c r="AW81" s="74">
        <v>-7900501942.5807199</v>
      </c>
      <c r="AX81" s="74">
        <v>-16670395363.521805</v>
      </c>
      <c r="AY81" s="74">
        <v>-38140017197.041794</v>
      </c>
      <c r="AZ81" s="74">
        <v>-36077300052.498001</v>
      </c>
      <c r="BA81" s="74">
        <v>-47220447573.753349</v>
      </c>
      <c r="BB81" s="74">
        <v>-183744.44999999998</v>
      </c>
      <c r="BC81" s="74">
        <v>45157914173.659561</v>
      </c>
      <c r="BD81" s="74">
        <v>21469621833.52</v>
      </c>
      <c r="BE81" s="74">
        <v>8769893420.9410782</v>
      </c>
      <c r="BF81" s="74">
        <v>20693253972.691086</v>
      </c>
      <c r="BG81" s="74">
        <v>22488865934.765217</v>
      </c>
      <c r="BH81" s="74">
        <v>25577060520.421494</v>
      </c>
      <c r="BI81" s="74">
        <v>115674.83</v>
      </c>
      <c r="BJ81" s="74">
        <v>-27372788157.325634</v>
      </c>
      <c r="BK81" s="74">
        <v>-11923360551.750002</v>
      </c>
      <c r="BL81" s="74">
        <v>39936</v>
      </c>
      <c r="BM81" s="74">
        <v>26488</v>
      </c>
      <c r="BN81" s="74">
        <v>13448</v>
      </c>
      <c r="BO81" s="74">
        <v>0</v>
      </c>
      <c r="BP81" s="74">
        <v>0</v>
      </c>
      <c r="BQ81" s="74">
        <v>0</v>
      </c>
      <c r="BR81" s="74">
        <v>0</v>
      </c>
      <c r="BS81" s="74">
        <v>-2904957989.6305633</v>
      </c>
      <c r="BT81" s="74">
        <v>-2717152839.5273161</v>
      </c>
      <c r="BU81" s="74">
        <v>-974528224.1162287</v>
      </c>
      <c r="BV81" s="74">
        <v>-272226737.21717173</v>
      </c>
      <c r="BW81" s="74">
        <v>-38308.39</v>
      </c>
      <c r="BX81" s="74">
        <v>-120710075.49088487</v>
      </c>
      <c r="BY81" s="74">
        <v>-163841674.67237163</v>
      </c>
      <c r="BZ81" s="74">
        <v>1400504953.1799998</v>
      </c>
      <c r="CA81" s="74">
        <v>-56965083.396589629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-23299481.370000005</v>
      </c>
      <c r="CJ81" s="74">
        <v>-23299481.370000005</v>
      </c>
      <c r="CK81" s="74">
        <v>0</v>
      </c>
      <c r="CL81" s="74">
        <v>-1743124621.3530407</v>
      </c>
    </row>
    <row r="82" spans="1:90" ht="12.75" customHeight="1">
      <c r="A82" s="57" t="s">
        <v>136</v>
      </c>
      <c r="B82" s="75"/>
      <c r="C82" s="70" t="s">
        <v>384</v>
      </c>
      <c r="D82" s="74">
        <v>12597726964.187956</v>
      </c>
      <c r="E82" s="74">
        <v>10191019996.229994</v>
      </c>
      <c r="F82" s="74">
        <v>22019242821.149998</v>
      </c>
      <c r="G82" s="74">
        <v>-11828222824.92</v>
      </c>
      <c r="H82" s="74">
        <v>0</v>
      </c>
      <c r="I82" s="74">
        <v>-1468261576.6899993</v>
      </c>
      <c r="J82" s="74">
        <v>-2658998170.8299999</v>
      </c>
      <c r="K82" s="74">
        <v>-10427174331.84</v>
      </c>
      <c r="L82" s="74">
        <v>7768176161.0099983</v>
      </c>
      <c r="M82" s="74">
        <v>1190736594.1400003</v>
      </c>
      <c r="N82" s="74">
        <v>5181342939.5600023</v>
      </c>
      <c r="O82" s="74">
        <v>-3990606345.420001</v>
      </c>
      <c r="P82" s="74">
        <v>0</v>
      </c>
      <c r="Q82" s="74">
        <v>0</v>
      </c>
      <c r="R82" s="74">
        <v>0</v>
      </c>
      <c r="S82" s="74">
        <v>-261424348.33999997</v>
      </c>
      <c r="T82" s="74">
        <v>-573576092.03999996</v>
      </c>
      <c r="U82" s="74">
        <v>-916614209.76999986</v>
      </c>
      <c r="V82" s="74">
        <v>343038117.7299999</v>
      </c>
      <c r="W82" s="74">
        <v>312151743.69999999</v>
      </c>
      <c r="X82" s="74">
        <v>434683604.70000005</v>
      </c>
      <c r="Y82" s="74">
        <v>-122531861</v>
      </c>
      <c r="Z82" s="74">
        <v>3976575815.0165176</v>
      </c>
      <c r="AA82" s="74">
        <v>2333765274.2763157</v>
      </c>
      <c r="AB82" s="74">
        <v>226831932.00927255</v>
      </c>
      <c r="AC82" s="74">
        <v>845628203.67191362</v>
      </c>
      <c r="AD82" s="74">
        <v>527871382.7594198</v>
      </c>
      <c r="AE82" s="74">
        <v>21140198.611797761</v>
      </c>
      <c r="AF82" s="74">
        <v>9622209.1711414121</v>
      </c>
      <c r="AG82" s="74">
        <v>18471380.693328984</v>
      </c>
      <c r="AH82" s="74">
        <v>1101681.113704463</v>
      </c>
      <c r="AI82" s="74">
        <v>-7856447.2903775107</v>
      </c>
      <c r="AJ82" s="74">
        <v>114489793.09999998</v>
      </c>
      <c r="AK82" s="74">
        <v>113561699.44999999</v>
      </c>
      <c r="AL82" s="74">
        <v>928093.65</v>
      </c>
      <c r="AM82" s="74">
        <v>45327284.871446438</v>
      </c>
      <c r="AN82" s="74">
        <v>149960231.52144644</v>
      </c>
      <c r="AO82" s="74">
        <v>-61245361.680000022</v>
      </c>
      <c r="AP82" s="74">
        <v>8929.41</v>
      </c>
      <c r="AQ82" s="74">
        <v>-7590</v>
      </c>
      <c r="AR82" s="74">
        <v>-43388924.38000001</v>
      </c>
      <c r="AS82" s="74">
        <v>-14417774157.593487</v>
      </c>
      <c r="AT82" s="74">
        <v>-2593117468.3349996</v>
      </c>
      <c r="AU82" s="74">
        <v>-5080605926.3900003</v>
      </c>
      <c r="AV82" s="74">
        <v>2487488458.0550008</v>
      </c>
      <c r="AW82" s="74">
        <v>-8548404712.3332891</v>
      </c>
      <c r="AX82" s="74">
        <v>-17328361697.249218</v>
      </c>
      <c r="AY82" s="74">
        <v>-39924743050.759209</v>
      </c>
      <c r="AZ82" s="74">
        <v>-38683400544.888</v>
      </c>
      <c r="BA82" s="74">
        <v>-48950661742.43335</v>
      </c>
      <c r="BB82" s="74">
        <v>-183744.44999999998</v>
      </c>
      <c r="BC82" s="74">
        <v>47709502981.012146</v>
      </c>
      <c r="BD82" s="74">
        <v>22596381353.510002</v>
      </c>
      <c r="BE82" s="74">
        <v>8779956984.9159203</v>
      </c>
      <c r="BF82" s="74">
        <v>20855374998.185928</v>
      </c>
      <c r="BG82" s="74">
        <v>22623811523.885216</v>
      </c>
      <c r="BH82" s="74">
        <v>25736182535.481495</v>
      </c>
      <c r="BI82" s="74">
        <v>115674.83</v>
      </c>
      <c r="BJ82" s="74">
        <v>-27504734736.010792</v>
      </c>
      <c r="BK82" s="74">
        <v>-12075418013.270002</v>
      </c>
      <c r="BL82" s="74">
        <v>39936</v>
      </c>
      <c r="BM82" s="74">
        <v>26488</v>
      </c>
      <c r="BN82" s="74">
        <v>13448</v>
      </c>
      <c r="BO82" s="74">
        <v>0</v>
      </c>
      <c r="BP82" s="74">
        <v>0</v>
      </c>
      <c r="BQ82" s="74">
        <v>0</v>
      </c>
      <c r="BR82" s="74">
        <v>0</v>
      </c>
      <c r="BS82" s="74">
        <v>-3252986298.9051976</v>
      </c>
      <c r="BT82" s="74">
        <v>-3016852716.5573158</v>
      </c>
      <c r="BU82" s="74">
        <v>-1018603674.2252659</v>
      </c>
      <c r="BV82" s="74">
        <v>-284224379.96276021</v>
      </c>
      <c r="BW82" s="74">
        <v>-38308.39</v>
      </c>
      <c r="BX82" s="74">
        <v>-120710075.49088487</v>
      </c>
      <c r="BY82" s="74">
        <v>-169766388.78297454</v>
      </c>
      <c r="BZ82" s="74">
        <v>1427407944.7799997</v>
      </c>
      <c r="CA82" s="74">
        <v>-70198700.27599515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-23305614.020000003</v>
      </c>
      <c r="CJ82" s="74">
        <v>-23305614.020000003</v>
      </c>
      <c r="CK82" s="74">
        <v>0</v>
      </c>
      <c r="CL82" s="74">
        <v>-1820047193.405529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44110-6CF0-41D0-B397-60A4BE78FE9A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263</v>
      </c>
      <c r="B2" s="86">
        <v>745</v>
      </c>
      <c r="C2" s="86">
        <v>746</v>
      </c>
      <c r="D2" s="86">
        <v>747</v>
      </c>
      <c r="E2" s="86">
        <v>755</v>
      </c>
      <c r="F2" s="86">
        <v>756</v>
      </c>
      <c r="G2" s="86">
        <v>707</v>
      </c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481723.92000000086</v>
      </c>
      <c r="E8" s="71">
        <v>367150.58000000007</v>
      </c>
      <c r="F8" s="71">
        <v>9051141.6899999995</v>
      </c>
      <c r="G8" s="71">
        <v>-8683991.1099999994</v>
      </c>
      <c r="H8" s="71">
        <v>0</v>
      </c>
      <c r="I8" s="71">
        <v>114573.34000000078</v>
      </c>
      <c r="J8" s="71">
        <v>2278886.4800000004</v>
      </c>
      <c r="K8" s="71">
        <v>-4277031.58</v>
      </c>
      <c r="L8" s="71">
        <v>6555918.0600000005</v>
      </c>
      <c r="M8" s="71">
        <v>-2164313.1399999997</v>
      </c>
      <c r="N8" s="71">
        <v>4116845.12</v>
      </c>
      <c r="O8" s="71">
        <v>-6281158.2599999998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-292570.10000000003</v>
      </c>
      <c r="AT8" s="71">
        <v>-487344.25</v>
      </c>
      <c r="AU8" s="71">
        <v>-13788669.890000001</v>
      </c>
      <c r="AV8" s="71">
        <v>13301325.640000001</v>
      </c>
      <c r="AW8" s="71">
        <v>-39856.639999999898</v>
      </c>
      <c r="AX8" s="71">
        <v>-802503.51</v>
      </c>
      <c r="AY8" s="71">
        <v>-819840.5</v>
      </c>
      <c r="AZ8" s="71">
        <v>-1267563.5</v>
      </c>
      <c r="BA8" s="71">
        <v>-239349</v>
      </c>
      <c r="BB8" s="71">
        <v>0</v>
      </c>
      <c r="BC8" s="71">
        <v>687072</v>
      </c>
      <c r="BD8" s="71">
        <v>17336.990000000002</v>
      </c>
      <c r="BE8" s="71">
        <v>762646.87000000011</v>
      </c>
      <c r="BF8" s="71">
        <v>779270.87000000011</v>
      </c>
      <c r="BG8" s="71">
        <v>1204276.8700000001</v>
      </c>
      <c r="BH8" s="71">
        <v>228067</v>
      </c>
      <c r="BI8" s="71">
        <v>0</v>
      </c>
      <c r="BJ8" s="71">
        <v>-653073</v>
      </c>
      <c r="BK8" s="71">
        <v>-16624</v>
      </c>
      <c r="BL8" s="71">
        <v>0</v>
      </c>
      <c r="BM8" s="71">
        <v>0</v>
      </c>
      <c r="BN8" s="71">
        <v>0</v>
      </c>
      <c r="BO8" s="71">
        <v>-44058.070000000182</v>
      </c>
      <c r="BP8" s="71">
        <v>-44058.070000000182</v>
      </c>
      <c r="BQ8" s="71">
        <v>0</v>
      </c>
      <c r="BR8" s="71">
        <v>0</v>
      </c>
      <c r="BS8" s="71">
        <v>278688.86000000004</v>
      </c>
      <c r="BT8" s="71">
        <v>-1030208.1000000001</v>
      </c>
      <c r="BU8" s="71">
        <v>-206459.41</v>
      </c>
      <c r="BV8" s="71">
        <v>-77144.69</v>
      </c>
      <c r="BW8" s="71">
        <v>0</v>
      </c>
      <c r="BX8" s="71">
        <v>0</v>
      </c>
      <c r="BY8" s="71">
        <v>0</v>
      </c>
      <c r="BZ8" s="71">
        <v>1685339.01</v>
      </c>
      <c r="CA8" s="71">
        <v>-92837.95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189153.82000000082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733207.44</v>
      </c>
      <c r="G9" s="71">
        <v>-733207.44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36660.369999999995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36660.369999999995</v>
      </c>
      <c r="BT9" s="71">
        <v>-87984.89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124645.26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36660.369999999995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65028108.009999998</v>
      </c>
      <c r="E10" s="71">
        <v>63747171.710000001</v>
      </c>
      <c r="F10" s="71">
        <v>71547897.450000003</v>
      </c>
      <c r="G10" s="71">
        <v>-7800725.7400000002</v>
      </c>
      <c r="H10" s="71">
        <v>0</v>
      </c>
      <c r="I10" s="71">
        <v>-9136638.679999996</v>
      </c>
      <c r="J10" s="71">
        <v>-13892937.729999997</v>
      </c>
      <c r="K10" s="71">
        <v>-28999924.849999998</v>
      </c>
      <c r="L10" s="71">
        <v>15106987.120000001</v>
      </c>
      <c r="M10" s="71">
        <v>4756299.0500000007</v>
      </c>
      <c r="N10" s="71">
        <v>7284560.1100000003</v>
      </c>
      <c r="O10" s="71">
        <v>-2528261.0599999996</v>
      </c>
      <c r="P10" s="71">
        <v>0</v>
      </c>
      <c r="Q10" s="71">
        <v>0</v>
      </c>
      <c r="R10" s="71">
        <v>0</v>
      </c>
      <c r="S10" s="71">
        <v>-1949101.57</v>
      </c>
      <c r="T10" s="71">
        <v>-2602940.35</v>
      </c>
      <c r="U10" s="71">
        <v>-2602940.35</v>
      </c>
      <c r="V10" s="71">
        <v>0</v>
      </c>
      <c r="W10" s="71">
        <v>653838.78</v>
      </c>
      <c r="X10" s="71">
        <v>653838.78</v>
      </c>
      <c r="Y10" s="71">
        <v>0</v>
      </c>
      <c r="Z10" s="71">
        <v>12365422.799999999</v>
      </c>
      <c r="AA10" s="71">
        <v>5093045.6100000003</v>
      </c>
      <c r="AB10" s="71">
        <v>1369314.38</v>
      </c>
      <c r="AC10" s="71">
        <v>4520956.1399999997</v>
      </c>
      <c r="AD10" s="71">
        <v>1082333.9099999999</v>
      </c>
      <c r="AE10" s="71">
        <v>254563.36</v>
      </c>
      <c r="AF10" s="71">
        <v>0</v>
      </c>
      <c r="AG10" s="71">
        <v>0</v>
      </c>
      <c r="AH10" s="71">
        <v>45209.4</v>
      </c>
      <c r="AI10" s="71">
        <v>0</v>
      </c>
      <c r="AJ10" s="71">
        <v>2253.75</v>
      </c>
      <c r="AK10" s="71">
        <v>2253.75</v>
      </c>
      <c r="AL10" s="71">
        <v>0</v>
      </c>
      <c r="AM10" s="71">
        <v>-1000</v>
      </c>
      <c r="AN10" s="71">
        <v>-1000</v>
      </c>
      <c r="AO10" s="71">
        <v>0</v>
      </c>
      <c r="AP10" s="71">
        <v>0</v>
      </c>
      <c r="AQ10" s="71">
        <v>0</v>
      </c>
      <c r="AR10" s="71">
        <v>0</v>
      </c>
      <c r="AS10" s="71">
        <v>-84489766.610000014</v>
      </c>
      <c r="AT10" s="71">
        <v>-44287090.230000004</v>
      </c>
      <c r="AU10" s="71">
        <v>-39778365.230000004</v>
      </c>
      <c r="AV10" s="71">
        <v>-4508725</v>
      </c>
      <c r="AW10" s="71">
        <v>-12494582.650000004</v>
      </c>
      <c r="AX10" s="71">
        <v>-16154230.660000004</v>
      </c>
      <c r="AY10" s="71">
        <v>-51943229.5</v>
      </c>
      <c r="AZ10" s="71">
        <v>-24730434.009999998</v>
      </c>
      <c r="BA10" s="71">
        <v>-51040750.18</v>
      </c>
      <c r="BB10" s="71">
        <v>0</v>
      </c>
      <c r="BC10" s="71">
        <v>23827954.689999998</v>
      </c>
      <c r="BD10" s="71">
        <v>35788998.839999996</v>
      </c>
      <c r="BE10" s="71">
        <v>3659648.01</v>
      </c>
      <c r="BF10" s="71">
        <v>8878999.0800000001</v>
      </c>
      <c r="BG10" s="71">
        <v>10353309.110000001</v>
      </c>
      <c r="BH10" s="71">
        <v>2598759.5499999998</v>
      </c>
      <c r="BI10" s="71">
        <v>0</v>
      </c>
      <c r="BJ10" s="71">
        <v>-4073069.58</v>
      </c>
      <c r="BK10" s="71">
        <v>-5219351.07</v>
      </c>
      <c r="BL10" s="71">
        <v>0</v>
      </c>
      <c r="BM10" s="71">
        <v>0</v>
      </c>
      <c r="BN10" s="71">
        <v>0</v>
      </c>
      <c r="BO10" s="71">
        <v>-7654002.1699999999</v>
      </c>
      <c r="BP10" s="71">
        <v>-7654002.1699999999</v>
      </c>
      <c r="BQ10" s="71">
        <v>0</v>
      </c>
      <c r="BR10" s="71">
        <v>0</v>
      </c>
      <c r="BS10" s="71">
        <v>-18173333.059999999</v>
      </c>
      <c r="BT10" s="71">
        <v>-571289.55000000005</v>
      </c>
      <c r="BU10" s="71">
        <v>-1046744.61</v>
      </c>
      <c r="BV10" s="71">
        <v>-486338.08</v>
      </c>
      <c r="BW10" s="71">
        <v>0</v>
      </c>
      <c r="BX10" s="71">
        <v>-112678.44</v>
      </c>
      <c r="BY10" s="71">
        <v>-86315.94</v>
      </c>
      <c r="BZ10" s="71">
        <v>-15869966.439999998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-1880758.5</v>
      </c>
      <c r="CJ10" s="71">
        <v>-1880758.5</v>
      </c>
      <c r="CK10" s="71">
        <v>0</v>
      </c>
      <c r="CL10" s="71">
        <v>-19461658.600000016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600590.91999999993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290896.87</v>
      </c>
      <c r="AA11" s="71">
        <v>192621.97999999998</v>
      </c>
      <c r="AB11" s="71">
        <v>0</v>
      </c>
      <c r="AC11" s="71">
        <v>25102.84</v>
      </c>
      <c r="AD11" s="71">
        <v>63553.97</v>
      </c>
      <c r="AE11" s="71">
        <v>183.27</v>
      </c>
      <c r="AF11" s="71">
        <v>0</v>
      </c>
      <c r="AG11" s="71">
        <v>173.39</v>
      </c>
      <c r="AH11" s="71">
        <v>9261.42</v>
      </c>
      <c r="AI11" s="71">
        <v>0</v>
      </c>
      <c r="AJ11" s="71">
        <v>0</v>
      </c>
      <c r="AK11" s="71">
        <v>0</v>
      </c>
      <c r="AL11" s="71">
        <v>0</v>
      </c>
      <c r="AM11" s="71">
        <v>309694.05</v>
      </c>
      <c r="AN11" s="71">
        <v>309694.05</v>
      </c>
      <c r="AO11" s="71">
        <v>0</v>
      </c>
      <c r="AP11" s="71">
        <v>0</v>
      </c>
      <c r="AQ11" s="71">
        <v>0</v>
      </c>
      <c r="AR11" s="71">
        <v>0</v>
      </c>
      <c r="AS11" s="71">
        <v>327990.99</v>
      </c>
      <c r="AT11" s="71">
        <v>513296.17</v>
      </c>
      <c r="AU11" s="71">
        <v>513296.17</v>
      </c>
      <c r="AV11" s="71">
        <v>0</v>
      </c>
      <c r="AW11" s="71">
        <v>-185188.68</v>
      </c>
      <c r="AX11" s="71">
        <v>-185188.68</v>
      </c>
      <c r="AY11" s="71">
        <v>254157.62</v>
      </c>
      <c r="AZ11" s="71">
        <v>0</v>
      </c>
      <c r="BA11" s="71">
        <v>303835.86</v>
      </c>
      <c r="BB11" s="71">
        <v>0</v>
      </c>
      <c r="BC11" s="71">
        <v>-49678.239999999998</v>
      </c>
      <c r="BD11" s="71">
        <v>-439346.3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-116.5</v>
      </c>
      <c r="BT11" s="71">
        <v>0</v>
      </c>
      <c r="BU11" s="71">
        <v>-65.05</v>
      </c>
      <c r="BV11" s="71">
        <v>-43.35</v>
      </c>
      <c r="BW11" s="71">
        <v>-0.16</v>
      </c>
      <c r="BX11" s="71">
        <v>-2.21</v>
      </c>
      <c r="BY11" s="71">
        <v>-5.73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928581.90999999992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498969694.1500001</v>
      </c>
      <c r="E12" s="71">
        <v>440240796.6700002</v>
      </c>
      <c r="F12" s="71">
        <v>754543807.63999987</v>
      </c>
      <c r="G12" s="71">
        <v>-314303010.96999967</v>
      </c>
      <c r="H12" s="71">
        <v>0</v>
      </c>
      <c r="I12" s="71">
        <v>-104752190.39000009</v>
      </c>
      <c r="J12" s="71">
        <v>-170319038.16000003</v>
      </c>
      <c r="K12" s="71">
        <v>-511987409.78000003</v>
      </c>
      <c r="L12" s="71">
        <v>341668371.62</v>
      </c>
      <c r="M12" s="71">
        <v>65566847.769999936</v>
      </c>
      <c r="N12" s="71">
        <v>192819148.41</v>
      </c>
      <c r="O12" s="71">
        <v>-127252300.64000006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163481087.87</v>
      </c>
      <c r="AA12" s="71">
        <v>0</v>
      </c>
      <c r="AB12" s="71">
        <v>0</v>
      </c>
      <c r="AC12" s="71">
        <v>0</v>
      </c>
      <c r="AD12" s="71">
        <v>163481087.87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-7.4578565545380116E-11</v>
      </c>
      <c r="AN12" s="71">
        <v>-1.1641532182693481E-10</v>
      </c>
      <c r="AO12" s="71">
        <v>4.1836756281554699E-11</v>
      </c>
      <c r="AP12" s="71">
        <v>0</v>
      </c>
      <c r="AQ12" s="71">
        <v>0</v>
      </c>
      <c r="AR12" s="71">
        <v>0</v>
      </c>
      <c r="AS12" s="71">
        <v>-550962104.51999998</v>
      </c>
      <c r="AT12" s="71">
        <v>-105085207.74999997</v>
      </c>
      <c r="AU12" s="71">
        <v>-171299707.64999998</v>
      </c>
      <c r="AV12" s="71">
        <v>66214499.900000006</v>
      </c>
      <c r="AW12" s="71">
        <v>-117135725.44000009</v>
      </c>
      <c r="AX12" s="71">
        <v>-176112151.30000019</v>
      </c>
      <c r="AY12" s="71">
        <v>-361913257.87000012</v>
      </c>
      <c r="AZ12" s="71">
        <v>-100160427.86999999</v>
      </c>
      <c r="BA12" s="71">
        <v>-261752830.00000012</v>
      </c>
      <c r="BB12" s="71">
        <v>0</v>
      </c>
      <c r="BC12" s="71">
        <v>0</v>
      </c>
      <c r="BD12" s="71">
        <v>185801106.56999993</v>
      </c>
      <c r="BE12" s="71">
        <v>58976425.860000104</v>
      </c>
      <c r="BF12" s="71">
        <v>127213325.45000011</v>
      </c>
      <c r="BG12" s="71">
        <v>35565924.789999999</v>
      </c>
      <c r="BH12" s="71">
        <v>91647400.660000101</v>
      </c>
      <c r="BI12" s="71">
        <v>0</v>
      </c>
      <c r="BJ12" s="71">
        <v>0</v>
      </c>
      <c r="BK12" s="71">
        <v>-68236899.590000004</v>
      </c>
      <c r="BL12" s="71">
        <v>-4362049.9299999848</v>
      </c>
      <c r="BM12" s="71">
        <v>-5756775</v>
      </c>
      <c r="BN12" s="71">
        <v>1394725.0700000152</v>
      </c>
      <c r="BO12" s="71">
        <v>-52828895.600000001</v>
      </c>
      <c r="BP12" s="71">
        <v>-52828895.600000001</v>
      </c>
      <c r="BQ12" s="71">
        <v>0</v>
      </c>
      <c r="BR12" s="71">
        <v>0</v>
      </c>
      <c r="BS12" s="71">
        <v>-271550225.79999989</v>
      </c>
      <c r="BT12" s="71">
        <v>-79123585.25</v>
      </c>
      <c r="BU12" s="71">
        <v>-98143757.749999925</v>
      </c>
      <c r="BV12" s="71">
        <v>-12214265.970000001</v>
      </c>
      <c r="BW12" s="71">
        <v>0</v>
      </c>
      <c r="BX12" s="71">
        <v>-3227962.58</v>
      </c>
      <c r="BY12" s="71">
        <v>-115375511.92</v>
      </c>
      <c r="BZ12" s="71">
        <v>101445857.38000004</v>
      </c>
      <c r="CA12" s="71">
        <v>-64910999.709999971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-51992410.369999886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119232.10237382501</v>
      </c>
      <c r="E13" s="71">
        <v>-16318.07</v>
      </c>
      <c r="F13" s="71">
        <v>-16318.07</v>
      </c>
      <c r="G13" s="71">
        <v>0</v>
      </c>
      <c r="H13" s="71">
        <v>0</v>
      </c>
      <c r="I13" s="71">
        <v>128600.96000000001</v>
      </c>
      <c r="J13" s="71">
        <v>128600.96000000001</v>
      </c>
      <c r="K13" s="71">
        <v>0</v>
      </c>
      <c r="L13" s="71">
        <v>128600.96000000001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116980.04237382572</v>
      </c>
      <c r="AA13" s="71">
        <v>88894.2394352845</v>
      </c>
      <c r="AB13" s="71">
        <v>12375.135038041273</v>
      </c>
      <c r="AC13" s="71">
        <v>10044.548870001634</v>
      </c>
      <c r="AD13" s="71">
        <v>568.02374651989157</v>
      </c>
      <c r="AE13" s="71">
        <v>0</v>
      </c>
      <c r="AF13" s="71">
        <v>73.485981155787186</v>
      </c>
      <c r="AG13" s="71">
        <v>6844.471563337208</v>
      </c>
      <c r="AH13" s="71">
        <v>-1819.8622605145599</v>
      </c>
      <c r="AI13" s="71">
        <v>0</v>
      </c>
      <c r="AJ13" s="71">
        <v>0</v>
      </c>
      <c r="AK13" s="71">
        <v>0</v>
      </c>
      <c r="AL13" s="71">
        <v>0</v>
      </c>
      <c r="AM13" s="71">
        <v>-110030.83000000074</v>
      </c>
      <c r="AN13" s="71">
        <v>-196255.55000000075</v>
      </c>
      <c r="AO13" s="71">
        <v>59251.5</v>
      </c>
      <c r="AP13" s="71">
        <v>0</v>
      </c>
      <c r="AQ13" s="71">
        <v>0</v>
      </c>
      <c r="AR13" s="71">
        <v>26973.22</v>
      </c>
      <c r="AS13" s="71">
        <v>-2371664.9456940927</v>
      </c>
      <c r="AT13" s="71">
        <v>138913.01</v>
      </c>
      <c r="AU13" s="71">
        <v>198234.7</v>
      </c>
      <c r="AV13" s="71">
        <v>-59321.69</v>
      </c>
      <c r="AW13" s="71">
        <v>-639681.52999999991</v>
      </c>
      <c r="AX13" s="71">
        <v>-530231.74999999988</v>
      </c>
      <c r="AY13" s="71">
        <v>-1247261.18</v>
      </c>
      <c r="AZ13" s="71">
        <v>-1862496.18</v>
      </c>
      <c r="BA13" s="71">
        <v>43078</v>
      </c>
      <c r="BB13" s="71">
        <v>0</v>
      </c>
      <c r="BC13" s="71">
        <v>572157</v>
      </c>
      <c r="BD13" s="71">
        <v>717029.43</v>
      </c>
      <c r="BE13" s="71">
        <v>-109449.78000000003</v>
      </c>
      <c r="BF13" s="71">
        <v>343432</v>
      </c>
      <c r="BG13" s="71">
        <v>501091</v>
      </c>
      <c r="BH13" s="71">
        <v>-116</v>
      </c>
      <c r="BI13" s="71">
        <v>0</v>
      </c>
      <c r="BJ13" s="71">
        <v>-157543</v>
      </c>
      <c r="BK13" s="71">
        <v>-452881.78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-1870896.4256940926</v>
      </c>
      <c r="BT13" s="71">
        <v>-67369.66</v>
      </c>
      <c r="BU13" s="71">
        <v>-727425.63710553956</v>
      </c>
      <c r="BV13" s="71">
        <v>-335864.09310985479</v>
      </c>
      <c r="BW13" s="71">
        <v>0</v>
      </c>
      <c r="BX13" s="71">
        <v>-55566.291463227906</v>
      </c>
      <c r="BY13" s="71">
        <v>-172694.20962654657</v>
      </c>
      <c r="BZ13" s="71">
        <v>0</v>
      </c>
      <c r="CA13" s="71">
        <v>-511976.53438892367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-2252432.8433202677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3189.89</v>
      </c>
      <c r="K14" s="71">
        <v>0</v>
      </c>
      <c r="L14" s="71">
        <v>3189.89</v>
      </c>
      <c r="M14" s="71">
        <v>-3189.89</v>
      </c>
      <c r="N14" s="71">
        <v>0</v>
      </c>
      <c r="O14" s="71">
        <v>-3189.89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159.48999999999995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159.48999999999995</v>
      </c>
      <c r="BT14" s="71">
        <v>-382.79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542.28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159.48999999999995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571283210.15000165</v>
      </c>
      <c r="E16" s="71">
        <v>548294215.25999975</v>
      </c>
      <c r="F16" s="71">
        <v>1103919254.9599998</v>
      </c>
      <c r="G16" s="71">
        <v>-555625039.70000005</v>
      </c>
      <c r="H16" s="71">
        <v>0</v>
      </c>
      <c r="I16" s="71">
        <v>-68326889.780000031</v>
      </c>
      <c r="J16" s="71">
        <v>-136653780.08000004</v>
      </c>
      <c r="K16" s="71">
        <v>-660268124.18000007</v>
      </c>
      <c r="L16" s="71">
        <v>523614344.10000002</v>
      </c>
      <c r="M16" s="71">
        <v>68326890.300000012</v>
      </c>
      <c r="N16" s="71">
        <v>330134062.35000002</v>
      </c>
      <c r="O16" s="71">
        <v>-261807172.05000001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4315246</v>
      </c>
      <c r="AA16" s="71">
        <v>4315246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76267438.670001909</v>
      </c>
      <c r="AK16" s="71">
        <v>76267438.670001909</v>
      </c>
      <c r="AL16" s="71">
        <v>0</v>
      </c>
      <c r="AM16" s="71">
        <v>10733200</v>
      </c>
      <c r="AN16" s="71">
        <v>10733200</v>
      </c>
      <c r="AO16" s="71">
        <v>0</v>
      </c>
      <c r="AP16" s="71">
        <v>0</v>
      </c>
      <c r="AQ16" s="71">
        <v>0</v>
      </c>
      <c r="AR16" s="71">
        <v>0</v>
      </c>
      <c r="AS16" s="71">
        <v>-839377572.07999897</v>
      </c>
      <c r="AT16" s="71">
        <v>-138602092.81999919</v>
      </c>
      <c r="AU16" s="71">
        <v>-276834631.6499992</v>
      </c>
      <c r="AV16" s="71">
        <v>138232538.83000001</v>
      </c>
      <c r="AW16" s="71">
        <v>-221595212.99000019</v>
      </c>
      <c r="AX16" s="71">
        <v>-438629201.45000011</v>
      </c>
      <c r="AY16" s="71">
        <v>-598983406.71000004</v>
      </c>
      <c r="AZ16" s="71">
        <v>-330343600.72000003</v>
      </c>
      <c r="BA16" s="71">
        <v>-543411891</v>
      </c>
      <c r="BB16" s="71">
        <v>0</v>
      </c>
      <c r="BC16" s="71">
        <v>274772085.00999999</v>
      </c>
      <c r="BD16" s="71">
        <v>160354205.25999993</v>
      </c>
      <c r="BE16" s="71">
        <v>217033988.45999992</v>
      </c>
      <c r="BF16" s="71">
        <v>290733595.38999993</v>
      </c>
      <c r="BG16" s="71">
        <v>162899408.64999992</v>
      </c>
      <c r="BH16" s="71">
        <v>261202616</v>
      </c>
      <c r="BI16" s="71">
        <v>0</v>
      </c>
      <c r="BJ16" s="71">
        <v>-133368429.26000001</v>
      </c>
      <c r="BK16" s="71">
        <v>-73699606.930000007</v>
      </c>
      <c r="BL16" s="71">
        <v>0</v>
      </c>
      <c r="BM16" s="71">
        <v>0</v>
      </c>
      <c r="BN16" s="71">
        <v>0</v>
      </c>
      <c r="BO16" s="71">
        <v>-71628604.230000004</v>
      </c>
      <c r="BP16" s="71">
        <v>-71628604.230000004</v>
      </c>
      <c r="BQ16" s="71">
        <v>0</v>
      </c>
      <c r="BR16" s="71">
        <v>0</v>
      </c>
      <c r="BS16" s="71">
        <v>-402697266.0399996</v>
      </c>
      <c r="BT16" s="71">
        <v>-111596378.33000009</v>
      </c>
      <c r="BU16" s="71">
        <v>-138206748.36000001</v>
      </c>
      <c r="BV16" s="71">
        <v>-45424192.149999991</v>
      </c>
      <c r="BW16" s="71">
        <v>0</v>
      </c>
      <c r="BX16" s="71">
        <v>0</v>
      </c>
      <c r="BY16" s="71">
        <v>-216748266.38999975</v>
      </c>
      <c r="BZ16" s="71">
        <v>109278319.19000021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-4854396</v>
      </c>
      <c r="CJ16" s="71">
        <v>-4854396</v>
      </c>
      <c r="CK16" s="71">
        <v>0</v>
      </c>
      <c r="CL16" s="71">
        <v>-268094361.92999732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-524061.6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-524061.6</v>
      </c>
      <c r="BT18" s="71">
        <v>0</v>
      </c>
      <c r="BU18" s="71">
        <v>-350205.41</v>
      </c>
      <c r="BV18" s="71">
        <v>-66448.070000000007</v>
      </c>
      <c r="BW18" s="71">
        <v>0</v>
      </c>
      <c r="BX18" s="71">
        <v>-16708.259999999998</v>
      </c>
      <c r="BY18" s="71">
        <v>-90699.86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-524061.6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269132509.15000677</v>
      </c>
      <c r="E19" s="71">
        <v>250243609.84000069</v>
      </c>
      <c r="F19" s="71">
        <v>762544830.03000093</v>
      </c>
      <c r="G19" s="71">
        <v>-512301220.19000024</v>
      </c>
      <c r="H19" s="71">
        <v>0</v>
      </c>
      <c r="I19" s="71">
        <v>-74175641.649993896</v>
      </c>
      <c r="J19" s="71">
        <v>-74175641.649993896</v>
      </c>
      <c r="K19" s="71">
        <v>-286562208.12999392</v>
      </c>
      <c r="L19" s="71">
        <v>212386566.48000002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93529536.62999998</v>
      </c>
      <c r="AA19" s="71">
        <v>93529536.62999998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-464995.66999999946</v>
      </c>
      <c r="AN19" s="71">
        <v>3855210.7100000037</v>
      </c>
      <c r="AO19" s="71">
        <v>-3068663.2199999988</v>
      </c>
      <c r="AP19" s="71">
        <v>0</v>
      </c>
      <c r="AQ19" s="71">
        <v>0</v>
      </c>
      <c r="AR19" s="71">
        <v>-1251543.1600000043</v>
      </c>
      <c r="AS19" s="71">
        <v>-259578544.32000086</v>
      </c>
      <c r="AT19" s="71">
        <v>-28260544.299999982</v>
      </c>
      <c r="AU19" s="71">
        <v>-142419271.08999997</v>
      </c>
      <c r="AV19" s="71">
        <v>114158726.78999999</v>
      </c>
      <c r="AW19" s="71">
        <v>3749369.0199998617</v>
      </c>
      <c r="AX19" s="71">
        <v>26977024.279999912</v>
      </c>
      <c r="AY19" s="71">
        <v>-153542612.73000002</v>
      </c>
      <c r="AZ19" s="71">
        <v>-94431596.560000002</v>
      </c>
      <c r="BA19" s="71">
        <v>-129545728.37</v>
      </c>
      <c r="BB19" s="71">
        <v>0</v>
      </c>
      <c r="BC19" s="71">
        <v>70434712.199999988</v>
      </c>
      <c r="BD19" s="71">
        <v>180519637.00999993</v>
      </c>
      <c r="BE19" s="71">
        <v>-23227655.26000005</v>
      </c>
      <c r="BF19" s="71">
        <v>118566192.6099999</v>
      </c>
      <c r="BG19" s="71">
        <v>71880845.909999862</v>
      </c>
      <c r="BH19" s="71">
        <v>101075301.03</v>
      </c>
      <c r="BI19" s="71">
        <v>0</v>
      </c>
      <c r="BJ19" s="71">
        <v>-54389954.329999983</v>
      </c>
      <c r="BK19" s="71">
        <v>-141793847.86999995</v>
      </c>
      <c r="BL19" s="71">
        <v>0</v>
      </c>
      <c r="BM19" s="71">
        <v>0</v>
      </c>
      <c r="BN19" s="71">
        <v>0</v>
      </c>
      <c r="BO19" s="71">
        <v>-30029233.170000255</v>
      </c>
      <c r="BP19" s="71">
        <v>-30029233.170000255</v>
      </c>
      <c r="BQ19" s="71">
        <v>0</v>
      </c>
      <c r="BR19" s="71">
        <v>0</v>
      </c>
      <c r="BS19" s="71">
        <v>-205038135.87000048</v>
      </c>
      <c r="BT19" s="71">
        <v>-93700101.280000195</v>
      </c>
      <c r="BU19" s="71">
        <v>-157091782.16000006</v>
      </c>
      <c r="BV19" s="71">
        <v>-144264635.92000002</v>
      </c>
      <c r="BW19" s="71">
        <v>0</v>
      </c>
      <c r="BX19" s="71">
        <v>-3895724.5100000002</v>
      </c>
      <c r="BY19" s="71">
        <v>-7960029.3200000003</v>
      </c>
      <c r="BZ19" s="71">
        <v>203671197.5199998</v>
      </c>
      <c r="CA19" s="71">
        <v>-1797060.2000000358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9553964.830005914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367858.79000000021</v>
      </c>
      <c r="E20" s="71">
        <v>204799.16999999993</v>
      </c>
      <c r="F20" s="71">
        <v>4095983.12</v>
      </c>
      <c r="G20" s="71">
        <v>-3891183.95</v>
      </c>
      <c r="H20" s="71">
        <v>0</v>
      </c>
      <c r="I20" s="71">
        <v>68295.530000000261</v>
      </c>
      <c r="J20" s="71">
        <v>1365910.62</v>
      </c>
      <c r="K20" s="71">
        <v>-1754196.38</v>
      </c>
      <c r="L20" s="71">
        <v>3120107</v>
      </c>
      <c r="M20" s="71">
        <v>-1297615.0899999999</v>
      </c>
      <c r="N20" s="71">
        <v>1666486.56</v>
      </c>
      <c r="O20" s="71">
        <v>-2964101.65</v>
      </c>
      <c r="P20" s="71">
        <v>0</v>
      </c>
      <c r="Q20" s="71">
        <v>0</v>
      </c>
      <c r="R20" s="71">
        <v>0</v>
      </c>
      <c r="S20" s="71">
        <v>57986</v>
      </c>
      <c r="T20" s="71">
        <v>1159721</v>
      </c>
      <c r="U20" s="71">
        <v>0</v>
      </c>
      <c r="V20" s="71">
        <v>1159721</v>
      </c>
      <c r="W20" s="71">
        <v>-1101735</v>
      </c>
      <c r="X20" s="71">
        <v>0</v>
      </c>
      <c r="Y20" s="71">
        <v>-1101735</v>
      </c>
      <c r="Z20" s="71">
        <v>36778.090000000004</v>
      </c>
      <c r="AA20" s="71">
        <v>35151.340000000004</v>
      </c>
      <c r="AB20" s="71">
        <v>0</v>
      </c>
      <c r="AC20" s="71">
        <v>497.53</v>
      </c>
      <c r="AD20" s="71">
        <v>1129.22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43904.910000000265</v>
      </c>
      <c r="AT20" s="71">
        <v>-125678.11999999965</v>
      </c>
      <c r="AU20" s="71">
        <v>-2513562.5099999998</v>
      </c>
      <c r="AV20" s="71">
        <v>2387884.39</v>
      </c>
      <c r="AW20" s="71">
        <v>413219.95999999996</v>
      </c>
      <c r="AX20" s="71">
        <v>8264399.46</v>
      </c>
      <c r="AY20" s="71">
        <v>-2173357.2000000002</v>
      </c>
      <c r="AZ20" s="71">
        <v>-375342.76</v>
      </c>
      <c r="BA20" s="71">
        <v>-1798014.44</v>
      </c>
      <c r="BB20" s="71">
        <v>0</v>
      </c>
      <c r="BC20" s="71">
        <v>0</v>
      </c>
      <c r="BD20" s="71">
        <v>10437756.66</v>
      </c>
      <c r="BE20" s="71">
        <v>-7851179.5</v>
      </c>
      <c r="BF20" s="71">
        <v>2064689.3399999999</v>
      </c>
      <c r="BG20" s="71">
        <v>356575.62</v>
      </c>
      <c r="BH20" s="71">
        <v>1708113.72</v>
      </c>
      <c r="BI20" s="71">
        <v>0</v>
      </c>
      <c r="BJ20" s="71">
        <v>0</v>
      </c>
      <c r="BK20" s="71">
        <v>-9915868.8399999999</v>
      </c>
      <c r="BL20" s="71">
        <v>0</v>
      </c>
      <c r="BM20" s="71">
        <v>0</v>
      </c>
      <c r="BN20" s="71">
        <v>0</v>
      </c>
      <c r="BO20" s="71">
        <v>-27971.510000000009</v>
      </c>
      <c r="BP20" s="71">
        <v>-27971.510000000009</v>
      </c>
      <c r="BQ20" s="71">
        <v>0</v>
      </c>
      <c r="BR20" s="71">
        <v>0</v>
      </c>
      <c r="BS20" s="71">
        <v>-215665.42000000004</v>
      </c>
      <c r="BT20" s="71">
        <v>-546189.47</v>
      </c>
      <c r="BU20" s="71">
        <v>-294493.03999999998</v>
      </c>
      <c r="BV20" s="71">
        <v>-56686.29</v>
      </c>
      <c r="BW20" s="71">
        <v>-470.44</v>
      </c>
      <c r="BX20" s="71">
        <v>-25101.41</v>
      </c>
      <c r="BY20" s="71">
        <v>-70977.13</v>
      </c>
      <c r="BZ20" s="71">
        <v>778319.86</v>
      </c>
      <c r="CA20" s="71">
        <v>-67.5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411763.70000000048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581913.47731219896</v>
      </c>
      <c r="E22" s="71">
        <v>39564</v>
      </c>
      <c r="F22" s="71">
        <v>222700974.86000001</v>
      </c>
      <c r="G22" s="71">
        <v>-222661410.86000001</v>
      </c>
      <c r="H22" s="71">
        <v>0</v>
      </c>
      <c r="I22" s="71">
        <v>0</v>
      </c>
      <c r="J22" s="71">
        <v>-39211838.350000001</v>
      </c>
      <c r="K22" s="71">
        <v>-102874977.47</v>
      </c>
      <c r="L22" s="71">
        <v>63663139.119999997</v>
      </c>
      <c r="M22" s="71">
        <v>39211838.350000001</v>
      </c>
      <c r="N22" s="71">
        <v>102874977.47</v>
      </c>
      <c r="O22" s="71">
        <v>-63663139.119999997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21046.477312198949</v>
      </c>
      <c r="AA22" s="71">
        <v>15144.465887955372</v>
      </c>
      <c r="AB22" s="71">
        <v>0</v>
      </c>
      <c r="AC22" s="71">
        <v>5146.6257536787225</v>
      </c>
      <c r="AD22" s="71">
        <v>569.94192337551397</v>
      </c>
      <c r="AE22" s="71">
        <v>123.68307763573338</v>
      </c>
      <c r="AF22" s="71">
        <v>0</v>
      </c>
      <c r="AG22" s="71">
        <v>61.566343561679524</v>
      </c>
      <c r="AH22" s="71">
        <v>0</v>
      </c>
      <c r="AI22" s="71">
        <v>0.19432599192597769</v>
      </c>
      <c r="AJ22" s="71">
        <v>0</v>
      </c>
      <c r="AK22" s="71">
        <v>0</v>
      </c>
      <c r="AL22" s="71">
        <v>0</v>
      </c>
      <c r="AM22" s="71">
        <v>521303</v>
      </c>
      <c r="AN22" s="71">
        <v>0</v>
      </c>
      <c r="AO22" s="71">
        <v>0</v>
      </c>
      <c r="AP22" s="71">
        <v>0</v>
      </c>
      <c r="AQ22" s="71">
        <v>0</v>
      </c>
      <c r="AR22" s="71">
        <v>521303</v>
      </c>
      <c r="AS22" s="71">
        <v>3204124.2236930681</v>
      </c>
      <c r="AT22" s="71">
        <v>-1830.9399999994785</v>
      </c>
      <c r="AU22" s="71">
        <v>-9234907.4900000002</v>
      </c>
      <c r="AV22" s="71">
        <v>9233076.5500000007</v>
      </c>
      <c r="AW22" s="71">
        <v>-20364.159999996424</v>
      </c>
      <c r="AX22" s="71">
        <v>-12626157.959999997</v>
      </c>
      <c r="AY22" s="71">
        <v>-13749545.499999998</v>
      </c>
      <c r="AZ22" s="71">
        <v>-11909001.169999998</v>
      </c>
      <c r="BA22" s="71">
        <v>-3025494.86</v>
      </c>
      <c r="BB22" s="71">
        <v>0</v>
      </c>
      <c r="BC22" s="71">
        <v>1184950.53</v>
      </c>
      <c r="BD22" s="71">
        <v>1123387.54</v>
      </c>
      <c r="BE22" s="71">
        <v>12605793.800000001</v>
      </c>
      <c r="BF22" s="71">
        <v>13641859.510000002</v>
      </c>
      <c r="BG22" s="71">
        <v>11792348.92</v>
      </c>
      <c r="BH22" s="71">
        <v>3025180.63</v>
      </c>
      <c r="BI22" s="71">
        <v>0</v>
      </c>
      <c r="BJ22" s="71">
        <v>-1175670.04</v>
      </c>
      <c r="BK22" s="71">
        <v>-1036065.71</v>
      </c>
      <c r="BL22" s="71">
        <v>0</v>
      </c>
      <c r="BM22" s="71">
        <v>0</v>
      </c>
      <c r="BN22" s="71">
        <v>0</v>
      </c>
      <c r="BO22" s="71">
        <v>-4747.6799999999348</v>
      </c>
      <c r="BP22" s="71">
        <v>-4747.6799999999348</v>
      </c>
      <c r="BQ22" s="71">
        <v>0</v>
      </c>
      <c r="BR22" s="71">
        <v>0</v>
      </c>
      <c r="BS22" s="71">
        <v>3231067.0036930637</v>
      </c>
      <c r="BT22" s="71">
        <v>-14176916.09</v>
      </c>
      <c r="BU22" s="71">
        <v>-2033001.0377134837</v>
      </c>
      <c r="BV22" s="71">
        <v>-147559.61178496337</v>
      </c>
      <c r="BW22" s="71">
        <v>0</v>
      </c>
      <c r="BX22" s="71">
        <v>-174759.46602062261</v>
      </c>
      <c r="BY22" s="71">
        <v>-116680.97078786661</v>
      </c>
      <c r="BZ22" s="71">
        <v>20005546.129999999</v>
      </c>
      <c r="CA22" s="71">
        <v>-125561.95000000001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3786037.701005267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-219241.55999999994</v>
      </c>
      <c r="E24" s="71">
        <v>-219241.55999999994</v>
      </c>
      <c r="F24" s="71">
        <v>881808.42</v>
      </c>
      <c r="G24" s="71">
        <v>-1101049.98</v>
      </c>
      <c r="H24" s="71">
        <v>0</v>
      </c>
      <c r="I24" s="71">
        <v>0</v>
      </c>
      <c r="J24" s="71">
        <v>114741.71000000002</v>
      </c>
      <c r="K24" s="71">
        <v>-386597.1</v>
      </c>
      <c r="L24" s="71">
        <v>501338.81</v>
      </c>
      <c r="M24" s="71">
        <v>-114741.71000000002</v>
      </c>
      <c r="N24" s="71">
        <v>386597.1</v>
      </c>
      <c r="O24" s="71">
        <v>-501338.81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180800.08000000002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180800.08000000002</v>
      </c>
      <c r="BT24" s="71">
        <v>-142124.73000000001</v>
      </c>
      <c r="BU24" s="71">
        <v>-5835.91</v>
      </c>
      <c r="BV24" s="71">
        <v>-1257.6600000000001</v>
      </c>
      <c r="BW24" s="71">
        <v>0</v>
      </c>
      <c r="BX24" s="71">
        <v>-837.83</v>
      </c>
      <c r="BY24" s="71">
        <v>-1576.57</v>
      </c>
      <c r="BZ24" s="71">
        <v>332432.78000000003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-38441.479999999923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0.13999999966472387</v>
      </c>
      <c r="E29" s="71">
        <v>0</v>
      </c>
      <c r="F29" s="71">
        <v>9130206.4199999999</v>
      </c>
      <c r="G29" s="71">
        <v>-9130206.4199999999</v>
      </c>
      <c r="H29" s="71">
        <v>0</v>
      </c>
      <c r="I29" s="71">
        <v>0.13999999966472387</v>
      </c>
      <c r="J29" s="71">
        <v>-43170.799999998882</v>
      </c>
      <c r="K29" s="71">
        <v>-4315520.8999999985</v>
      </c>
      <c r="L29" s="71">
        <v>4272350.0999999996</v>
      </c>
      <c r="M29" s="71">
        <v>43170.939999998547</v>
      </c>
      <c r="N29" s="71">
        <v>4315520.8399999989</v>
      </c>
      <c r="O29" s="71">
        <v>-4272349.9000000004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1788.08750423834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1788.08750423834</v>
      </c>
      <c r="BT29" s="71">
        <v>-1306717.9500000002</v>
      </c>
      <c r="BU29" s="71">
        <v>-195225.30717765252</v>
      </c>
      <c r="BV29" s="71">
        <v>-30872.662942652529</v>
      </c>
      <c r="BW29" s="71">
        <v>0</v>
      </c>
      <c r="BX29" s="71">
        <v>-99486.960859351238</v>
      </c>
      <c r="BY29" s="71">
        <v>-67413.176178957554</v>
      </c>
      <c r="BZ29" s="71">
        <v>1700823.2400000002</v>
      </c>
      <c r="CA29" s="71">
        <v>680.90466285239233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1788.2275042380047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29936.342068736536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169654.44</v>
      </c>
      <c r="K30" s="71">
        <v>0</v>
      </c>
      <c r="L30" s="71">
        <v>169654.44</v>
      </c>
      <c r="M30" s="71">
        <v>-169654.44</v>
      </c>
      <c r="N30" s="71">
        <v>0</v>
      </c>
      <c r="O30" s="71">
        <v>-169654.44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29936.342068736536</v>
      </c>
      <c r="AA30" s="71">
        <v>14574.026341798555</v>
      </c>
      <c r="AB30" s="71">
        <v>15362.315726937983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2368.2852435163841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2368.2852435163841</v>
      </c>
      <c r="BT30" s="71">
        <v>-20358.53</v>
      </c>
      <c r="BU30" s="71">
        <v>-4057.6925623310003</v>
      </c>
      <c r="BV30" s="71">
        <v>-1679.0627033131893</v>
      </c>
      <c r="BW30" s="71">
        <v>0</v>
      </c>
      <c r="BX30" s="71">
        <v>-63.655659953210922</v>
      </c>
      <c r="BY30" s="71">
        <v>-314.03383088621143</v>
      </c>
      <c r="BZ30" s="71">
        <v>28841.26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32304.62731225292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528001.5</v>
      </c>
      <c r="G34" s="71">
        <v>-528001.5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-942466.66962525935</v>
      </c>
      <c r="AT34" s="71">
        <v>0</v>
      </c>
      <c r="AU34" s="71">
        <v>0</v>
      </c>
      <c r="AV34" s="71">
        <v>0</v>
      </c>
      <c r="AW34" s="71">
        <v>0</v>
      </c>
      <c r="AX34" s="71">
        <v>-2885905.6400000006</v>
      </c>
      <c r="AY34" s="71">
        <v>-16110728.75</v>
      </c>
      <c r="AZ34" s="71">
        <v>-16073362.926543158</v>
      </c>
      <c r="BA34" s="71">
        <v>-37365.823456841805</v>
      </c>
      <c r="BB34" s="71">
        <v>0</v>
      </c>
      <c r="BC34" s="71">
        <v>0</v>
      </c>
      <c r="BD34" s="71">
        <v>13224823.109999999</v>
      </c>
      <c r="BE34" s="71">
        <v>2885905.6400000006</v>
      </c>
      <c r="BF34" s="71">
        <v>16110728.75</v>
      </c>
      <c r="BG34" s="71">
        <v>16073362.926543158</v>
      </c>
      <c r="BH34" s="71">
        <v>37365.823456841805</v>
      </c>
      <c r="BI34" s="71">
        <v>0</v>
      </c>
      <c r="BJ34" s="71">
        <v>0</v>
      </c>
      <c r="BK34" s="71">
        <v>-13224823.109999999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-942466.66962525935</v>
      </c>
      <c r="BT34" s="71">
        <v>-79200.229999999981</v>
      </c>
      <c r="BU34" s="71">
        <v>-781243.85798565205</v>
      </c>
      <c r="BV34" s="71">
        <v>-122492.82192313863</v>
      </c>
      <c r="BW34" s="71">
        <v>0</v>
      </c>
      <c r="BX34" s="71">
        <v>-27350.072561766356</v>
      </c>
      <c r="BY34" s="71">
        <v>-55063.646310536518</v>
      </c>
      <c r="BZ34" s="71">
        <v>123200.17000000004</v>
      </c>
      <c r="CA34" s="71">
        <v>-316.21084416586581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-942466.66962525935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106849.64000000013</v>
      </c>
      <c r="E39" s="71">
        <v>0</v>
      </c>
      <c r="F39" s="71">
        <v>4010118.05</v>
      </c>
      <c r="G39" s="71">
        <v>-4010118.05</v>
      </c>
      <c r="H39" s="71">
        <v>0</v>
      </c>
      <c r="I39" s="71">
        <v>106849.64000000013</v>
      </c>
      <c r="J39" s="71">
        <v>1205958.9100000001</v>
      </c>
      <c r="K39" s="71">
        <v>-1403531.29</v>
      </c>
      <c r="L39" s="71">
        <v>2609490.2000000002</v>
      </c>
      <c r="M39" s="71">
        <v>-1099109.27</v>
      </c>
      <c r="N39" s="71">
        <v>1510381.06</v>
      </c>
      <c r="O39" s="71">
        <v>-2609490.33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184320.79000000004</v>
      </c>
      <c r="AT39" s="71">
        <v>0</v>
      </c>
      <c r="AU39" s="71">
        <v>279.94000000000233</v>
      </c>
      <c r="AV39" s="71">
        <v>-279.94000000000233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184320.79000000004</v>
      </c>
      <c r="BT39" s="71">
        <v>-773599.17999999993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957919.97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291170.43000000017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-39738.260000000009</v>
      </c>
      <c r="E43" s="71">
        <v>-120368.99</v>
      </c>
      <c r="F43" s="71">
        <v>0</v>
      </c>
      <c r="G43" s="71">
        <v>-120368.99</v>
      </c>
      <c r="H43" s="71">
        <v>0</v>
      </c>
      <c r="I43" s="71">
        <v>80630.73</v>
      </c>
      <c r="J43" s="71">
        <v>107359.5</v>
      </c>
      <c r="K43" s="71">
        <v>0</v>
      </c>
      <c r="L43" s="71">
        <v>107359.5</v>
      </c>
      <c r="M43" s="71">
        <v>-26728.77</v>
      </c>
      <c r="N43" s="71">
        <v>0</v>
      </c>
      <c r="O43" s="71">
        <v>-26728.77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-26615.357402982809</v>
      </c>
      <c r="AT43" s="71">
        <v>0</v>
      </c>
      <c r="AU43" s="71">
        <v>0</v>
      </c>
      <c r="AV43" s="71">
        <v>0</v>
      </c>
      <c r="AW43" s="71">
        <v>-32854.949999999997</v>
      </c>
      <c r="AX43" s="71">
        <v>-32854.949999999997</v>
      </c>
      <c r="AY43" s="71">
        <v>-32854.949999999997</v>
      </c>
      <c r="AZ43" s="71">
        <v>0</v>
      </c>
      <c r="BA43" s="71">
        <v>-47926.52</v>
      </c>
      <c r="BB43" s="71">
        <v>0</v>
      </c>
      <c r="BC43" s="71">
        <v>15071.57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6239.5925970171884</v>
      </c>
      <c r="BT43" s="71">
        <v>-12883.14</v>
      </c>
      <c r="BU43" s="71">
        <v>-3968.8917162153998</v>
      </c>
      <c r="BV43" s="71">
        <v>-1309.4395593549116</v>
      </c>
      <c r="BW43" s="71">
        <v>0</v>
      </c>
      <c r="BX43" s="71">
        <v>-116.72331913385084</v>
      </c>
      <c r="BY43" s="71">
        <v>-488.83280827864991</v>
      </c>
      <c r="BZ43" s="71">
        <v>25006.62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-66353.617402982811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21235328.950000003</v>
      </c>
      <c r="E74" s="71">
        <v>14285599.73</v>
      </c>
      <c r="F74" s="71">
        <v>14285599.73</v>
      </c>
      <c r="G74" s="71">
        <v>0</v>
      </c>
      <c r="H74" s="71">
        <v>0</v>
      </c>
      <c r="I74" s="71">
        <v>372933.62000000011</v>
      </c>
      <c r="J74" s="71">
        <v>372933.62000000011</v>
      </c>
      <c r="K74" s="71">
        <v>-6245335.8499999996</v>
      </c>
      <c r="L74" s="71">
        <v>6618269.4699999997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6350198.5999999996</v>
      </c>
      <c r="AA74" s="71">
        <v>3643337.9299999997</v>
      </c>
      <c r="AB74" s="71">
        <v>1016934.53</v>
      </c>
      <c r="AC74" s="71">
        <v>354498.49000000005</v>
      </c>
      <c r="AD74" s="71">
        <v>1309544.7999999998</v>
      </c>
      <c r="AE74" s="71">
        <v>0</v>
      </c>
      <c r="AF74" s="71">
        <v>0</v>
      </c>
      <c r="AG74" s="71">
        <v>0</v>
      </c>
      <c r="AH74" s="71">
        <v>25882.85</v>
      </c>
      <c r="AI74" s="71">
        <v>0</v>
      </c>
      <c r="AJ74" s="71">
        <v>226597</v>
      </c>
      <c r="AK74" s="71">
        <v>226597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-16074187.289999999</v>
      </c>
      <c r="AT74" s="71">
        <v>-3899201.73</v>
      </c>
      <c r="AU74" s="71">
        <v>-3899201.73</v>
      </c>
      <c r="AV74" s="71">
        <v>0</v>
      </c>
      <c r="AW74" s="71">
        <v>-4714608.5999999996</v>
      </c>
      <c r="AX74" s="71">
        <v>-4714608.5999999996</v>
      </c>
      <c r="AY74" s="71">
        <v>-7849759.8499999996</v>
      </c>
      <c r="AZ74" s="71">
        <v>-4981408.97</v>
      </c>
      <c r="BA74" s="71">
        <v>-2868350.88</v>
      </c>
      <c r="BB74" s="71">
        <v>0</v>
      </c>
      <c r="BC74" s="71">
        <v>0</v>
      </c>
      <c r="BD74" s="71">
        <v>3135151.25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-1714271.96</v>
      </c>
      <c r="BP74" s="71">
        <v>-1714271.96</v>
      </c>
      <c r="BQ74" s="71">
        <v>0</v>
      </c>
      <c r="BR74" s="71">
        <v>0</v>
      </c>
      <c r="BS74" s="71">
        <v>-5746105.0000000009</v>
      </c>
      <c r="BT74" s="71">
        <v>-4988056.0500000007</v>
      </c>
      <c r="BU74" s="71">
        <v>-569068.93000000005</v>
      </c>
      <c r="BV74" s="71">
        <v>-132564.88</v>
      </c>
      <c r="BW74" s="71">
        <v>0</v>
      </c>
      <c r="BX74" s="71">
        <v>0</v>
      </c>
      <c r="BY74" s="71">
        <v>-33760.9</v>
      </c>
      <c r="BZ74" s="71">
        <v>0</v>
      </c>
      <c r="CA74" s="71">
        <v>-22654.239999999998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5161141.6600000039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-186.75</v>
      </c>
      <c r="E75" s="71">
        <v>0</v>
      </c>
      <c r="F75" s="71">
        <v>0</v>
      </c>
      <c r="G75" s="71">
        <v>0</v>
      </c>
      <c r="H75" s="71">
        <v>0</v>
      </c>
      <c r="I75" s="71">
        <v>-186.75</v>
      </c>
      <c r="J75" s="71">
        <v>-1867.5</v>
      </c>
      <c r="K75" s="71">
        <v>0</v>
      </c>
      <c r="L75" s="71">
        <v>-1867.5</v>
      </c>
      <c r="M75" s="71">
        <v>1680.75</v>
      </c>
      <c r="N75" s="71">
        <v>0</v>
      </c>
      <c r="O75" s="71">
        <v>1680.75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-369302.23980709963</v>
      </c>
      <c r="AT75" s="71">
        <v>-37968.799999999988</v>
      </c>
      <c r="AU75" s="71">
        <v>-379688.04</v>
      </c>
      <c r="AV75" s="71">
        <v>341719.24</v>
      </c>
      <c r="AW75" s="71">
        <v>7066.75</v>
      </c>
      <c r="AX75" s="71">
        <v>70666.55</v>
      </c>
      <c r="AY75" s="71">
        <v>-27142.45</v>
      </c>
      <c r="AZ75" s="71">
        <v>-27142.45</v>
      </c>
      <c r="BA75" s="71">
        <v>0</v>
      </c>
      <c r="BB75" s="71">
        <v>0</v>
      </c>
      <c r="BC75" s="71">
        <v>0</v>
      </c>
      <c r="BD75" s="71">
        <v>97809</v>
      </c>
      <c r="BE75" s="71">
        <v>-63599.8</v>
      </c>
      <c r="BF75" s="71">
        <v>24428.2</v>
      </c>
      <c r="BG75" s="71">
        <v>24428.2</v>
      </c>
      <c r="BH75" s="71">
        <v>0</v>
      </c>
      <c r="BI75" s="71">
        <v>0</v>
      </c>
      <c r="BJ75" s="71">
        <v>0</v>
      </c>
      <c r="BK75" s="71">
        <v>-88028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-338400.18980709964</v>
      </c>
      <c r="BT75" s="71">
        <v>653.25</v>
      </c>
      <c r="BU75" s="71">
        <v>-221292.47354012253</v>
      </c>
      <c r="BV75" s="71">
        <v>-114712.35267605665</v>
      </c>
      <c r="BW75" s="71">
        <v>0</v>
      </c>
      <c r="BX75" s="71">
        <v>0</v>
      </c>
      <c r="BY75" s="71">
        <v>-211.35796621601887</v>
      </c>
      <c r="BZ75" s="71">
        <v>-588.26</v>
      </c>
      <c r="CA75" s="71">
        <v>-2248.9956247044756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-369488.98980709963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206267712.80000004</v>
      </c>
      <c r="E76" s="71">
        <v>160954540.84000003</v>
      </c>
      <c r="F76" s="71">
        <v>194355386.42000002</v>
      </c>
      <c r="G76" s="71">
        <v>-33400845.579999998</v>
      </c>
      <c r="H76" s="71">
        <v>0</v>
      </c>
      <c r="I76" s="71">
        <v>-5020751.4400000032</v>
      </c>
      <c r="J76" s="71">
        <v>-6576007.700000003</v>
      </c>
      <c r="K76" s="71">
        <v>-35155238.850000001</v>
      </c>
      <c r="L76" s="71">
        <v>28579231.149999999</v>
      </c>
      <c r="M76" s="71">
        <v>1555256.2599999998</v>
      </c>
      <c r="N76" s="71">
        <v>12391695.289999999</v>
      </c>
      <c r="O76" s="71">
        <v>-10836439.029999999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48921641.900000006</v>
      </c>
      <c r="AA76" s="71">
        <v>35685227.650000006</v>
      </c>
      <c r="AB76" s="71">
        <v>9980240.0700000003</v>
      </c>
      <c r="AC76" s="71">
        <v>-1344677.23</v>
      </c>
      <c r="AD76" s="71">
        <v>4600851.41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1412281.5</v>
      </c>
      <c r="AK76" s="71">
        <v>1412281.5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-151578137.36999997</v>
      </c>
      <c r="AT76" s="71">
        <v>-50242306.300000004</v>
      </c>
      <c r="AU76" s="71">
        <v>-62331908.780000001</v>
      </c>
      <c r="AV76" s="71">
        <v>12089602.479999999</v>
      </c>
      <c r="AW76" s="71">
        <v>-24860976.349999983</v>
      </c>
      <c r="AX76" s="71">
        <v>-29215228.249999985</v>
      </c>
      <c r="AY76" s="71">
        <v>-51053247.049999982</v>
      </c>
      <c r="AZ76" s="71">
        <v>-48423793.879999995</v>
      </c>
      <c r="BA76" s="71">
        <v>-26049145.57</v>
      </c>
      <c r="BB76" s="71">
        <v>0</v>
      </c>
      <c r="BC76" s="71">
        <v>23419692.400000002</v>
      </c>
      <c r="BD76" s="71">
        <v>21838018.799999997</v>
      </c>
      <c r="BE76" s="71">
        <v>4354251.9000000013</v>
      </c>
      <c r="BF76" s="71">
        <v>9649727.5300000012</v>
      </c>
      <c r="BG76" s="71">
        <v>10014763.860000001</v>
      </c>
      <c r="BH76" s="71">
        <v>4061590.06</v>
      </c>
      <c r="BI76" s="71">
        <v>0</v>
      </c>
      <c r="BJ76" s="71">
        <v>-4426626.3899999997</v>
      </c>
      <c r="BK76" s="71">
        <v>-5295475.63</v>
      </c>
      <c r="BL76" s="71">
        <v>0</v>
      </c>
      <c r="BM76" s="71">
        <v>0</v>
      </c>
      <c r="BN76" s="71">
        <v>0</v>
      </c>
      <c r="BO76" s="71">
        <v>-19314544.91</v>
      </c>
      <c r="BP76" s="71">
        <v>-19314544.91</v>
      </c>
      <c r="BQ76" s="71">
        <v>0</v>
      </c>
      <c r="BR76" s="71">
        <v>0</v>
      </c>
      <c r="BS76" s="71">
        <v>-56856290.890000001</v>
      </c>
      <c r="BT76" s="71">
        <v>-59085044</v>
      </c>
      <c r="BU76" s="71">
        <v>-5797913.1999999993</v>
      </c>
      <c r="BV76" s="71">
        <v>-1302692.2</v>
      </c>
      <c r="BW76" s="71">
        <v>0</v>
      </c>
      <c r="BX76" s="71">
        <v>0</v>
      </c>
      <c r="BY76" s="71">
        <v>-2078189.55</v>
      </c>
      <c r="BZ76" s="71">
        <v>11407548.059999999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-304018.92</v>
      </c>
      <c r="CJ76" s="71">
        <v>-304018.92</v>
      </c>
      <c r="CK76" s="71">
        <v>0</v>
      </c>
      <c r="CL76" s="71">
        <v>54689575.430000067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10724.779999999999</v>
      </c>
      <c r="E77" s="71">
        <v>7931.88</v>
      </c>
      <c r="F77" s="71">
        <v>7931.88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2792.8999999999996</v>
      </c>
      <c r="AA77" s="71">
        <v>1854.02</v>
      </c>
      <c r="AB77" s="71">
        <v>354.43</v>
      </c>
      <c r="AC77" s="71">
        <v>315.42999999999995</v>
      </c>
      <c r="AD77" s="71">
        <v>269.02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-1962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-951.82</v>
      </c>
      <c r="BP77" s="71">
        <v>-951.82</v>
      </c>
      <c r="BQ77" s="71">
        <v>0</v>
      </c>
      <c r="BR77" s="71">
        <v>0</v>
      </c>
      <c r="BS77" s="71">
        <v>-1010.18</v>
      </c>
      <c r="BT77" s="71">
        <v>-793.54</v>
      </c>
      <c r="BU77" s="71">
        <v>-125.88</v>
      </c>
      <c r="BV77" s="71">
        <v>-18.47</v>
      </c>
      <c r="BW77" s="71">
        <v>0</v>
      </c>
      <c r="BX77" s="71">
        <v>0</v>
      </c>
      <c r="BY77" s="71">
        <v>-72.290000000000006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8762.7799999999988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1406442646.9717634</v>
      </c>
      <c r="E78" s="74">
        <v>1302781378.6100008</v>
      </c>
      <c r="F78" s="74">
        <v>2943670913.5100007</v>
      </c>
      <c r="G78" s="74">
        <v>-1640889534.9000001</v>
      </c>
      <c r="H78" s="74">
        <v>0</v>
      </c>
      <c r="I78" s="74">
        <v>-255892410.15999407</v>
      </c>
      <c r="J78" s="74">
        <v>-428922104.25999403</v>
      </c>
      <c r="K78" s="74">
        <v>-1602829521.6599941</v>
      </c>
      <c r="L78" s="74">
        <v>1173907417.3999999</v>
      </c>
      <c r="M78" s="74">
        <v>173029694.0999999</v>
      </c>
      <c r="N78" s="74">
        <v>645108579.01999998</v>
      </c>
      <c r="O78" s="74">
        <v>-472078884.92000002</v>
      </c>
      <c r="P78" s="74">
        <v>0</v>
      </c>
      <c r="Q78" s="74">
        <v>0</v>
      </c>
      <c r="R78" s="74">
        <v>0</v>
      </c>
      <c r="S78" s="74">
        <v>-1891115.57</v>
      </c>
      <c r="T78" s="74">
        <v>-1443219.35</v>
      </c>
      <c r="U78" s="74">
        <v>-2602940.35</v>
      </c>
      <c r="V78" s="74">
        <v>1159721</v>
      </c>
      <c r="W78" s="74">
        <v>-447896.22</v>
      </c>
      <c r="X78" s="74">
        <v>653838.78</v>
      </c>
      <c r="Y78" s="74">
        <v>-1101735</v>
      </c>
      <c r="Z78" s="74">
        <v>274186931.12175471</v>
      </c>
      <c r="AA78" s="74">
        <v>103284214.29166502</v>
      </c>
      <c r="AB78" s="74">
        <v>1397051.8307649791</v>
      </c>
      <c r="AC78" s="74">
        <v>4561747.6846236801</v>
      </c>
      <c r="AD78" s="74">
        <v>164629242.9356699</v>
      </c>
      <c r="AE78" s="74">
        <v>254870.31307763571</v>
      </c>
      <c r="AF78" s="74">
        <v>73.485981155787186</v>
      </c>
      <c r="AG78" s="74">
        <v>7079.4279068988881</v>
      </c>
      <c r="AH78" s="74">
        <v>52650.957739485442</v>
      </c>
      <c r="AI78" s="74">
        <v>0.19432599192597769</v>
      </c>
      <c r="AJ78" s="74">
        <v>76269692.420001909</v>
      </c>
      <c r="AK78" s="74">
        <v>76269692.420001909</v>
      </c>
      <c r="AL78" s="74">
        <v>0</v>
      </c>
      <c r="AM78" s="74">
        <v>10988170.549999999</v>
      </c>
      <c r="AN78" s="74">
        <v>14700849.210000005</v>
      </c>
      <c r="AO78" s="74">
        <v>-3009411.7199999988</v>
      </c>
      <c r="AP78" s="74">
        <v>0</v>
      </c>
      <c r="AQ78" s="74">
        <v>0</v>
      </c>
      <c r="AR78" s="74">
        <v>-703266.94000000437</v>
      </c>
      <c r="AS78" s="74">
        <v>-1734583248.9762814</v>
      </c>
      <c r="AT78" s="74">
        <v>-316197579.22999913</v>
      </c>
      <c r="AU78" s="74">
        <v>-655157304.69999909</v>
      </c>
      <c r="AV78" s="74">
        <v>338959725.47000003</v>
      </c>
      <c r="AW78" s="74">
        <v>-347980878.06000048</v>
      </c>
      <c r="AX78" s="74">
        <v>-612717002.16000044</v>
      </c>
      <c r="AY78" s="74">
        <v>-1200261937.2700002</v>
      </c>
      <c r="AZ78" s="74">
        <v>-581153825.6965431</v>
      </c>
      <c r="BA78" s="74">
        <v>-990552436.33345711</v>
      </c>
      <c r="BB78" s="74">
        <v>0</v>
      </c>
      <c r="BC78" s="74">
        <v>371444324.75999993</v>
      </c>
      <c r="BD78" s="74">
        <v>587544935.10999966</v>
      </c>
      <c r="BE78" s="74">
        <v>264736124.09999996</v>
      </c>
      <c r="BF78" s="74">
        <v>578332092.99999988</v>
      </c>
      <c r="BG78" s="74">
        <v>310627143.79654294</v>
      </c>
      <c r="BH78" s="74">
        <v>461522688.41345698</v>
      </c>
      <c r="BI78" s="74">
        <v>0</v>
      </c>
      <c r="BJ78" s="74">
        <v>-193817739.20999998</v>
      </c>
      <c r="BK78" s="74">
        <v>-313595968.89999992</v>
      </c>
      <c r="BL78" s="74">
        <v>-4362049.9299999848</v>
      </c>
      <c r="BM78" s="74">
        <v>-5756775</v>
      </c>
      <c r="BN78" s="74">
        <v>1394725.0700000152</v>
      </c>
      <c r="BO78" s="74">
        <v>-162217512.43000025</v>
      </c>
      <c r="BP78" s="74">
        <v>-162217512.43000025</v>
      </c>
      <c r="BQ78" s="74">
        <v>0</v>
      </c>
      <c r="BR78" s="74">
        <v>0</v>
      </c>
      <c r="BS78" s="74">
        <v>-897090074.82628143</v>
      </c>
      <c r="BT78" s="74">
        <v>-303235289.17000031</v>
      </c>
      <c r="BU78" s="74">
        <v>-399091014.12426096</v>
      </c>
      <c r="BV78" s="74">
        <v>-203230789.87202325</v>
      </c>
      <c r="BW78" s="74">
        <v>-470.6</v>
      </c>
      <c r="BX78" s="74">
        <v>-7636358.4098840542</v>
      </c>
      <c r="BY78" s="74">
        <v>-340746037.72954273</v>
      </c>
      <c r="BZ78" s="74">
        <v>424288024.23000008</v>
      </c>
      <c r="CA78" s="74">
        <v>-67438139.150570244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-6735154.5</v>
      </c>
      <c r="CJ78" s="74">
        <v>-6735154.5</v>
      </c>
      <c r="CK78" s="74">
        <v>0</v>
      </c>
      <c r="CL78" s="74">
        <v>-328140602.00451809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227513579.78000006</v>
      </c>
      <c r="E80" s="74">
        <v>175248072.45000002</v>
      </c>
      <c r="F80" s="74">
        <v>208648918.03</v>
      </c>
      <c r="G80" s="74">
        <v>-33400845.579999998</v>
      </c>
      <c r="H80" s="74">
        <v>0</v>
      </c>
      <c r="I80" s="74">
        <v>-4648004.5700000031</v>
      </c>
      <c r="J80" s="74">
        <v>-6204941.5800000029</v>
      </c>
      <c r="K80" s="74">
        <v>-41400574.700000003</v>
      </c>
      <c r="L80" s="74">
        <v>35195633.119999997</v>
      </c>
      <c r="M80" s="74">
        <v>1556937.0099999998</v>
      </c>
      <c r="N80" s="74">
        <v>12391695.289999999</v>
      </c>
      <c r="O80" s="74">
        <v>-10834758.279999999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55274633.400000006</v>
      </c>
      <c r="AA80" s="74">
        <v>39330419.600000009</v>
      </c>
      <c r="AB80" s="74">
        <v>10997529.029999999</v>
      </c>
      <c r="AC80" s="74">
        <v>-989863.30999999994</v>
      </c>
      <c r="AD80" s="74">
        <v>5910665.2299999995</v>
      </c>
      <c r="AE80" s="74">
        <v>0</v>
      </c>
      <c r="AF80" s="74">
        <v>0</v>
      </c>
      <c r="AG80" s="74">
        <v>0</v>
      </c>
      <c r="AH80" s="74">
        <v>25882.85</v>
      </c>
      <c r="AI80" s="74">
        <v>0</v>
      </c>
      <c r="AJ80" s="74">
        <v>1638878.5</v>
      </c>
      <c r="AK80" s="74">
        <v>1638878.5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-168023588.89980707</v>
      </c>
      <c r="AT80" s="74">
        <v>-54179476.830000006</v>
      </c>
      <c r="AU80" s="74">
        <v>-66610798.549999997</v>
      </c>
      <c r="AV80" s="74">
        <v>12431321.719999999</v>
      </c>
      <c r="AW80" s="74">
        <v>-29568518.199999981</v>
      </c>
      <c r="AX80" s="74">
        <v>-33859170.299999982</v>
      </c>
      <c r="AY80" s="74">
        <v>-58930149.349999979</v>
      </c>
      <c r="AZ80" s="74">
        <v>-53432345.299999997</v>
      </c>
      <c r="BA80" s="74">
        <v>-28917496.449999999</v>
      </c>
      <c r="BB80" s="74">
        <v>0</v>
      </c>
      <c r="BC80" s="74">
        <v>23419692.400000002</v>
      </c>
      <c r="BD80" s="74">
        <v>25070979.049999997</v>
      </c>
      <c r="BE80" s="74">
        <v>4290652.1000000015</v>
      </c>
      <c r="BF80" s="74">
        <v>9674155.7300000004</v>
      </c>
      <c r="BG80" s="74">
        <v>10039192.060000001</v>
      </c>
      <c r="BH80" s="74">
        <v>4061590.06</v>
      </c>
      <c r="BI80" s="74">
        <v>0</v>
      </c>
      <c r="BJ80" s="74">
        <v>-4426626.3899999997</v>
      </c>
      <c r="BK80" s="74">
        <v>-5383503.6299999999</v>
      </c>
      <c r="BL80" s="74">
        <v>0</v>
      </c>
      <c r="BM80" s="74">
        <v>0</v>
      </c>
      <c r="BN80" s="74">
        <v>0</v>
      </c>
      <c r="BO80" s="74">
        <v>-21029768.690000001</v>
      </c>
      <c r="BP80" s="74">
        <v>-21029768.690000001</v>
      </c>
      <c r="BQ80" s="74">
        <v>0</v>
      </c>
      <c r="BR80" s="74">
        <v>0</v>
      </c>
      <c r="BS80" s="74">
        <v>-62941806.259807102</v>
      </c>
      <c r="BT80" s="74">
        <v>-64073240.339999996</v>
      </c>
      <c r="BU80" s="74">
        <v>-6588400.4835401215</v>
      </c>
      <c r="BV80" s="74">
        <v>-1549987.9026760566</v>
      </c>
      <c r="BW80" s="74">
        <v>0</v>
      </c>
      <c r="BX80" s="74">
        <v>0</v>
      </c>
      <c r="BY80" s="74">
        <v>-2112234.097966216</v>
      </c>
      <c r="BZ80" s="74">
        <v>11406959.799999999</v>
      </c>
      <c r="CA80" s="74">
        <v>-24903.235624704474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-304018.92</v>
      </c>
      <c r="CJ80" s="74">
        <v>-304018.92</v>
      </c>
      <c r="CK80" s="74">
        <v>0</v>
      </c>
      <c r="CL80" s="74">
        <v>59489990.880192973</v>
      </c>
    </row>
    <row r="81" spans="1:90">
      <c r="A81" s="56" t="s">
        <v>134</v>
      </c>
      <c r="B81" s="73">
        <v>9003</v>
      </c>
      <c r="C81" s="70" t="s">
        <v>383</v>
      </c>
      <c r="D81" s="74">
        <v>1406442646.9717634</v>
      </c>
      <c r="E81" s="74">
        <v>1302781378.6100008</v>
      </c>
      <c r="F81" s="74">
        <v>2943670913.5100007</v>
      </c>
      <c r="G81" s="74">
        <v>-1640889534.9000001</v>
      </c>
      <c r="H81" s="74">
        <v>0</v>
      </c>
      <c r="I81" s="74">
        <v>-255892410.15999407</v>
      </c>
      <c r="J81" s="74">
        <v>-428922104.25999403</v>
      </c>
      <c r="K81" s="74">
        <v>-1602829521.6599941</v>
      </c>
      <c r="L81" s="74">
        <v>1173907417.3999999</v>
      </c>
      <c r="M81" s="74">
        <v>173029694.0999999</v>
      </c>
      <c r="N81" s="74">
        <v>645108579.01999998</v>
      </c>
      <c r="O81" s="74">
        <v>-472078884.92000002</v>
      </c>
      <c r="P81" s="74">
        <v>0</v>
      </c>
      <c r="Q81" s="74">
        <v>0</v>
      </c>
      <c r="R81" s="74">
        <v>0</v>
      </c>
      <c r="S81" s="74">
        <v>-1891115.57</v>
      </c>
      <c r="T81" s="74">
        <v>-1443219.35</v>
      </c>
      <c r="U81" s="74">
        <v>-2602940.35</v>
      </c>
      <c r="V81" s="74">
        <v>1159721</v>
      </c>
      <c r="W81" s="74">
        <v>-447896.22</v>
      </c>
      <c r="X81" s="74">
        <v>653838.78</v>
      </c>
      <c r="Y81" s="74">
        <v>-1101735</v>
      </c>
      <c r="Z81" s="74">
        <v>274186931.12175471</v>
      </c>
      <c r="AA81" s="74">
        <v>103284214.29166502</v>
      </c>
      <c r="AB81" s="74">
        <v>1397051.8307649791</v>
      </c>
      <c r="AC81" s="74">
        <v>4561747.6846236801</v>
      </c>
      <c r="AD81" s="74">
        <v>164629242.9356699</v>
      </c>
      <c r="AE81" s="74">
        <v>254870.31307763571</v>
      </c>
      <c r="AF81" s="74">
        <v>73.485981155787186</v>
      </c>
      <c r="AG81" s="74">
        <v>7079.4279068988881</v>
      </c>
      <c r="AH81" s="74">
        <v>52650.957739485442</v>
      </c>
      <c r="AI81" s="74">
        <v>0.19432599192597769</v>
      </c>
      <c r="AJ81" s="74">
        <v>76269692.420001909</v>
      </c>
      <c r="AK81" s="74">
        <v>76269692.420001909</v>
      </c>
      <c r="AL81" s="74">
        <v>0</v>
      </c>
      <c r="AM81" s="74">
        <v>10988170.549999999</v>
      </c>
      <c r="AN81" s="74">
        <v>14700849.210000005</v>
      </c>
      <c r="AO81" s="74">
        <v>-3009411.7199999988</v>
      </c>
      <c r="AP81" s="74">
        <v>0</v>
      </c>
      <c r="AQ81" s="74">
        <v>0</v>
      </c>
      <c r="AR81" s="74">
        <v>-703266.94000000437</v>
      </c>
      <c r="AS81" s="74">
        <v>-1734583248.9762814</v>
      </c>
      <c r="AT81" s="74">
        <v>-316197579.22999913</v>
      </c>
      <c r="AU81" s="74">
        <v>-655157304.69999909</v>
      </c>
      <c r="AV81" s="74">
        <v>338959725.47000003</v>
      </c>
      <c r="AW81" s="74">
        <v>-347980878.06000048</v>
      </c>
      <c r="AX81" s="74">
        <v>-612717002.16000044</v>
      </c>
      <c r="AY81" s="74">
        <v>-1200261937.2700002</v>
      </c>
      <c r="AZ81" s="74">
        <v>-581153825.6965431</v>
      </c>
      <c r="BA81" s="74">
        <v>-990552436.33345711</v>
      </c>
      <c r="BB81" s="74">
        <v>0</v>
      </c>
      <c r="BC81" s="74">
        <v>371444324.75999993</v>
      </c>
      <c r="BD81" s="74">
        <v>587544935.10999966</v>
      </c>
      <c r="BE81" s="74">
        <v>264736124.09999996</v>
      </c>
      <c r="BF81" s="74">
        <v>578332092.99999988</v>
      </c>
      <c r="BG81" s="74">
        <v>310627143.79654294</v>
      </c>
      <c r="BH81" s="74">
        <v>461522688.41345698</v>
      </c>
      <c r="BI81" s="74">
        <v>0</v>
      </c>
      <c r="BJ81" s="74">
        <v>-193817739.20999998</v>
      </c>
      <c r="BK81" s="74">
        <v>-313595968.89999992</v>
      </c>
      <c r="BL81" s="74">
        <v>-4362049.9299999848</v>
      </c>
      <c r="BM81" s="74">
        <v>-5756775</v>
      </c>
      <c r="BN81" s="74">
        <v>1394725.0700000152</v>
      </c>
      <c r="BO81" s="74">
        <v>-162217512.43000025</v>
      </c>
      <c r="BP81" s="74">
        <v>-162217512.43000025</v>
      </c>
      <c r="BQ81" s="74">
        <v>0</v>
      </c>
      <c r="BR81" s="74">
        <v>0</v>
      </c>
      <c r="BS81" s="74">
        <v>-897090074.82628143</v>
      </c>
      <c r="BT81" s="74">
        <v>-303235289.17000031</v>
      </c>
      <c r="BU81" s="74">
        <v>-399091014.12426096</v>
      </c>
      <c r="BV81" s="74">
        <v>-203230789.87202325</v>
      </c>
      <c r="BW81" s="74">
        <v>-470.6</v>
      </c>
      <c r="BX81" s="74">
        <v>-7636358.4098840542</v>
      </c>
      <c r="BY81" s="74">
        <v>-340746037.72954273</v>
      </c>
      <c r="BZ81" s="74">
        <v>424288024.23000008</v>
      </c>
      <c r="CA81" s="74">
        <v>-67438139.150570244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-6735154.5</v>
      </c>
      <c r="CJ81" s="74">
        <v>-6735154.5</v>
      </c>
      <c r="CK81" s="74">
        <v>0</v>
      </c>
      <c r="CL81" s="74">
        <v>-328140602.00451809</v>
      </c>
    </row>
    <row r="82" spans="1:90" ht="12.75" customHeight="1">
      <c r="A82" s="57" t="s">
        <v>136</v>
      </c>
      <c r="B82" s="75"/>
      <c r="C82" s="70" t="s">
        <v>384</v>
      </c>
      <c r="D82" s="74">
        <v>1633956226.7517633</v>
      </c>
      <c r="E82" s="74">
        <v>1478029451.0600009</v>
      </c>
      <c r="F82" s="74">
        <v>3152319831.5400009</v>
      </c>
      <c r="G82" s="74">
        <v>-1674290380.48</v>
      </c>
      <c r="H82" s="74">
        <v>0</v>
      </c>
      <c r="I82" s="74">
        <v>-260540414.72999406</v>
      </c>
      <c r="J82" s="74">
        <v>-435127045.83999401</v>
      </c>
      <c r="K82" s="74">
        <v>-1644230096.3599942</v>
      </c>
      <c r="L82" s="74">
        <v>1209103050.5199997</v>
      </c>
      <c r="M82" s="74">
        <v>174586631.1099999</v>
      </c>
      <c r="N82" s="74">
        <v>657500274.30999994</v>
      </c>
      <c r="O82" s="74">
        <v>-482913643.19999999</v>
      </c>
      <c r="P82" s="74">
        <v>0</v>
      </c>
      <c r="Q82" s="74">
        <v>0</v>
      </c>
      <c r="R82" s="74">
        <v>0</v>
      </c>
      <c r="S82" s="74">
        <v>-1891115.57</v>
      </c>
      <c r="T82" s="74">
        <v>-1443219.35</v>
      </c>
      <c r="U82" s="74">
        <v>-2602940.35</v>
      </c>
      <c r="V82" s="74">
        <v>1159721</v>
      </c>
      <c r="W82" s="74">
        <v>-447896.22</v>
      </c>
      <c r="X82" s="74">
        <v>653838.78</v>
      </c>
      <c r="Y82" s="74">
        <v>-1101735</v>
      </c>
      <c r="Z82" s="74">
        <v>329461564.52175474</v>
      </c>
      <c r="AA82" s="74">
        <v>142614633.89166504</v>
      </c>
      <c r="AB82" s="74">
        <v>12394580.860764978</v>
      </c>
      <c r="AC82" s="74">
        <v>3571884.37462368</v>
      </c>
      <c r="AD82" s="74">
        <v>170539908.16566989</v>
      </c>
      <c r="AE82" s="74">
        <v>254870.31307763571</v>
      </c>
      <c r="AF82" s="74">
        <v>73.485981155787186</v>
      </c>
      <c r="AG82" s="74">
        <v>7079.4279068988881</v>
      </c>
      <c r="AH82" s="74">
        <v>78533.807739485434</v>
      </c>
      <c r="AI82" s="74">
        <v>0.19432599192597769</v>
      </c>
      <c r="AJ82" s="74">
        <v>77908570.920001909</v>
      </c>
      <c r="AK82" s="74">
        <v>77908570.920001909</v>
      </c>
      <c r="AL82" s="74">
        <v>0</v>
      </c>
      <c r="AM82" s="74">
        <v>10988170.549999999</v>
      </c>
      <c r="AN82" s="74">
        <v>14700849.210000005</v>
      </c>
      <c r="AO82" s="74">
        <v>-3009411.7199999988</v>
      </c>
      <c r="AP82" s="74">
        <v>0</v>
      </c>
      <c r="AQ82" s="74">
        <v>0</v>
      </c>
      <c r="AR82" s="74">
        <v>-703266.94000000437</v>
      </c>
      <c r="AS82" s="74">
        <v>-1902606837.8760884</v>
      </c>
      <c r="AT82" s="74">
        <v>-370377056.05999911</v>
      </c>
      <c r="AU82" s="74">
        <v>-721768103.24999905</v>
      </c>
      <c r="AV82" s="74">
        <v>351391047.19000006</v>
      </c>
      <c r="AW82" s="74">
        <v>-377549396.26000047</v>
      </c>
      <c r="AX82" s="74">
        <v>-646576172.4600004</v>
      </c>
      <c r="AY82" s="74">
        <v>-1259192086.6200001</v>
      </c>
      <c r="AZ82" s="74">
        <v>-634586170.99654305</v>
      </c>
      <c r="BA82" s="74">
        <v>-1019469932.7834572</v>
      </c>
      <c r="BB82" s="74">
        <v>0</v>
      </c>
      <c r="BC82" s="74">
        <v>394864017.15999991</v>
      </c>
      <c r="BD82" s="74">
        <v>612615914.15999961</v>
      </c>
      <c r="BE82" s="74">
        <v>269026776.19999999</v>
      </c>
      <c r="BF82" s="74">
        <v>588006248.7299999</v>
      </c>
      <c r="BG82" s="74">
        <v>320666335.85654294</v>
      </c>
      <c r="BH82" s="74">
        <v>465584278.47345698</v>
      </c>
      <c r="BI82" s="74">
        <v>0</v>
      </c>
      <c r="BJ82" s="74">
        <v>-198244365.59999996</v>
      </c>
      <c r="BK82" s="74">
        <v>-318979472.52999991</v>
      </c>
      <c r="BL82" s="74">
        <v>-4362049.9299999848</v>
      </c>
      <c r="BM82" s="74">
        <v>-5756775</v>
      </c>
      <c r="BN82" s="74">
        <v>1394725.0700000152</v>
      </c>
      <c r="BO82" s="74">
        <v>-183247281.12000024</v>
      </c>
      <c r="BP82" s="74">
        <v>-183247281.12000024</v>
      </c>
      <c r="BQ82" s="74">
        <v>0</v>
      </c>
      <c r="BR82" s="74">
        <v>0</v>
      </c>
      <c r="BS82" s="74">
        <v>-960031881.08608854</v>
      </c>
      <c r="BT82" s="74">
        <v>-367308529.51000029</v>
      </c>
      <c r="BU82" s="74">
        <v>-405679414.60780108</v>
      </c>
      <c r="BV82" s="74">
        <v>-204780777.7746993</v>
      </c>
      <c r="BW82" s="74">
        <v>-470.6</v>
      </c>
      <c r="BX82" s="74">
        <v>-7636358.4098840542</v>
      </c>
      <c r="BY82" s="74">
        <v>-342858271.82750893</v>
      </c>
      <c r="BZ82" s="74">
        <v>435694984.03000009</v>
      </c>
      <c r="CA82" s="74">
        <v>-67463042.386194944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-7039173.4199999999</v>
      </c>
      <c r="CJ82" s="74">
        <v>-7039173.4199999999</v>
      </c>
      <c r="CK82" s="74">
        <v>0</v>
      </c>
      <c r="CL82" s="74">
        <v>-268650611.1243251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4E880-DA53-4BAD-9645-4E09D4636C80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265</v>
      </c>
      <c r="B2" s="86">
        <v>706</v>
      </c>
      <c r="C2" s="86">
        <v>736</v>
      </c>
      <c r="D2" s="86">
        <v>705</v>
      </c>
      <c r="E2" s="86">
        <v>708</v>
      </c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3469665.3902540873</v>
      </c>
      <c r="E7" s="71">
        <v>5092933.7699999996</v>
      </c>
      <c r="F7" s="71">
        <v>7564790.8399999999</v>
      </c>
      <c r="G7" s="71">
        <v>-2471857.0699999998</v>
      </c>
      <c r="H7" s="71">
        <v>0</v>
      </c>
      <c r="I7" s="71">
        <v>-225388.32000000007</v>
      </c>
      <c r="J7" s="71">
        <v>240569.10000000009</v>
      </c>
      <c r="K7" s="71">
        <v>-3078048.79</v>
      </c>
      <c r="L7" s="71">
        <v>3318617.89</v>
      </c>
      <c r="M7" s="71">
        <v>-465957.42000000016</v>
      </c>
      <c r="N7" s="71">
        <v>1105010.7</v>
      </c>
      <c r="O7" s="71">
        <v>-1570968.12</v>
      </c>
      <c r="P7" s="71">
        <v>0</v>
      </c>
      <c r="Q7" s="71">
        <v>0</v>
      </c>
      <c r="R7" s="71">
        <v>0</v>
      </c>
      <c r="S7" s="71">
        <v>-1657713.58</v>
      </c>
      <c r="T7" s="71">
        <v>-2586125.08</v>
      </c>
      <c r="U7" s="71">
        <v>-2586125.08</v>
      </c>
      <c r="V7" s="71">
        <v>0</v>
      </c>
      <c r="W7" s="71">
        <v>928411.5</v>
      </c>
      <c r="X7" s="71">
        <v>928411.5</v>
      </c>
      <c r="Y7" s="71">
        <v>0</v>
      </c>
      <c r="Z7" s="71">
        <v>259833.52025408822</v>
      </c>
      <c r="AA7" s="71">
        <v>0</v>
      </c>
      <c r="AB7" s="71">
        <v>0</v>
      </c>
      <c r="AC7" s="71">
        <v>0</v>
      </c>
      <c r="AD7" s="71">
        <v>275004.57726682094</v>
      </c>
      <c r="AE7" s="71">
        <v>0</v>
      </c>
      <c r="AF7" s="71">
        <v>0</v>
      </c>
      <c r="AG7" s="71">
        <v>0</v>
      </c>
      <c r="AH7" s="71">
        <v>0</v>
      </c>
      <c r="AI7" s="71">
        <v>-15171.057012732714</v>
      </c>
      <c r="AJ7" s="71">
        <v>0</v>
      </c>
      <c r="AK7" s="71">
        <v>0</v>
      </c>
      <c r="AL7" s="71">
        <v>0</v>
      </c>
      <c r="AM7" s="71">
        <v>0</v>
      </c>
      <c r="AN7" s="71">
        <v>11261430.970000001</v>
      </c>
      <c r="AO7" s="71">
        <v>0</v>
      </c>
      <c r="AP7" s="71">
        <v>0</v>
      </c>
      <c r="AQ7" s="71">
        <v>0</v>
      </c>
      <c r="AR7" s="71">
        <v>-11261430.970000001</v>
      </c>
      <c r="AS7" s="71">
        <v>-12121387.278596997</v>
      </c>
      <c r="AT7" s="71">
        <v>-4677029.4399999995</v>
      </c>
      <c r="AU7" s="71">
        <v>-16081315.529999999</v>
      </c>
      <c r="AV7" s="71">
        <v>11404286.09</v>
      </c>
      <c r="AW7" s="71">
        <v>-4036768.9600000046</v>
      </c>
      <c r="AX7" s="71">
        <v>-11619249.160000004</v>
      </c>
      <c r="AY7" s="71">
        <v>-27574864.590000004</v>
      </c>
      <c r="AZ7" s="71">
        <v>-13691520.520000001</v>
      </c>
      <c r="BA7" s="71">
        <v>-13883344.07</v>
      </c>
      <c r="BB7" s="71">
        <v>0</v>
      </c>
      <c r="BC7" s="71">
        <v>0</v>
      </c>
      <c r="BD7" s="71">
        <v>15955615.43</v>
      </c>
      <c r="BE7" s="71">
        <v>7582480.1999999993</v>
      </c>
      <c r="BF7" s="71">
        <v>13341184.01</v>
      </c>
      <c r="BG7" s="71">
        <v>6529094.5999999996</v>
      </c>
      <c r="BH7" s="71">
        <v>6812089.4100000001</v>
      </c>
      <c r="BI7" s="71">
        <v>0</v>
      </c>
      <c r="BJ7" s="71">
        <v>0</v>
      </c>
      <c r="BK7" s="71">
        <v>-5758703.8100000005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-3407588.8785969927</v>
      </c>
      <c r="BT7" s="71">
        <v>-1213562.68</v>
      </c>
      <c r="BU7" s="71">
        <v>-1194053.8058226244</v>
      </c>
      <c r="BV7" s="71">
        <v>-314016.48128335545</v>
      </c>
      <c r="BW7" s="71">
        <v>0</v>
      </c>
      <c r="BX7" s="71">
        <v>-20894.500755285437</v>
      </c>
      <c r="BY7" s="71">
        <v>-793967.78073572752</v>
      </c>
      <c r="BZ7" s="71">
        <v>128906.37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-8651721.8883429095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18961775.600000001</v>
      </c>
      <c r="E8" s="71">
        <v>5569757.75</v>
      </c>
      <c r="F8" s="71">
        <v>46407168.950000003</v>
      </c>
      <c r="G8" s="71">
        <v>-40837411.200000003</v>
      </c>
      <c r="H8" s="71">
        <v>0</v>
      </c>
      <c r="I8" s="71">
        <v>-714366.99999999627</v>
      </c>
      <c r="J8" s="71">
        <v>-5624955.1899999976</v>
      </c>
      <c r="K8" s="71">
        <v>-33017755.099999998</v>
      </c>
      <c r="L8" s="71">
        <v>27392799.91</v>
      </c>
      <c r="M8" s="71">
        <v>4910588.1900000013</v>
      </c>
      <c r="N8" s="71">
        <v>30228902.52</v>
      </c>
      <c r="O8" s="71">
        <v>-25318314.329999998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14086782.34</v>
      </c>
      <c r="AA8" s="71">
        <v>5114241.8800000008</v>
      </c>
      <c r="AB8" s="71">
        <v>303927.52</v>
      </c>
      <c r="AC8" s="71">
        <v>7037083.8999999994</v>
      </c>
      <c r="AD8" s="71">
        <v>1631529.04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19602.509999999776</v>
      </c>
      <c r="AN8" s="71">
        <v>7048483.1600000001</v>
      </c>
      <c r="AO8" s="71">
        <v>-5421182.9199999999</v>
      </c>
      <c r="AP8" s="71">
        <v>0</v>
      </c>
      <c r="AQ8" s="71">
        <v>0</v>
      </c>
      <c r="AR8" s="71">
        <v>-1607697.7300000004</v>
      </c>
      <c r="AS8" s="71">
        <v>-2149604.8100001449</v>
      </c>
      <c r="AT8" s="71">
        <v>-3911406.3699999973</v>
      </c>
      <c r="AU8" s="71">
        <v>-22810372.219999999</v>
      </c>
      <c r="AV8" s="71">
        <v>18898965.850000001</v>
      </c>
      <c r="AW8" s="71">
        <v>927293.77999985218</v>
      </c>
      <c r="AX8" s="71">
        <v>132014935.06</v>
      </c>
      <c r="AY8" s="71">
        <v>-291707551.20999992</v>
      </c>
      <c r="AZ8" s="71">
        <v>-540517499.21999991</v>
      </c>
      <c r="BA8" s="71">
        <v>-4484023.97</v>
      </c>
      <c r="BB8" s="71">
        <v>0</v>
      </c>
      <c r="BC8" s="71">
        <v>253293971.97999999</v>
      </c>
      <c r="BD8" s="71">
        <v>423722486.26999992</v>
      </c>
      <c r="BE8" s="71">
        <v>-131087641.28000015</v>
      </c>
      <c r="BF8" s="71">
        <v>282176357.51999992</v>
      </c>
      <c r="BG8" s="71">
        <v>525163497.51999992</v>
      </c>
      <c r="BH8" s="71">
        <v>3398441</v>
      </c>
      <c r="BI8" s="71">
        <v>0</v>
      </c>
      <c r="BJ8" s="71">
        <v>-246385581</v>
      </c>
      <c r="BK8" s="71">
        <v>-413263998.80000007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834507.78</v>
      </c>
      <c r="BT8" s="71">
        <v>-3654404.07</v>
      </c>
      <c r="BU8" s="71">
        <v>-1238756.44</v>
      </c>
      <c r="BV8" s="71">
        <v>-462868.14</v>
      </c>
      <c r="BW8" s="71">
        <v>0</v>
      </c>
      <c r="BX8" s="71">
        <v>0</v>
      </c>
      <c r="BY8" s="71">
        <v>0</v>
      </c>
      <c r="BZ8" s="71">
        <v>6574651.1899999995</v>
      </c>
      <c r="CA8" s="71">
        <v>-384114.76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16812170.789999858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609617028.75</v>
      </c>
      <c r="E10" s="71">
        <v>68818651.150000006</v>
      </c>
      <c r="F10" s="71">
        <v>85561919.280000001</v>
      </c>
      <c r="G10" s="71">
        <v>-16743268.130000001</v>
      </c>
      <c r="H10" s="71">
        <v>0</v>
      </c>
      <c r="I10" s="71">
        <v>57273310.770000011</v>
      </c>
      <c r="J10" s="71">
        <v>90651654.290000021</v>
      </c>
      <c r="K10" s="71">
        <v>-92906511.180000007</v>
      </c>
      <c r="L10" s="71">
        <v>183558165.47000003</v>
      </c>
      <c r="M10" s="71">
        <v>-33378343.520000011</v>
      </c>
      <c r="N10" s="71">
        <v>38749476.909999996</v>
      </c>
      <c r="O10" s="71">
        <v>-72127820.430000007</v>
      </c>
      <c r="P10" s="71">
        <v>0</v>
      </c>
      <c r="Q10" s="71">
        <v>0</v>
      </c>
      <c r="R10" s="71">
        <v>0</v>
      </c>
      <c r="S10" s="71">
        <v>-22743506.270000011</v>
      </c>
      <c r="T10" s="71">
        <v>-47688103.890000015</v>
      </c>
      <c r="U10" s="71">
        <v>-257104183.36000001</v>
      </c>
      <c r="V10" s="71">
        <v>209416079.47</v>
      </c>
      <c r="W10" s="71">
        <v>24944597.620000005</v>
      </c>
      <c r="X10" s="71">
        <v>107233093.68000001</v>
      </c>
      <c r="Y10" s="71">
        <v>-82288496.060000002</v>
      </c>
      <c r="Z10" s="71">
        <v>7738487.46</v>
      </c>
      <c r="AA10" s="71">
        <v>3187312.73</v>
      </c>
      <c r="AB10" s="71">
        <v>856939.73</v>
      </c>
      <c r="AC10" s="71">
        <v>2829289.63</v>
      </c>
      <c r="AD10" s="71">
        <v>677342.58</v>
      </c>
      <c r="AE10" s="71">
        <v>159309.99</v>
      </c>
      <c r="AF10" s="71">
        <v>0</v>
      </c>
      <c r="AG10" s="71">
        <v>0</v>
      </c>
      <c r="AH10" s="71">
        <v>28292.799999999999</v>
      </c>
      <c r="AI10" s="71">
        <v>0</v>
      </c>
      <c r="AJ10" s="71">
        <v>0</v>
      </c>
      <c r="AK10" s="71">
        <v>0</v>
      </c>
      <c r="AL10" s="71">
        <v>0</v>
      </c>
      <c r="AM10" s="71">
        <v>498530085.63999999</v>
      </c>
      <c r="AN10" s="71">
        <v>491639526.27999997</v>
      </c>
      <c r="AO10" s="71">
        <v>6890559.3600000003</v>
      </c>
      <c r="AP10" s="71">
        <v>0</v>
      </c>
      <c r="AQ10" s="71">
        <v>0</v>
      </c>
      <c r="AR10" s="71">
        <v>0</v>
      </c>
      <c r="AS10" s="71">
        <v>-498511189.44</v>
      </c>
      <c r="AT10" s="71">
        <v>-550035286.14999998</v>
      </c>
      <c r="AU10" s="71">
        <v>-548425643.36000001</v>
      </c>
      <c r="AV10" s="71">
        <v>-1609642.79</v>
      </c>
      <c r="AW10" s="71">
        <v>81308214.159999982</v>
      </c>
      <c r="AX10" s="71">
        <v>39973690.219999969</v>
      </c>
      <c r="AY10" s="71">
        <v>-217505025.58000004</v>
      </c>
      <c r="AZ10" s="71">
        <v>-302214011.47000003</v>
      </c>
      <c r="BA10" s="71">
        <v>-69771054.859999999</v>
      </c>
      <c r="BB10" s="71">
        <v>0</v>
      </c>
      <c r="BC10" s="71">
        <v>154480040.75</v>
      </c>
      <c r="BD10" s="71">
        <v>257478715.80000001</v>
      </c>
      <c r="BE10" s="71">
        <v>41334523.940000013</v>
      </c>
      <c r="BF10" s="71">
        <v>151317228.89000002</v>
      </c>
      <c r="BG10" s="71">
        <v>230589650.33000001</v>
      </c>
      <c r="BH10" s="71">
        <v>28198620.309999999</v>
      </c>
      <c r="BI10" s="71">
        <v>0</v>
      </c>
      <c r="BJ10" s="71">
        <v>-107471041.75</v>
      </c>
      <c r="BK10" s="71">
        <v>-109982704.95</v>
      </c>
      <c r="BL10" s="71">
        <v>0</v>
      </c>
      <c r="BM10" s="71">
        <v>0</v>
      </c>
      <c r="BN10" s="71">
        <v>0</v>
      </c>
      <c r="BO10" s="71">
        <v>-6473299.3099999996</v>
      </c>
      <c r="BP10" s="71">
        <v>-6473299.3099999996</v>
      </c>
      <c r="BQ10" s="71">
        <v>0</v>
      </c>
      <c r="BR10" s="71">
        <v>0</v>
      </c>
      <c r="BS10" s="71">
        <v>-22887837.829999998</v>
      </c>
      <c r="BT10" s="71">
        <v>-14239137.85</v>
      </c>
      <c r="BU10" s="71">
        <v>-5201711.74</v>
      </c>
      <c r="BV10" s="71">
        <v>-2416817.27</v>
      </c>
      <c r="BW10" s="71">
        <v>0</v>
      </c>
      <c r="BX10" s="71">
        <v>-559946.30000000005</v>
      </c>
      <c r="BY10" s="71">
        <v>-428940.08</v>
      </c>
      <c r="BZ10" s="71">
        <v>-41284.589999999618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-422980.31</v>
      </c>
      <c r="CJ10" s="71">
        <v>-422980.31</v>
      </c>
      <c r="CK10" s="71">
        <v>0</v>
      </c>
      <c r="CL10" s="71">
        <v>111105839.31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52620523.529999994</v>
      </c>
      <c r="E11" s="71">
        <v>36984505.659999996</v>
      </c>
      <c r="F11" s="71">
        <v>55676864.43</v>
      </c>
      <c r="G11" s="71">
        <v>-18692358.77</v>
      </c>
      <c r="H11" s="71">
        <v>0</v>
      </c>
      <c r="I11" s="71">
        <v>-4613086.339999998</v>
      </c>
      <c r="J11" s="71">
        <v>-19280533.969999999</v>
      </c>
      <c r="K11" s="71">
        <v>-32427063.129999999</v>
      </c>
      <c r="L11" s="71">
        <v>13146529.16</v>
      </c>
      <c r="M11" s="71">
        <v>14667447.630000001</v>
      </c>
      <c r="N11" s="71">
        <v>14667465.07</v>
      </c>
      <c r="O11" s="71">
        <v>-17.440000000000001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19974918.199999999</v>
      </c>
      <c r="AA11" s="71">
        <v>13226709.4</v>
      </c>
      <c r="AB11" s="71">
        <v>0</v>
      </c>
      <c r="AC11" s="71">
        <v>1723728.1</v>
      </c>
      <c r="AD11" s="71">
        <v>4364039.2699999996</v>
      </c>
      <c r="AE11" s="71">
        <v>12584.36</v>
      </c>
      <c r="AF11" s="71">
        <v>0</v>
      </c>
      <c r="AG11" s="71">
        <v>11906.41</v>
      </c>
      <c r="AH11" s="71">
        <v>635950.66</v>
      </c>
      <c r="AI11" s="71">
        <v>0</v>
      </c>
      <c r="AJ11" s="71">
        <v>0</v>
      </c>
      <c r="AK11" s="71">
        <v>0</v>
      </c>
      <c r="AL11" s="71">
        <v>0</v>
      </c>
      <c r="AM11" s="71">
        <v>274186.01</v>
      </c>
      <c r="AN11" s="71">
        <v>274186.01</v>
      </c>
      <c r="AO11" s="71">
        <v>0</v>
      </c>
      <c r="AP11" s="71">
        <v>0</v>
      </c>
      <c r="AQ11" s="71">
        <v>0</v>
      </c>
      <c r="AR11" s="71">
        <v>0</v>
      </c>
      <c r="AS11" s="71">
        <v>-10259553.649999999</v>
      </c>
      <c r="AT11" s="71">
        <v>-224854.43</v>
      </c>
      <c r="AU11" s="71">
        <v>-224854.43</v>
      </c>
      <c r="AV11" s="71">
        <v>0</v>
      </c>
      <c r="AW11" s="71">
        <v>984939.62999999989</v>
      </c>
      <c r="AX11" s="71">
        <v>965872.6399999999</v>
      </c>
      <c r="AY11" s="71">
        <v>476235.66</v>
      </c>
      <c r="AZ11" s="71">
        <v>-2270.16</v>
      </c>
      <c r="BA11" s="71">
        <v>200339.52</v>
      </c>
      <c r="BB11" s="71">
        <v>0</v>
      </c>
      <c r="BC11" s="71">
        <v>278166.3</v>
      </c>
      <c r="BD11" s="71">
        <v>489636.98</v>
      </c>
      <c r="BE11" s="71">
        <v>19066.990000000002</v>
      </c>
      <c r="BF11" s="71">
        <v>-8061.44</v>
      </c>
      <c r="BG11" s="71">
        <v>0</v>
      </c>
      <c r="BH11" s="71">
        <v>-8061.44</v>
      </c>
      <c r="BI11" s="71">
        <v>0</v>
      </c>
      <c r="BJ11" s="71">
        <v>0</v>
      </c>
      <c r="BK11" s="71">
        <v>27128.43</v>
      </c>
      <c r="BL11" s="71">
        <v>0</v>
      </c>
      <c r="BM11" s="71">
        <v>0</v>
      </c>
      <c r="BN11" s="71">
        <v>0</v>
      </c>
      <c r="BO11" s="71">
        <v>-6670283.0300000003</v>
      </c>
      <c r="BP11" s="71">
        <v>-6670283.0300000003</v>
      </c>
      <c r="BQ11" s="71">
        <v>0</v>
      </c>
      <c r="BR11" s="71">
        <v>0</v>
      </c>
      <c r="BS11" s="71">
        <v>-3511851.1399999997</v>
      </c>
      <c r="BT11" s="71">
        <v>-3469934.02</v>
      </c>
      <c r="BU11" s="71">
        <v>-388442.7</v>
      </c>
      <c r="BV11" s="71">
        <v>-298301.53000000003</v>
      </c>
      <c r="BW11" s="71">
        <v>-1295.55</v>
      </c>
      <c r="BX11" s="71">
        <v>-20550.64</v>
      </c>
      <c r="BY11" s="71">
        <v>-40629.03</v>
      </c>
      <c r="BZ11" s="71">
        <v>707302.33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-837504.68</v>
      </c>
      <c r="CJ11" s="71">
        <v>-837504.68</v>
      </c>
      <c r="CK11" s="71">
        <v>0</v>
      </c>
      <c r="CL11" s="71">
        <v>42360969.879999995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1301771.53</v>
      </c>
      <c r="E13" s="71">
        <v>926094.74</v>
      </c>
      <c r="F13" s="71">
        <v>926094.85</v>
      </c>
      <c r="G13" s="71">
        <v>-0.11</v>
      </c>
      <c r="H13" s="71">
        <v>0</v>
      </c>
      <c r="I13" s="71">
        <v>-413089.17999999993</v>
      </c>
      <c r="J13" s="71">
        <v>-412113.82999999996</v>
      </c>
      <c r="K13" s="71">
        <v>-570245.47</v>
      </c>
      <c r="L13" s="71">
        <v>158131.64000000001</v>
      </c>
      <c r="M13" s="71">
        <v>-975.35</v>
      </c>
      <c r="N13" s="71">
        <v>0.05</v>
      </c>
      <c r="O13" s="71">
        <v>-975.4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788765.97</v>
      </c>
      <c r="AN13" s="71">
        <v>1017860.25</v>
      </c>
      <c r="AO13" s="71">
        <v>-229094.28000000003</v>
      </c>
      <c r="AP13" s="71">
        <v>0</v>
      </c>
      <c r="AQ13" s="71">
        <v>0</v>
      </c>
      <c r="AR13" s="71">
        <v>0</v>
      </c>
      <c r="AS13" s="71">
        <v>1809661.9317936667</v>
      </c>
      <c r="AT13" s="71">
        <v>-1110028.92</v>
      </c>
      <c r="AU13" s="71">
        <v>-1401415.71</v>
      </c>
      <c r="AV13" s="71">
        <v>291386.78999999998</v>
      </c>
      <c r="AW13" s="71">
        <v>4019642.3400000003</v>
      </c>
      <c r="AX13" s="71">
        <v>4215648.57</v>
      </c>
      <c r="AY13" s="71">
        <v>-2319593.86</v>
      </c>
      <c r="AZ13" s="71">
        <v>-3180087.86</v>
      </c>
      <c r="BA13" s="71">
        <v>-786967</v>
      </c>
      <c r="BB13" s="71">
        <v>0</v>
      </c>
      <c r="BC13" s="71">
        <v>1647461</v>
      </c>
      <c r="BD13" s="71">
        <v>6535242.4299999997</v>
      </c>
      <c r="BE13" s="71">
        <v>-196006.23</v>
      </c>
      <c r="BF13" s="71">
        <v>126526.03</v>
      </c>
      <c r="BG13" s="71">
        <v>216389.03</v>
      </c>
      <c r="BH13" s="71">
        <v>0</v>
      </c>
      <c r="BI13" s="71">
        <v>0</v>
      </c>
      <c r="BJ13" s="71">
        <v>-89863</v>
      </c>
      <c r="BK13" s="71">
        <v>-322532.26</v>
      </c>
      <c r="BL13" s="71">
        <v>0</v>
      </c>
      <c r="BM13" s="71">
        <v>0</v>
      </c>
      <c r="BN13" s="71">
        <v>0</v>
      </c>
      <c r="BO13" s="71">
        <v>0</v>
      </c>
      <c r="BP13" s="71">
        <v>-111131.37</v>
      </c>
      <c r="BQ13" s="71">
        <v>0</v>
      </c>
      <c r="BR13" s="71">
        <v>111131.37</v>
      </c>
      <c r="BS13" s="71">
        <v>-1099951.4882063337</v>
      </c>
      <c r="BT13" s="71">
        <v>-108158.50000000001</v>
      </c>
      <c r="BU13" s="71">
        <v>-400026.27307573368</v>
      </c>
      <c r="BV13" s="71">
        <v>-184698.55140286102</v>
      </c>
      <c r="BW13" s="71">
        <v>0</v>
      </c>
      <c r="BX13" s="71">
        <v>-30557.043014212653</v>
      </c>
      <c r="BY13" s="71">
        <v>-94968.086818534866</v>
      </c>
      <c r="BZ13" s="71">
        <v>3.36</v>
      </c>
      <c r="CA13" s="71">
        <v>-281546.39389499143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3111433.4617936667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52965259.472249001</v>
      </c>
      <c r="E14" s="71">
        <v>48844214.219999999</v>
      </c>
      <c r="F14" s="71">
        <v>50359400.509999998</v>
      </c>
      <c r="G14" s="71">
        <v>-1515186.29</v>
      </c>
      <c r="H14" s="71">
        <v>0</v>
      </c>
      <c r="I14" s="71">
        <v>-8810742.1799999997</v>
      </c>
      <c r="J14" s="71">
        <v>-9063716.8900000006</v>
      </c>
      <c r="K14" s="71">
        <v>-28960666.23</v>
      </c>
      <c r="L14" s="71">
        <v>19896949.34</v>
      </c>
      <c r="M14" s="71">
        <v>252974.71000000002</v>
      </c>
      <c r="N14" s="71">
        <v>666223.42000000004</v>
      </c>
      <c r="O14" s="71">
        <v>-413248.71</v>
      </c>
      <c r="P14" s="71">
        <v>0</v>
      </c>
      <c r="Q14" s="71">
        <v>0</v>
      </c>
      <c r="R14" s="71">
        <v>0</v>
      </c>
      <c r="S14" s="71">
        <v>-12821702.260000002</v>
      </c>
      <c r="T14" s="71">
        <v>-13136635.580000002</v>
      </c>
      <c r="U14" s="71">
        <v>-18833614.870000001</v>
      </c>
      <c r="V14" s="71">
        <v>5696979.29</v>
      </c>
      <c r="W14" s="71">
        <v>314933.32</v>
      </c>
      <c r="X14" s="71">
        <v>433256.45</v>
      </c>
      <c r="Y14" s="71">
        <v>-118323.13</v>
      </c>
      <c r="Z14" s="71">
        <v>12620589.832249003</v>
      </c>
      <c r="AA14" s="71">
        <v>6702878.1329930006</v>
      </c>
      <c r="AB14" s="71">
        <v>-8202.0230600000068</v>
      </c>
      <c r="AC14" s="71">
        <v>3280413.2054749997</v>
      </c>
      <c r="AD14" s="71">
        <v>2571321.0834430004</v>
      </c>
      <c r="AE14" s="71">
        <v>381.19792899999999</v>
      </c>
      <c r="AF14" s="71">
        <v>2776.7775000000001</v>
      </c>
      <c r="AG14" s="71">
        <v>69475.725459000008</v>
      </c>
      <c r="AH14" s="71">
        <v>0</v>
      </c>
      <c r="AI14" s="71">
        <v>1545.7325100000003</v>
      </c>
      <c r="AJ14" s="71">
        <v>0</v>
      </c>
      <c r="AK14" s="71">
        <v>0</v>
      </c>
      <c r="AL14" s="71">
        <v>0</v>
      </c>
      <c r="AM14" s="71">
        <v>13132899.859999999</v>
      </c>
      <c r="AN14" s="71">
        <v>14462988.289999999</v>
      </c>
      <c r="AO14" s="71">
        <v>-393588.83</v>
      </c>
      <c r="AP14" s="71">
        <v>0</v>
      </c>
      <c r="AQ14" s="71">
        <v>0</v>
      </c>
      <c r="AR14" s="71">
        <v>-936499.6</v>
      </c>
      <c r="AS14" s="71">
        <v>-76315649.530000016</v>
      </c>
      <c r="AT14" s="71">
        <v>-14959820.560000001</v>
      </c>
      <c r="AU14" s="71">
        <v>-14959820.560000001</v>
      </c>
      <c r="AV14" s="71">
        <v>0</v>
      </c>
      <c r="AW14" s="71">
        <v>-49106427.090000011</v>
      </c>
      <c r="AX14" s="71">
        <v>-49106427.090000011</v>
      </c>
      <c r="AY14" s="71">
        <v>-110069465.35000001</v>
      </c>
      <c r="AZ14" s="71">
        <v>-110069465.35000001</v>
      </c>
      <c r="BA14" s="71">
        <v>0</v>
      </c>
      <c r="BB14" s="71">
        <v>0</v>
      </c>
      <c r="BC14" s="71">
        <v>0</v>
      </c>
      <c r="BD14" s="71">
        <v>60963038.259999998</v>
      </c>
      <c r="BE14" s="71">
        <v>0</v>
      </c>
      <c r="BF14" s="71">
        <v>72806.02</v>
      </c>
      <c r="BG14" s="71">
        <v>72806.02</v>
      </c>
      <c r="BH14" s="71">
        <v>0</v>
      </c>
      <c r="BI14" s="71">
        <v>0</v>
      </c>
      <c r="BJ14" s="71">
        <v>0</v>
      </c>
      <c r="BK14" s="71">
        <v>-72806.02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-12249401.879999999</v>
      </c>
      <c r="BT14" s="71">
        <v>-8220763.1399999987</v>
      </c>
      <c r="BU14" s="71">
        <v>-2756685</v>
      </c>
      <c r="BV14" s="71">
        <v>-930454.27</v>
      </c>
      <c r="BW14" s="71">
        <v>0</v>
      </c>
      <c r="BX14" s="71">
        <v>-379873.96</v>
      </c>
      <c r="BY14" s="71">
        <v>-834.27</v>
      </c>
      <c r="BZ14" s="71">
        <v>180296.67</v>
      </c>
      <c r="CA14" s="71">
        <v>-141087.91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-23350390.057751015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9411503.1292739995</v>
      </c>
      <c r="E17" s="71">
        <v>5356787.5200000005</v>
      </c>
      <c r="F17" s="71">
        <v>5709544.7400000002</v>
      </c>
      <c r="G17" s="71">
        <v>-352757.22</v>
      </c>
      <c r="H17" s="71">
        <v>0</v>
      </c>
      <c r="I17" s="71">
        <v>-867380.83000000007</v>
      </c>
      <c r="J17" s="71">
        <v>-852622.04</v>
      </c>
      <c r="K17" s="71">
        <v>-2379950.39</v>
      </c>
      <c r="L17" s="71">
        <v>1527328.35</v>
      </c>
      <c r="M17" s="71">
        <v>-14758.789999999999</v>
      </c>
      <c r="N17" s="71">
        <v>238.79</v>
      </c>
      <c r="O17" s="71">
        <v>-14997.58</v>
      </c>
      <c r="P17" s="71">
        <v>0</v>
      </c>
      <c r="Q17" s="71">
        <v>0</v>
      </c>
      <c r="R17" s="71">
        <v>0</v>
      </c>
      <c r="S17" s="71">
        <v>-727888.15999999992</v>
      </c>
      <c r="T17" s="71">
        <v>-727961.2</v>
      </c>
      <c r="U17" s="71">
        <v>-727961.2</v>
      </c>
      <c r="V17" s="71">
        <v>0</v>
      </c>
      <c r="W17" s="71">
        <v>73.040000000000006</v>
      </c>
      <c r="X17" s="71">
        <v>73.040000000000006</v>
      </c>
      <c r="Y17" s="71">
        <v>0</v>
      </c>
      <c r="Z17" s="71">
        <v>5649984.5992740002</v>
      </c>
      <c r="AA17" s="71">
        <v>3798263.716542</v>
      </c>
      <c r="AB17" s="71">
        <v>374.54346000000004</v>
      </c>
      <c r="AC17" s="71">
        <v>1851346.3392720001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-5779.61</v>
      </c>
      <c r="AO17" s="71">
        <v>0</v>
      </c>
      <c r="AP17" s="71">
        <v>0</v>
      </c>
      <c r="AQ17" s="71">
        <v>0</v>
      </c>
      <c r="AR17" s="71">
        <v>5779.61</v>
      </c>
      <c r="AS17" s="71">
        <v>-6746836.4079140006</v>
      </c>
      <c r="AT17" s="71">
        <v>-332373.87</v>
      </c>
      <c r="AU17" s="71">
        <v>-332387.76</v>
      </c>
      <c r="AV17" s="71">
        <v>13.89</v>
      </c>
      <c r="AW17" s="71">
        <v>-4687408.45</v>
      </c>
      <c r="AX17" s="71">
        <v>-4697367.96</v>
      </c>
      <c r="AY17" s="71">
        <v>-5188657.91</v>
      </c>
      <c r="AZ17" s="71">
        <v>-4520604.6899999995</v>
      </c>
      <c r="BA17" s="71">
        <v>-4353228.24</v>
      </c>
      <c r="BB17" s="71">
        <v>0</v>
      </c>
      <c r="BC17" s="71">
        <v>3685175.02</v>
      </c>
      <c r="BD17" s="71">
        <v>491289.95000000019</v>
      </c>
      <c r="BE17" s="71">
        <v>9959.51</v>
      </c>
      <c r="BF17" s="71">
        <v>-107.07999999999993</v>
      </c>
      <c r="BG17" s="71">
        <v>0</v>
      </c>
      <c r="BH17" s="71">
        <v>-697.78</v>
      </c>
      <c r="BI17" s="71">
        <v>0</v>
      </c>
      <c r="BJ17" s="71">
        <v>590.70000000000005</v>
      </c>
      <c r="BK17" s="71">
        <v>10066.59</v>
      </c>
      <c r="BL17" s="71">
        <v>0</v>
      </c>
      <c r="BM17" s="71">
        <v>0</v>
      </c>
      <c r="BN17" s="71">
        <v>0</v>
      </c>
      <c r="BO17" s="71">
        <v>-634049.13</v>
      </c>
      <c r="BP17" s="71">
        <v>-634049.13</v>
      </c>
      <c r="BQ17" s="71">
        <v>0</v>
      </c>
      <c r="BR17" s="71">
        <v>0</v>
      </c>
      <c r="BS17" s="71">
        <v>-1093004.9579140004</v>
      </c>
      <c r="BT17" s="71">
        <v>-876577.76000000047</v>
      </c>
      <c r="BU17" s="71">
        <v>-83979.25262699998</v>
      </c>
      <c r="BV17" s="71">
        <v>-81203.990399999995</v>
      </c>
      <c r="BW17" s="71">
        <v>0</v>
      </c>
      <c r="BX17" s="71">
        <v>-1789.0527899999997</v>
      </c>
      <c r="BY17" s="71">
        <v>-39669.662097</v>
      </c>
      <c r="BZ17" s="71">
        <v>2856</v>
      </c>
      <c r="CA17" s="71">
        <v>-12641.24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2664666.7213599989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1486055.2600000002</v>
      </c>
      <c r="E18" s="71">
        <v>504132.79000000004</v>
      </c>
      <c r="F18" s="71">
        <v>1984268.45</v>
      </c>
      <c r="G18" s="71">
        <v>-1480135.66</v>
      </c>
      <c r="H18" s="71">
        <v>0</v>
      </c>
      <c r="I18" s="71">
        <v>155684.28000000003</v>
      </c>
      <c r="J18" s="71">
        <v>415716.13</v>
      </c>
      <c r="K18" s="71">
        <v>-619066.99</v>
      </c>
      <c r="L18" s="71">
        <v>1034783.12</v>
      </c>
      <c r="M18" s="71">
        <v>-260031.84999999998</v>
      </c>
      <c r="N18" s="71">
        <v>464352.35</v>
      </c>
      <c r="O18" s="71">
        <v>-724384.2</v>
      </c>
      <c r="P18" s="71">
        <v>0</v>
      </c>
      <c r="Q18" s="71">
        <v>0</v>
      </c>
      <c r="R18" s="71">
        <v>0</v>
      </c>
      <c r="S18" s="71">
        <v>537810.30000000005</v>
      </c>
      <c r="T18" s="71">
        <v>1792909.01</v>
      </c>
      <c r="U18" s="71">
        <v>0</v>
      </c>
      <c r="V18" s="71">
        <v>1792909.01</v>
      </c>
      <c r="W18" s="71">
        <v>-1255098.71</v>
      </c>
      <c r="X18" s="71">
        <v>0</v>
      </c>
      <c r="Y18" s="71">
        <v>-1255098.71</v>
      </c>
      <c r="Z18" s="71">
        <v>278168.25</v>
      </c>
      <c r="AA18" s="71">
        <v>84066.930000000008</v>
      </c>
      <c r="AB18" s="71">
        <v>0</v>
      </c>
      <c r="AC18" s="71">
        <v>11506.02</v>
      </c>
      <c r="AD18" s="71">
        <v>182595.3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-6533.4700000000012</v>
      </c>
      <c r="AK18" s="71">
        <v>21551.77</v>
      </c>
      <c r="AL18" s="71">
        <v>-28085.24</v>
      </c>
      <c r="AM18" s="71">
        <v>16793.11</v>
      </c>
      <c r="AN18" s="71">
        <v>64083.15</v>
      </c>
      <c r="AO18" s="71">
        <v>-47290.04</v>
      </c>
      <c r="AP18" s="71">
        <v>0</v>
      </c>
      <c r="AQ18" s="71">
        <v>0</v>
      </c>
      <c r="AR18" s="71">
        <v>0</v>
      </c>
      <c r="AS18" s="71">
        <v>-1035165.4499999988</v>
      </c>
      <c r="AT18" s="71">
        <v>-237663.82000000018</v>
      </c>
      <c r="AU18" s="71">
        <v>-1173767.6600000001</v>
      </c>
      <c r="AV18" s="71">
        <v>936103.84</v>
      </c>
      <c r="AW18" s="71">
        <v>225021.9000000013</v>
      </c>
      <c r="AX18" s="71">
        <v>2481324.370000001</v>
      </c>
      <c r="AY18" s="71">
        <v>-5484804.3699999992</v>
      </c>
      <c r="AZ18" s="71">
        <v>-5602337.3300000001</v>
      </c>
      <c r="BA18" s="71">
        <v>-3777976.12</v>
      </c>
      <c r="BB18" s="71">
        <v>0</v>
      </c>
      <c r="BC18" s="71">
        <v>3895509.08</v>
      </c>
      <c r="BD18" s="71">
        <v>7966128.7400000002</v>
      </c>
      <c r="BE18" s="71">
        <v>-2256302.4699999997</v>
      </c>
      <c r="BF18" s="71">
        <v>4103567.2300000004</v>
      </c>
      <c r="BG18" s="71">
        <v>4179624.27</v>
      </c>
      <c r="BH18" s="71">
        <v>2838446.79</v>
      </c>
      <c r="BI18" s="71">
        <v>0</v>
      </c>
      <c r="BJ18" s="71">
        <v>-2914503.83</v>
      </c>
      <c r="BK18" s="71">
        <v>-6359869.7000000002</v>
      </c>
      <c r="BL18" s="71">
        <v>0</v>
      </c>
      <c r="BM18" s="71">
        <v>0</v>
      </c>
      <c r="BN18" s="71">
        <v>0</v>
      </c>
      <c r="BO18" s="71">
        <v>-60495.93</v>
      </c>
      <c r="BP18" s="71">
        <v>-60495.93</v>
      </c>
      <c r="BQ18" s="71">
        <v>0</v>
      </c>
      <c r="BR18" s="71">
        <v>0</v>
      </c>
      <c r="BS18" s="71">
        <v>-962027.6</v>
      </c>
      <c r="BT18" s="71">
        <v>-495470.88</v>
      </c>
      <c r="BU18" s="71">
        <v>-718575.86</v>
      </c>
      <c r="BV18" s="71">
        <v>-136342.79</v>
      </c>
      <c r="BW18" s="71">
        <v>0</v>
      </c>
      <c r="BX18" s="71">
        <v>-34283.18</v>
      </c>
      <c r="BY18" s="71">
        <v>-186104.29</v>
      </c>
      <c r="BZ18" s="71">
        <v>610936.37</v>
      </c>
      <c r="CA18" s="71">
        <v>-2186.9699999999998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450889.81000000145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3446612.0600000285</v>
      </c>
      <c r="E19" s="71">
        <v>1114055.3700000159</v>
      </c>
      <c r="F19" s="71">
        <v>19331876.24000001</v>
      </c>
      <c r="G19" s="71">
        <v>-18217820.869999994</v>
      </c>
      <c r="H19" s="71">
        <v>0</v>
      </c>
      <c r="I19" s="71">
        <v>2332556.6900000125</v>
      </c>
      <c r="J19" s="71">
        <v>51927896.699999966</v>
      </c>
      <c r="K19" s="71">
        <v>-47596044.300000034</v>
      </c>
      <c r="L19" s="71">
        <v>99523941</v>
      </c>
      <c r="M19" s="71">
        <v>-49595340.009999953</v>
      </c>
      <c r="N19" s="71">
        <v>46276659.900000028</v>
      </c>
      <c r="O19" s="71">
        <v>-95871999.909999982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11483625.13000001</v>
      </c>
      <c r="AT19" s="71">
        <v>0</v>
      </c>
      <c r="AU19" s="71">
        <v>0</v>
      </c>
      <c r="AV19" s="71">
        <v>0</v>
      </c>
      <c r="AW19" s="71">
        <v>295391.99000000209</v>
      </c>
      <c r="AX19" s="71">
        <v>1045155.8200000003</v>
      </c>
      <c r="AY19" s="71">
        <v>-24713687.279999994</v>
      </c>
      <c r="AZ19" s="71">
        <v>0</v>
      </c>
      <c r="BA19" s="71">
        <v>-42266253.75</v>
      </c>
      <c r="BB19" s="71">
        <v>0</v>
      </c>
      <c r="BC19" s="71">
        <v>17552566.470000006</v>
      </c>
      <c r="BD19" s="71">
        <v>25758843.099999994</v>
      </c>
      <c r="BE19" s="71">
        <v>-749763.82999999821</v>
      </c>
      <c r="BF19" s="71">
        <v>22983729.170000002</v>
      </c>
      <c r="BG19" s="71">
        <v>0</v>
      </c>
      <c r="BH19" s="71">
        <v>39307615.990000002</v>
      </c>
      <c r="BI19" s="71">
        <v>0</v>
      </c>
      <c r="BJ19" s="71">
        <v>-16323886.82</v>
      </c>
      <c r="BK19" s="71">
        <v>-23733493</v>
      </c>
      <c r="BL19" s="71">
        <v>0</v>
      </c>
      <c r="BM19" s="71">
        <v>0</v>
      </c>
      <c r="BN19" s="71">
        <v>0</v>
      </c>
      <c r="BO19" s="71">
        <v>-133686.64000001177</v>
      </c>
      <c r="BP19" s="71">
        <v>-133686.64000001177</v>
      </c>
      <c r="BQ19" s="71">
        <v>0</v>
      </c>
      <c r="BR19" s="71">
        <v>0</v>
      </c>
      <c r="BS19" s="71">
        <v>11321919.78000002</v>
      </c>
      <c r="BT19" s="71">
        <v>-5634947.3600000022</v>
      </c>
      <c r="BU19" s="71">
        <v>-7944774.0899999533</v>
      </c>
      <c r="BV19" s="71">
        <v>0</v>
      </c>
      <c r="BW19" s="71">
        <v>0</v>
      </c>
      <c r="BX19" s="71">
        <v>0</v>
      </c>
      <c r="BY19" s="71">
        <v>0</v>
      </c>
      <c r="BZ19" s="71">
        <v>24901641.229999974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14930237.190000039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792138.45</v>
      </c>
      <c r="E20" s="71">
        <v>1096088.0699999998</v>
      </c>
      <c r="F20" s="71">
        <v>2365805.15</v>
      </c>
      <c r="G20" s="71">
        <v>-1269717.08</v>
      </c>
      <c r="H20" s="71">
        <v>0</v>
      </c>
      <c r="I20" s="71">
        <v>-813447.77</v>
      </c>
      <c r="J20" s="71">
        <v>-2173887.12</v>
      </c>
      <c r="K20" s="71">
        <v>-2196188.62</v>
      </c>
      <c r="L20" s="71">
        <v>22301.5</v>
      </c>
      <c r="M20" s="71">
        <v>1360439.35</v>
      </c>
      <c r="N20" s="71">
        <v>1360439.35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509498.15000000008</v>
      </c>
      <c r="AA20" s="71">
        <v>486962.38000000006</v>
      </c>
      <c r="AB20" s="71">
        <v>0</v>
      </c>
      <c r="AC20" s="71">
        <v>6892.4</v>
      </c>
      <c r="AD20" s="71">
        <v>15643.369999999999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-44388.79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-60</v>
      </c>
      <c r="BP20" s="71">
        <v>-60</v>
      </c>
      <c r="BQ20" s="71">
        <v>0</v>
      </c>
      <c r="BR20" s="71">
        <v>0</v>
      </c>
      <c r="BS20" s="71">
        <v>-44328.79</v>
      </c>
      <c r="BT20" s="71">
        <v>-18812.18</v>
      </c>
      <c r="BU20" s="71">
        <v>-597.70000000000005</v>
      </c>
      <c r="BV20" s="71">
        <v>-115.05</v>
      </c>
      <c r="BW20" s="71">
        <v>-0.95</v>
      </c>
      <c r="BX20" s="71">
        <v>-50.95</v>
      </c>
      <c r="BY20" s="71">
        <v>-144.05000000000001</v>
      </c>
      <c r="BZ20" s="71">
        <v>-24607.77</v>
      </c>
      <c r="CA20" s="71">
        <v>-0.14000000000000001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747749.65999999992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1424371.5</v>
      </c>
      <c r="E21" s="71">
        <v>589827.9</v>
      </c>
      <c r="F21" s="71">
        <v>589834.93000000005</v>
      </c>
      <c r="G21" s="71">
        <v>-7.03</v>
      </c>
      <c r="H21" s="71">
        <v>0</v>
      </c>
      <c r="I21" s="71">
        <v>-46958.909999999974</v>
      </c>
      <c r="J21" s="71">
        <v>8980.0900000000256</v>
      </c>
      <c r="K21" s="71">
        <v>-269809.90999999997</v>
      </c>
      <c r="L21" s="71">
        <v>278790</v>
      </c>
      <c r="M21" s="71">
        <v>-55939</v>
      </c>
      <c r="N21" s="71">
        <v>0</v>
      </c>
      <c r="O21" s="71">
        <v>-55939</v>
      </c>
      <c r="P21" s="71">
        <v>0</v>
      </c>
      <c r="Q21" s="71">
        <v>0</v>
      </c>
      <c r="R21" s="71">
        <v>0</v>
      </c>
      <c r="S21" s="71">
        <v>91097</v>
      </c>
      <c r="T21" s="71">
        <v>113964</v>
      </c>
      <c r="U21" s="71">
        <v>0</v>
      </c>
      <c r="V21" s="71">
        <v>113964</v>
      </c>
      <c r="W21" s="71">
        <v>-22867</v>
      </c>
      <c r="X21" s="71">
        <v>0</v>
      </c>
      <c r="Y21" s="71">
        <v>-22867</v>
      </c>
      <c r="Z21" s="71">
        <v>164723.46</v>
      </c>
      <c r="AA21" s="71">
        <v>104682.35</v>
      </c>
      <c r="AB21" s="71">
        <v>0</v>
      </c>
      <c r="AC21" s="71">
        <v>37080.020000000004</v>
      </c>
      <c r="AD21" s="71">
        <v>21605.37</v>
      </c>
      <c r="AE21" s="71">
        <v>0</v>
      </c>
      <c r="AF21" s="71">
        <v>747.37</v>
      </c>
      <c r="AG21" s="71">
        <v>608.35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625682.05000000005</v>
      </c>
      <c r="AN21" s="71">
        <v>848556.93</v>
      </c>
      <c r="AO21" s="71">
        <v>-342676.59</v>
      </c>
      <c r="AP21" s="71">
        <v>0</v>
      </c>
      <c r="AQ21" s="71">
        <v>0</v>
      </c>
      <c r="AR21" s="71">
        <v>119801.71</v>
      </c>
      <c r="AS21" s="71">
        <v>-7359382.6599999992</v>
      </c>
      <c r="AT21" s="71">
        <v>656213.73</v>
      </c>
      <c r="AU21" s="71">
        <v>640774.67000000004</v>
      </c>
      <c r="AV21" s="71">
        <v>15439.059999999998</v>
      </c>
      <c r="AW21" s="71">
        <v>-6002023.7400000002</v>
      </c>
      <c r="AX21" s="71">
        <v>-2160944.9900000002</v>
      </c>
      <c r="AY21" s="71">
        <v>-7565605.2200000007</v>
      </c>
      <c r="AZ21" s="71">
        <v>-6644581.9299999997</v>
      </c>
      <c r="BA21" s="71">
        <v>-6294393.3899999997</v>
      </c>
      <c r="BB21" s="71">
        <v>0</v>
      </c>
      <c r="BC21" s="71">
        <v>5373370.0999999996</v>
      </c>
      <c r="BD21" s="71">
        <v>5404660.2300000004</v>
      </c>
      <c r="BE21" s="71">
        <v>-3841078.75</v>
      </c>
      <c r="BF21" s="71">
        <v>288953.25</v>
      </c>
      <c r="BG21" s="71">
        <v>157937.57999999999</v>
      </c>
      <c r="BH21" s="71">
        <v>895378.16</v>
      </c>
      <c r="BI21" s="71">
        <v>0</v>
      </c>
      <c r="BJ21" s="71">
        <v>-764362.49</v>
      </c>
      <c r="BK21" s="71">
        <v>-4130032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-1973961.2299999997</v>
      </c>
      <c r="BT21" s="71">
        <v>-130990.12</v>
      </c>
      <c r="BU21" s="71">
        <v>-1276819.74</v>
      </c>
      <c r="BV21" s="71">
        <v>-417387.74</v>
      </c>
      <c r="BW21" s="71">
        <v>0</v>
      </c>
      <c r="BX21" s="71">
        <v>-72438.95</v>
      </c>
      <c r="BY21" s="71">
        <v>-88912.55</v>
      </c>
      <c r="BZ21" s="71">
        <v>12587.87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-39611.42</v>
      </c>
      <c r="CJ21" s="71">
        <v>-39611.42</v>
      </c>
      <c r="CK21" s="71">
        <v>0</v>
      </c>
      <c r="CL21" s="71">
        <v>-5935011.1599999992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91101337.924599037</v>
      </c>
      <c r="E22" s="71">
        <v>22259978.870000005</v>
      </c>
      <c r="F22" s="71">
        <v>152058698.97</v>
      </c>
      <c r="G22" s="71">
        <v>-129798720.09999999</v>
      </c>
      <c r="H22" s="71">
        <v>0</v>
      </c>
      <c r="I22" s="71">
        <v>5502115.3700000048</v>
      </c>
      <c r="J22" s="71">
        <v>-51003394.04999999</v>
      </c>
      <c r="K22" s="71">
        <v>-80952049.979999989</v>
      </c>
      <c r="L22" s="71">
        <v>29948655.93</v>
      </c>
      <c r="M22" s="71">
        <v>56505509.419999994</v>
      </c>
      <c r="N22" s="71">
        <v>69974514.319999993</v>
      </c>
      <c r="O22" s="71">
        <v>-13469004.899999999</v>
      </c>
      <c r="P22" s="71">
        <v>0</v>
      </c>
      <c r="Q22" s="71">
        <v>0</v>
      </c>
      <c r="R22" s="71">
        <v>0</v>
      </c>
      <c r="S22" s="71">
        <v>-1291366.4600000009</v>
      </c>
      <c r="T22" s="71">
        <v>-9522971.7100000009</v>
      </c>
      <c r="U22" s="71">
        <v>-9522971.7100000009</v>
      </c>
      <c r="V22" s="71">
        <v>0</v>
      </c>
      <c r="W22" s="71">
        <v>8231605.25</v>
      </c>
      <c r="X22" s="71">
        <v>8231605.25</v>
      </c>
      <c r="Y22" s="71">
        <v>0</v>
      </c>
      <c r="Z22" s="71">
        <v>11007519.86459903</v>
      </c>
      <c r="AA22" s="71">
        <v>7920708.3744977526</v>
      </c>
      <c r="AB22" s="71">
        <v>0</v>
      </c>
      <c r="AC22" s="71">
        <v>2691737.1671713986</v>
      </c>
      <c r="AD22" s="71">
        <v>298085.37315588776</v>
      </c>
      <c r="AE22" s="71">
        <v>64687.496809784891</v>
      </c>
      <c r="AF22" s="71">
        <v>0</v>
      </c>
      <c r="AG22" s="71">
        <v>32199.818510868427</v>
      </c>
      <c r="AH22" s="71">
        <v>0</v>
      </c>
      <c r="AI22" s="71">
        <v>101.63445333881489</v>
      </c>
      <c r="AJ22" s="71">
        <v>0</v>
      </c>
      <c r="AK22" s="71">
        <v>0</v>
      </c>
      <c r="AL22" s="71">
        <v>0</v>
      </c>
      <c r="AM22" s="71">
        <v>53623090.280000001</v>
      </c>
      <c r="AN22" s="71">
        <v>552637</v>
      </c>
      <c r="AO22" s="71">
        <v>-275983.65000000002</v>
      </c>
      <c r="AP22" s="71">
        <v>0</v>
      </c>
      <c r="AQ22" s="71">
        <v>0</v>
      </c>
      <c r="AR22" s="71">
        <v>53346436.93</v>
      </c>
      <c r="AS22" s="71">
        <v>-44037834.115227625</v>
      </c>
      <c r="AT22" s="71">
        <v>-26471947.469999999</v>
      </c>
      <c r="AU22" s="71">
        <v>-114149677.05</v>
      </c>
      <c r="AV22" s="71">
        <v>87677729.579999998</v>
      </c>
      <c r="AW22" s="71">
        <v>-3167896.8199998736</v>
      </c>
      <c r="AX22" s="71">
        <v>-90344621.949999899</v>
      </c>
      <c r="AY22" s="71">
        <v>-292743633.63999993</v>
      </c>
      <c r="AZ22" s="71">
        <v>-383233277.80999994</v>
      </c>
      <c r="BA22" s="71">
        <v>-20993379.259999998</v>
      </c>
      <c r="BB22" s="71">
        <v>0</v>
      </c>
      <c r="BC22" s="71">
        <v>111483023.43000001</v>
      </c>
      <c r="BD22" s="71">
        <v>202399011.69000003</v>
      </c>
      <c r="BE22" s="71">
        <v>87176725.130000025</v>
      </c>
      <c r="BF22" s="71">
        <v>287778261.23000002</v>
      </c>
      <c r="BG22" s="71">
        <v>378696559.12000006</v>
      </c>
      <c r="BH22" s="71">
        <v>18673805.760000002</v>
      </c>
      <c r="BI22" s="71">
        <v>0</v>
      </c>
      <c r="BJ22" s="71">
        <v>-109592103.65000001</v>
      </c>
      <c r="BK22" s="71">
        <v>-200601536.09999999</v>
      </c>
      <c r="BL22" s="71">
        <v>0</v>
      </c>
      <c r="BM22" s="71">
        <v>0</v>
      </c>
      <c r="BN22" s="71">
        <v>0</v>
      </c>
      <c r="BO22" s="71">
        <v>-111190.45000000112</v>
      </c>
      <c r="BP22" s="71">
        <v>-111190.45000000112</v>
      </c>
      <c r="BQ22" s="71">
        <v>0</v>
      </c>
      <c r="BR22" s="71">
        <v>0</v>
      </c>
      <c r="BS22" s="71">
        <v>-14286799.375227749</v>
      </c>
      <c r="BT22" s="71">
        <v>-15260894.750000007</v>
      </c>
      <c r="BU22" s="71">
        <v>-8132004.1508539338</v>
      </c>
      <c r="BV22" s="71">
        <v>-590238.4471398535</v>
      </c>
      <c r="BW22" s="71">
        <v>0</v>
      </c>
      <c r="BX22" s="71">
        <v>-699037.86408249033</v>
      </c>
      <c r="BY22" s="71">
        <v>-466723.88315146638</v>
      </c>
      <c r="BZ22" s="71">
        <v>10931154.739999998</v>
      </c>
      <c r="CA22" s="71">
        <v>-69055.01999999999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47063503.809371412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5303394.6899999948</v>
      </c>
      <c r="E23" s="71">
        <v>12220359.959999997</v>
      </c>
      <c r="F23" s="71">
        <v>25704691.609999999</v>
      </c>
      <c r="G23" s="71">
        <v>-13484331.650000002</v>
      </c>
      <c r="H23" s="71">
        <v>0</v>
      </c>
      <c r="I23" s="71">
        <v>1163661.5199999986</v>
      </c>
      <c r="J23" s="71">
        <v>-2455459.34</v>
      </c>
      <c r="K23" s="71">
        <v>-19028241.469999999</v>
      </c>
      <c r="L23" s="71">
        <v>16572782.129999999</v>
      </c>
      <c r="M23" s="71">
        <v>3619120.8599999985</v>
      </c>
      <c r="N23" s="71">
        <v>11560381.219999999</v>
      </c>
      <c r="O23" s="71">
        <v>-7941260.3600000003</v>
      </c>
      <c r="P23" s="71">
        <v>0</v>
      </c>
      <c r="Q23" s="71">
        <v>0</v>
      </c>
      <c r="R23" s="71">
        <v>0</v>
      </c>
      <c r="S23" s="71">
        <v>-19111071.190000001</v>
      </c>
      <c r="T23" s="71">
        <v>-48695351.170000002</v>
      </c>
      <c r="U23" s="71">
        <v>-48695351.170000002</v>
      </c>
      <c r="V23" s="71">
        <v>0</v>
      </c>
      <c r="W23" s="71">
        <v>29584279.98</v>
      </c>
      <c r="X23" s="71">
        <v>29584279.98</v>
      </c>
      <c r="Y23" s="71">
        <v>0</v>
      </c>
      <c r="Z23" s="71">
        <v>3158479.9799999995</v>
      </c>
      <c r="AA23" s="71">
        <v>2160589.7599999998</v>
      </c>
      <c r="AB23" s="71">
        <v>361232.07</v>
      </c>
      <c r="AC23" s="71">
        <v>83480.819999999992</v>
      </c>
      <c r="AD23" s="71">
        <v>492578.12</v>
      </c>
      <c r="AE23" s="71">
        <v>0</v>
      </c>
      <c r="AF23" s="71">
        <v>44463.28</v>
      </c>
      <c r="AG23" s="71">
        <v>16135.93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7871964.4199999999</v>
      </c>
      <c r="AN23" s="71">
        <v>18435153.34</v>
      </c>
      <c r="AO23" s="71">
        <v>-10563188.92</v>
      </c>
      <c r="AP23" s="71">
        <v>0</v>
      </c>
      <c r="AQ23" s="71">
        <v>0</v>
      </c>
      <c r="AR23" s="71">
        <v>0</v>
      </c>
      <c r="AS23" s="71">
        <v>-41141674.540000029</v>
      </c>
      <c r="AT23" s="71">
        <v>-6445035.7800000003</v>
      </c>
      <c r="AU23" s="71">
        <v>-13279930.050000001</v>
      </c>
      <c r="AV23" s="71">
        <v>6834894.2700000005</v>
      </c>
      <c r="AW23" s="71">
        <v>-26346562.990000024</v>
      </c>
      <c r="AX23" s="71">
        <v>-98239213.310000002</v>
      </c>
      <c r="AY23" s="71">
        <v>-188207839.71000001</v>
      </c>
      <c r="AZ23" s="71">
        <v>-157477228.24000001</v>
      </c>
      <c r="BA23" s="71">
        <v>-30730611.469999999</v>
      </c>
      <c r="BB23" s="71">
        <v>0</v>
      </c>
      <c r="BC23" s="71">
        <v>0</v>
      </c>
      <c r="BD23" s="71">
        <v>89968626.400000006</v>
      </c>
      <c r="BE23" s="71">
        <v>71892650.319999978</v>
      </c>
      <c r="BF23" s="71">
        <v>126010854.55999999</v>
      </c>
      <c r="BG23" s="71">
        <v>107460471.50999999</v>
      </c>
      <c r="BH23" s="71">
        <v>18550383.050000001</v>
      </c>
      <c r="BI23" s="71">
        <v>0</v>
      </c>
      <c r="BJ23" s="71">
        <v>0</v>
      </c>
      <c r="BK23" s="71">
        <v>-54118204.24000001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-8350075.7700000014</v>
      </c>
      <c r="BT23" s="71">
        <v>-6154274.5200000005</v>
      </c>
      <c r="BU23" s="71">
        <v>-3775887.68</v>
      </c>
      <c r="BV23" s="71">
        <v>-87452.7</v>
      </c>
      <c r="BW23" s="71">
        <v>0</v>
      </c>
      <c r="BX23" s="71">
        <v>-756770.31</v>
      </c>
      <c r="BY23" s="71">
        <v>-1481958.46</v>
      </c>
      <c r="BZ23" s="71">
        <v>3988704.46</v>
      </c>
      <c r="CA23" s="71">
        <v>-82436.56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-35838279.850000031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7835570.9199999999</v>
      </c>
      <c r="E24" s="71">
        <v>-686402.89999999991</v>
      </c>
      <c r="F24" s="71">
        <v>805983.83000000007</v>
      </c>
      <c r="G24" s="71">
        <v>-1492386.73</v>
      </c>
      <c r="H24" s="71">
        <v>0</v>
      </c>
      <c r="I24" s="71">
        <v>8582026.4000000004</v>
      </c>
      <c r="J24" s="71">
        <v>8731250.6300000008</v>
      </c>
      <c r="K24" s="71">
        <v>-4520248.1899999995</v>
      </c>
      <c r="L24" s="71">
        <v>13251498.82</v>
      </c>
      <c r="M24" s="71">
        <v>-149224.22999999998</v>
      </c>
      <c r="N24" s="71">
        <v>342866.81</v>
      </c>
      <c r="O24" s="71">
        <v>-492091.04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1058626.73</v>
      </c>
      <c r="AA24" s="71">
        <v>1039623.9700000001</v>
      </c>
      <c r="AB24" s="71">
        <v>0</v>
      </c>
      <c r="AC24" s="71">
        <v>19002.759999999998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-1118679.31</v>
      </c>
      <c r="AN24" s="71">
        <v>2703859.96</v>
      </c>
      <c r="AO24" s="71">
        <v>0</v>
      </c>
      <c r="AP24" s="71">
        <v>0</v>
      </c>
      <c r="AQ24" s="71">
        <v>0</v>
      </c>
      <c r="AR24" s="71">
        <v>-3822539.27</v>
      </c>
      <c r="AS24" s="71">
        <v>-4830911.1200000038</v>
      </c>
      <c r="AT24" s="71">
        <v>-2904412.7999999993</v>
      </c>
      <c r="AU24" s="71">
        <v>-2904412.7999999993</v>
      </c>
      <c r="AV24" s="71">
        <v>0</v>
      </c>
      <c r="AW24" s="71">
        <v>1189995.9899999946</v>
      </c>
      <c r="AX24" s="71">
        <v>-72124865.879999995</v>
      </c>
      <c r="AY24" s="71">
        <v>-172772594.14000002</v>
      </c>
      <c r="AZ24" s="71">
        <v>-227914653.71000001</v>
      </c>
      <c r="BA24" s="71">
        <v>2822542.07</v>
      </c>
      <c r="BB24" s="71">
        <v>0</v>
      </c>
      <c r="BC24" s="71">
        <v>52319517.5</v>
      </c>
      <c r="BD24" s="71">
        <v>100647728.26000002</v>
      </c>
      <c r="BE24" s="71">
        <v>73314861.86999999</v>
      </c>
      <c r="BF24" s="71">
        <v>174800294.62</v>
      </c>
      <c r="BG24" s="71">
        <v>227733846.49000001</v>
      </c>
      <c r="BH24" s="71">
        <v>0</v>
      </c>
      <c r="BI24" s="71">
        <v>0</v>
      </c>
      <c r="BJ24" s="71">
        <v>-52933551.869999997</v>
      </c>
      <c r="BK24" s="71">
        <v>-101485432.75000001</v>
      </c>
      <c r="BL24" s="71">
        <v>0</v>
      </c>
      <c r="BM24" s="71">
        <v>0</v>
      </c>
      <c r="BN24" s="71">
        <v>0</v>
      </c>
      <c r="BO24" s="71">
        <v>83812.049999999988</v>
      </c>
      <c r="BP24" s="71">
        <v>83812.049999999988</v>
      </c>
      <c r="BQ24" s="71">
        <v>0</v>
      </c>
      <c r="BR24" s="71">
        <v>0</v>
      </c>
      <c r="BS24" s="71">
        <v>-3200306.3599999994</v>
      </c>
      <c r="BT24" s="71">
        <v>-2486604.87</v>
      </c>
      <c r="BU24" s="71">
        <v>-797216.3</v>
      </c>
      <c r="BV24" s="71">
        <v>-171802.56</v>
      </c>
      <c r="BW24" s="71">
        <v>0</v>
      </c>
      <c r="BX24" s="71">
        <v>-114452.38</v>
      </c>
      <c r="BY24" s="71">
        <v>-215368.09000000003</v>
      </c>
      <c r="BZ24" s="71">
        <v>599342.6</v>
      </c>
      <c r="CA24" s="71">
        <v>-14204.76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3004659.7999999961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4203152.7978499699</v>
      </c>
      <c r="E25" s="71">
        <v>4307028.0800000019</v>
      </c>
      <c r="F25" s="71">
        <v>15520677.58</v>
      </c>
      <c r="G25" s="71">
        <v>-11213649.499999998</v>
      </c>
      <c r="H25" s="71">
        <v>0</v>
      </c>
      <c r="I25" s="71">
        <v>-1996581.709999999</v>
      </c>
      <c r="J25" s="71">
        <v>-8434480.1800000016</v>
      </c>
      <c r="K25" s="71">
        <v>-10703594.850000001</v>
      </c>
      <c r="L25" s="71">
        <v>2269114.6700000004</v>
      </c>
      <c r="M25" s="71">
        <v>6437898.4700000025</v>
      </c>
      <c r="N25" s="71">
        <v>7812406.0800000019</v>
      </c>
      <c r="O25" s="71">
        <v>-1374507.6099999999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1892706.4278499666</v>
      </c>
      <c r="AA25" s="71">
        <v>1610155.2560982797</v>
      </c>
      <c r="AB25" s="71">
        <v>0</v>
      </c>
      <c r="AC25" s="71">
        <v>110306.92489389244</v>
      </c>
      <c r="AD25" s="71">
        <v>167079.17542706011</v>
      </c>
      <c r="AE25" s="71">
        <v>0</v>
      </c>
      <c r="AF25" s="71">
        <v>5165.0714307343942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-5677206.5720893182</v>
      </c>
      <c r="AT25" s="71">
        <v>0</v>
      </c>
      <c r="AU25" s="71">
        <v>0</v>
      </c>
      <c r="AV25" s="71">
        <v>0</v>
      </c>
      <c r="AW25" s="71">
        <v>-474053.1139</v>
      </c>
      <c r="AX25" s="71">
        <v>-474053.1139</v>
      </c>
      <c r="AY25" s="71">
        <v>-474053.1139</v>
      </c>
      <c r="AZ25" s="71">
        <v>-474053.1139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-859630.75000000047</v>
      </c>
      <c r="BP25" s="71">
        <v>-859630.75000000047</v>
      </c>
      <c r="BQ25" s="71">
        <v>0</v>
      </c>
      <c r="BR25" s="71">
        <v>0</v>
      </c>
      <c r="BS25" s="71">
        <v>-4342847.1081893183</v>
      </c>
      <c r="BT25" s="71">
        <v>-708630.83000000007</v>
      </c>
      <c r="BU25" s="71">
        <v>-1779438.8135764091</v>
      </c>
      <c r="BV25" s="71">
        <v>-653332.64253125538</v>
      </c>
      <c r="BW25" s="71">
        <v>0</v>
      </c>
      <c r="BX25" s="71">
        <v>-2040464.9179089514</v>
      </c>
      <c r="BY25" s="71">
        <v>-114977.48417270232</v>
      </c>
      <c r="BZ25" s="71">
        <v>955281.41999999981</v>
      </c>
      <c r="CA25" s="71">
        <v>-1283.8399999999999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-675.6</v>
      </c>
      <c r="CJ25" s="71">
        <v>-675.6</v>
      </c>
      <c r="CK25" s="71">
        <v>0</v>
      </c>
      <c r="CL25" s="71">
        <v>-1474053.7742393482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11392016.77</v>
      </c>
      <c r="E26" s="71">
        <v>6980434.9400000004</v>
      </c>
      <c r="F26" s="71">
        <v>9669875.8900000006</v>
      </c>
      <c r="G26" s="71">
        <v>-2689440.95</v>
      </c>
      <c r="H26" s="71">
        <v>0</v>
      </c>
      <c r="I26" s="71">
        <v>-370635.16000000015</v>
      </c>
      <c r="J26" s="71">
        <v>-546769.8200000003</v>
      </c>
      <c r="K26" s="71">
        <v>-4983075.29</v>
      </c>
      <c r="L26" s="71">
        <v>4436305.47</v>
      </c>
      <c r="M26" s="71">
        <v>176134.66000000015</v>
      </c>
      <c r="N26" s="71">
        <v>1395217.6</v>
      </c>
      <c r="O26" s="71">
        <v>-1219082.94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2020723.23</v>
      </c>
      <c r="AA26" s="71">
        <v>1945636.49</v>
      </c>
      <c r="AB26" s="71">
        <v>0</v>
      </c>
      <c r="AC26" s="71">
        <v>64695.470000000008</v>
      </c>
      <c r="AD26" s="71">
        <v>0</v>
      </c>
      <c r="AE26" s="71">
        <v>0</v>
      </c>
      <c r="AF26" s="71">
        <v>0</v>
      </c>
      <c r="AG26" s="71">
        <v>10391.27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2761493.7600000002</v>
      </c>
      <c r="AN26" s="71">
        <v>5129982.57</v>
      </c>
      <c r="AO26" s="71">
        <v>-2366827.58</v>
      </c>
      <c r="AP26" s="71">
        <v>0</v>
      </c>
      <c r="AQ26" s="71">
        <v>0</v>
      </c>
      <c r="AR26" s="71">
        <v>-1661.23</v>
      </c>
      <c r="AS26" s="71">
        <v>-10068069.539999999</v>
      </c>
      <c r="AT26" s="71">
        <v>-2329366.15</v>
      </c>
      <c r="AU26" s="71">
        <v>-3775237.77</v>
      </c>
      <c r="AV26" s="71">
        <v>1445871.62</v>
      </c>
      <c r="AW26" s="71">
        <v>-5605962.4399999995</v>
      </c>
      <c r="AX26" s="71">
        <v>-6431688.25</v>
      </c>
      <c r="AY26" s="71">
        <v>-35374687.439999998</v>
      </c>
      <c r="AZ26" s="71">
        <v>-29505651.050000001</v>
      </c>
      <c r="BA26" s="71">
        <v>-5869036.3899999997</v>
      </c>
      <c r="BB26" s="71">
        <v>0</v>
      </c>
      <c r="BC26" s="71">
        <v>0</v>
      </c>
      <c r="BD26" s="71">
        <v>28942999.189999998</v>
      </c>
      <c r="BE26" s="71">
        <v>825725.81000000052</v>
      </c>
      <c r="BF26" s="71">
        <v>13323624.810000001</v>
      </c>
      <c r="BG26" s="71">
        <v>11994010.73</v>
      </c>
      <c r="BH26" s="71">
        <v>1329614.08</v>
      </c>
      <c r="BI26" s="71">
        <v>0</v>
      </c>
      <c r="BJ26" s="71">
        <v>0</v>
      </c>
      <c r="BK26" s="71">
        <v>-12497899</v>
      </c>
      <c r="BL26" s="71">
        <v>0</v>
      </c>
      <c r="BM26" s="71">
        <v>0</v>
      </c>
      <c r="BN26" s="71">
        <v>0</v>
      </c>
      <c r="BO26" s="71">
        <v>-837664.78000000014</v>
      </c>
      <c r="BP26" s="71">
        <v>-837664.78000000014</v>
      </c>
      <c r="BQ26" s="71">
        <v>0</v>
      </c>
      <c r="BR26" s="71">
        <v>0</v>
      </c>
      <c r="BS26" s="71">
        <v>-1295076.1699999997</v>
      </c>
      <c r="BT26" s="71">
        <v>-1492991.5899999999</v>
      </c>
      <c r="BU26" s="71">
        <v>-217203.93</v>
      </c>
      <c r="BV26" s="71">
        <v>-42096.25</v>
      </c>
      <c r="BW26" s="71">
        <v>0</v>
      </c>
      <c r="BX26" s="71">
        <v>-16867.650000000001</v>
      </c>
      <c r="BY26" s="71">
        <v>-44072.19</v>
      </c>
      <c r="BZ26" s="71">
        <v>526420.27</v>
      </c>
      <c r="CA26" s="71">
        <v>-8264.83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1323947.2300000004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97137446.299999997</v>
      </c>
      <c r="E27" s="71">
        <v>90957463.349999994</v>
      </c>
      <c r="F27" s="71">
        <v>187260254.38</v>
      </c>
      <c r="G27" s="71">
        <v>-96302791.030000001</v>
      </c>
      <c r="H27" s="71">
        <v>0</v>
      </c>
      <c r="I27" s="71">
        <v>-23487364.369999997</v>
      </c>
      <c r="J27" s="71">
        <v>-32789114.57</v>
      </c>
      <c r="K27" s="71">
        <v>-83812754.060000002</v>
      </c>
      <c r="L27" s="71">
        <v>51023639.490000002</v>
      </c>
      <c r="M27" s="71">
        <v>9301750.200000003</v>
      </c>
      <c r="N27" s="71">
        <v>35089521.990000002</v>
      </c>
      <c r="O27" s="71">
        <v>-25787771.789999999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19689338.010000002</v>
      </c>
      <c r="AA27" s="71">
        <v>7042749.1400000006</v>
      </c>
      <c r="AB27" s="71">
        <v>1837620.75</v>
      </c>
      <c r="AC27" s="71">
        <v>10808968.120000001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9978009.3099999987</v>
      </c>
      <c r="AN27" s="71">
        <v>12556394.119999999</v>
      </c>
      <c r="AO27" s="71">
        <v>-78353.8</v>
      </c>
      <c r="AP27" s="71">
        <v>0</v>
      </c>
      <c r="AQ27" s="71">
        <v>0</v>
      </c>
      <c r="AR27" s="71">
        <v>-2500031.0099999998</v>
      </c>
      <c r="AS27" s="71">
        <v>-66134753.349999994</v>
      </c>
      <c r="AT27" s="71">
        <v>-52589102.909999996</v>
      </c>
      <c r="AU27" s="71">
        <v>-52694648.369999997</v>
      </c>
      <c r="AV27" s="71">
        <v>105545.45999999999</v>
      </c>
      <c r="AW27" s="71">
        <v>918796.70000000671</v>
      </c>
      <c r="AX27" s="71">
        <v>3520693.2100000009</v>
      </c>
      <c r="AY27" s="71">
        <v>-20736346.439999998</v>
      </c>
      <c r="AZ27" s="71">
        <v>-20790694.919999998</v>
      </c>
      <c r="BA27" s="71">
        <v>54348.480000000003</v>
      </c>
      <c r="BB27" s="71">
        <v>0</v>
      </c>
      <c r="BC27" s="71">
        <v>0</v>
      </c>
      <c r="BD27" s="71">
        <v>24257039.649999999</v>
      </c>
      <c r="BE27" s="71">
        <v>-2601896.5099999942</v>
      </c>
      <c r="BF27" s="71">
        <v>21553679.210000005</v>
      </c>
      <c r="BG27" s="71">
        <v>20680435.250000004</v>
      </c>
      <c r="BH27" s="71">
        <v>873243.96</v>
      </c>
      <c r="BI27" s="71">
        <v>0</v>
      </c>
      <c r="BJ27" s="71">
        <v>0</v>
      </c>
      <c r="BK27" s="71">
        <v>-24155575.719999999</v>
      </c>
      <c r="BL27" s="71">
        <v>6087</v>
      </c>
      <c r="BM27" s="71">
        <v>6087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-14086406.440000001</v>
      </c>
      <c r="BT27" s="71">
        <v>-23898054.43</v>
      </c>
      <c r="BU27" s="71">
        <v>-3246633.32</v>
      </c>
      <c r="BV27" s="71">
        <v>-726644.13</v>
      </c>
      <c r="BW27" s="71">
        <v>0</v>
      </c>
      <c r="BX27" s="71">
        <v>-583684.78</v>
      </c>
      <c r="BY27" s="71">
        <v>-415614.77999999997</v>
      </c>
      <c r="BZ27" s="71">
        <v>14784225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-384127.7</v>
      </c>
      <c r="CJ27" s="71">
        <v>-384127.7</v>
      </c>
      <c r="CK27" s="71">
        <v>0</v>
      </c>
      <c r="CL27" s="71">
        <v>31002692.950000003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723922.08999999287</v>
      </c>
      <c r="E28" s="71">
        <v>303445.87000000477</v>
      </c>
      <c r="F28" s="71">
        <v>93310782.75</v>
      </c>
      <c r="G28" s="71">
        <v>-93007336.879999995</v>
      </c>
      <c r="H28" s="71">
        <v>0</v>
      </c>
      <c r="I28" s="71">
        <v>18129.85000000149</v>
      </c>
      <c r="J28" s="71">
        <v>-7669916.9200000018</v>
      </c>
      <c r="K28" s="71">
        <v>-45846752.07</v>
      </c>
      <c r="L28" s="71">
        <v>38176835.149999999</v>
      </c>
      <c r="M28" s="71">
        <v>7688046.7700000033</v>
      </c>
      <c r="N28" s="71">
        <v>45779670.780000001</v>
      </c>
      <c r="O28" s="71">
        <v>-38091624.009999998</v>
      </c>
      <c r="P28" s="71">
        <v>0</v>
      </c>
      <c r="Q28" s="71">
        <v>0</v>
      </c>
      <c r="R28" s="71">
        <v>0</v>
      </c>
      <c r="S28" s="71">
        <v>190595.59999998659</v>
      </c>
      <c r="T28" s="71">
        <v>65364432.43999999</v>
      </c>
      <c r="U28" s="71">
        <v>-58140775.270000003</v>
      </c>
      <c r="V28" s="71">
        <v>123505207.70999999</v>
      </c>
      <c r="W28" s="71">
        <v>-65173836.840000004</v>
      </c>
      <c r="X28" s="71">
        <v>58055705.810000002</v>
      </c>
      <c r="Y28" s="71">
        <v>-123229542.65000001</v>
      </c>
      <c r="Z28" s="71">
        <v>196750.77</v>
      </c>
      <c r="AA28" s="71">
        <v>92272.23</v>
      </c>
      <c r="AB28" s="71">
        <v>0</v>
      </c>
      <c r="AC28" s="71">
        <v>0</v>
      </c>
      <c r="AD28" s="71">
        <v>104478.54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15000</v>
      </c>
      <c r="AN28" s="71">
        <v>30000</v>
      </c>
      <c r="AO28" s="71">
        <v>-15000</v>
      </c>
      <c r="AP28" s="71">
        <v>0</v>
      </c>
      <c r="AQ28" s="71">
        <v>0</v>
      </c>
      <c r="AR28" s="71">
        <v>0</v>
      </c>
      <c r="AS28" s="71">
        <v>-4911870.3000000482</v>
      </c>
      <c r="AT28" s="71">
        <v>-42574.749999999993</v>
      </c>
      <c r="AU28" s="71">
        <v>-85262.01999999999</v>
      </c>
      <c r="AV28" s="71">
        <v>42687.27</v>
      </c>
      <c r="AW28" s="71">
        <v>-670729.95000004768</v>
      </c>
      <c r="AX28" s="71">
        <v>-307935448.96999997</v>
      </c>
      <c r="AY28" s="71">
        <v>-406510868.16999996</v>
      </c>
      <c r="AZ28" s="71">
        <v>-325398085.46999997</v>
      </c>
      <c r="BA28" s="71">
        <v>-369831699.95999998</v>
      </c>
      <c r="BB28" s="71">
        <v>0</v>
      </c>
      <c r="BC28" s="71">
        <v>288718917.25999999</v>
      </c>
      <c r="BD28" s="71">
        <v>98575419.200000003</v>
      </c>
      <c r="BE28" s="71">
        <v>307264719.01999992</v>
      </c>
      <c r="BF28" s="71">
        <v>404832894.32999992</v>
      </c>
      <c r="BG28" s="71">
        <v>325337830.82999998</v>
      </c>
      <c r="BH28" s="71">
        <v>367022222.24000001</v>
      </c>
      <c r="BI28" s="71">
        <v>0</v>
      </c>
      <c r="BJ28" s="71">
        <v>-287527158.74000001</v>
      </c>
      <c r="BK28" s="71">
        <v>-97568175.310000002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-4198565.6000000006</v>
      </c>
      <c r="BT28" s="71">
        <v>-134213.85</v>
      </c>
      <c r="BU28" s="71">
        <v>-3055743.62</v>
      </c>
      <c r="BV28" s="71">
        <v>-1062968.81</v>
      </c>
      <c r="BW28" s="71">
        <v>0</v>
      </c>
      <c r="BX28" s="71">
        <v>-14450.11</v>
      </c>
      <c r="BY28" s="71">
        <v>-363617.74</v>
      </c>
      <c r="BZ28" s="71">
        <v>432428.53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-4187948.2100000554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8187044.5560713969</v>
      </c>
      <c r="E29" s="71">
        <v>6357181.0200000098</v>
      </c>
      <c r="F29" s="71">
        <v>11957537.670000011</v>
      </c>
      <c r="G29" s="71">
        <v>-5600356.6500000013</v>
      </c>
      <c r="H29" s="71">
        <v>0</v>
      </c>
      <c r="I29" s="71">
        <v>-1113119.7199999997</v>
      </c>
      <c r="J29" s="71">
        <v>1013982.4799999986</v>
      </c>
      <c r="K29" s="71">
        <v>-5583013.6900000013</v>
      </c>
      <c r="L29" s="71">
        <v>6596996.1699999999</v>
      </c>
      <c r="M29" s="71">
        <v>-2127102.1999999983</v>
      </c>
      <c r="N29" s="71">
        <v>2555278.1700000018</v>
      </c>
      <c r="O29" s="71">
        <v>-4682380.37</v>
      </c>
      <c r="P29" s="71">
        <v>0</v>
      </c>
      <c r="Q29" s="71">
        <v>0</v>
      </c>
      <c r="R29" s="71">
        <v>0</v>
      </c>
      <c r="S29" s="71">
        <v>-1771191.79</v>
      </c>
      <c r="T29" s="71">
        <v>-2947544.24</v>
      </c>
      <c r="U29" s="71">
        <v>-3632638.33</v>
      </c>
      <c r="V29" s="71">
        <v>685094.09</v>
      </c>
      <c r="W29" s="71">
        <v>1176352.4500000002</v>
      </c>
      <c r="X29" s="71">
        <v>1662614.84</v>
      </c>
      <c r="Y29" s="71">
        <v>-486262.39</v>
      </c>
      <c r="Z29" s="71">
        <v>268938.3360713945</v>
      </c>
      <c r="AA29" s="71">
        <v>268938.3360713945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1525470.5499999989</v>
      </c>
      <c r="AK29" s="71">
        <v>1525470.5499999989</v>
      </c>
      <c r="AL29" s="71">
        <v>0</v>
      </c>
      <c r="AM29" s="71">
        <v>2919766.1599999932</v>
      </c>
      <c r="AN29" s="71">
        <v>17717126.77999999</v>
      </c>
      <c r="AO29" s="71">
        <v>-14749881.999999996</v>
      </c>
      <c r="AP29" s="71">
        <v>0</v>
      </c>
      <c r="AQ29" s="71">
        <v>0</v>
      </c>
      <c r="AR29" s="71">
        <v>-47478.620000000461</v>
      </c>
      <c r="AS29" s="71">
        <v>-10242983.690826457</v>
      </c>
      <c r="AT29" s="71">
        <v>-5683573.1899999902</v>
      </c>
      <c r="AU29" s="71">
        <v>-25591129.529999997</v>
      </c>
      <c r="AV29" s="71">
        <v>19907556.340000007</v>
      </c>
      <c r="AW29" s="71">
        <v>-2710380.9400000274</v>
      </c>
      <c r="AX29" s="71">
        <v>-14651021.149999991</v>
      </c>
      <c r="AY29" s="71">
        <v>-70405746.840000004</v>
      </c>
      <c r="AZ29" s="71">
        <v>-113316554.68000001</v>
      </c>
      <c r="BA29" s="71">
        <v>-7093933.9500000002</v>
      </c>
      <c r="BB29" s="71">
        <v>0</v>
      </c>
      <c r="BC29" s="71">
        <v>50004741.789999999</v>
      </c>
      <c r="BD29" s="71">
        <v>55754725.690000013</v>
      </c>
      <c r="BE29" s="71">
        <v>11940640.209999964</v>
      </c>
      <c r="BF29" s="71">
        <v>61580768.789999962</v>
      </c>
      <c r="BG29" s="71">
        <v>99661579.769999966</v>
      </c>
      <c r="BH29" s="71">
        <v>5656107.96</v>
      </c>
      <c r="BI29" s="71">
        <v>0</v>
      </c>
      <c r="BJ29" s="71">
        <v>-43736918.939999998</v>
      </c>
      <c r="BK29" s="71">
        <v>-49640128.579999998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-1849029.5608264387</v>
      </c>
      <c r="BT29" s="71">
        <v>-2146026.3099999991</v>
      </c>
      <c r="BU29" s="71">
        <v>-565369.54486338084</v>
      </c>
      <c r="BV29" s="71">
        <v>-89406.766207439941</v>
      </c>
      <c r="BW29" s="71">
        <v>0</v>
      </c>
      <c r="BX29" s="71">
        <v>-288112.73801561206</v>
      </c>
      <c r="BY29" s="71">
        <v>-195227.54137305301</v>
      </c>
      <c r="BZ29" s="71">
        <v>1433141.4499999986</v>
      </c>
      <c r="CA29" s="71">
        <v>1971.8896330479308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-2055939.1347550601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2852853.56</v>
      </c>
      <c r="E30" s="71">
        <v>3858916.74</v>
      </c>
      <c r="F30" s="71">
        <v>10178236.26</v>
      </c>
      <c r="G30" s="71">
        <v>-6319319.5199999996</v>
      </c>
      <c r="H30" s="71">
        <v>0</v>
      </c>
      <c r="I30" s="71">
        <v>-1006063.1800000002</v>
      </c>
      <c r="J30" s="71">
        <v>-1529607.9400000002</v>
      </c>
      <c r="K30" s="71">
        <v>-2418407.9700000002</v>
      </c>
      <c r="L30" s="71">
        <v>888800.03</v>
      </c>
      <c r="M30" s="71">
        <v>523544.75999999995</v>
      </c>
      <c r="N30" s="71">
        <v>546749.68999999994</v>
      </c>
      <c r="O30" s="71">
        <v>-23204.93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-793610.92000000027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-793610.92000000027</v>
      </c>
      <c r="BT30" s="71">
        <v>-1416697.8200000003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623086.9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2059242.6399999997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57911118.419021145</v>
      </c>
      <c r="E31" s="71">
        <v>58391318.960000001</v>
      </c>
      <c r="F31" s="71">
        <v>61541510.950000003</v>
      </c>
      <c r="G31" s="71">
        <v>-3150191.99</v>
      </c>
      <c r="H31" s="71">
        <v>0</v>
      </c>
      <c r="I31" s="71">
        <v>-36193084.839999996</v>
      </c>
      <c r="J31" s="71">
        <v>-35737833.18</v>
      </c>
      <c r="K31" s="71">
        <v>-50362239.789999999</v>
      </c>
      <c r="L31" s="71">
        <v>14624406.609999999</v>
      </c>
      <c r="M31" s="71">
        <v>-455251.65999999992</v>
      </c>
      <c r="N31" s="71">
        <v>1644901.59</v>
      </c>
      <c r="O31" s="71">
        <v>-2100153.25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26401780.329021141</v>
      </c>
      <c r="AA31" s="71">
        <v>26401780.329021141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9311103.9700000007</v>
      </c>
      <c r="AN31" s="71">
        <v>11720731.26</v>
      </c>
      <c r="AO31" s="71">
        <v>-2338827.5499999998</v>
      </c>
      <c r="AP31" s="71">
        <v>0</v>
      </c>
      <c r="AQ31" s="71">
        <v>0</v>
      </c>
      <c r="AR31" s="71">
        <v>-70799.740000000005</v>
      </c>
      <c r="AS31" s="71">
        <v>-43194001.296009243</v>
      </c>
      <c r="AT31" s="71">
        <v>-9218294.25</v>
      </c>
      <c r="AU31" s="71">
        <v>-27459074.219999999</v>
      </c>
      <c r="AV31" s="71">
        <v>18240779.969999999</v>
      </c>
      <c r="AW31" s="71">
        <v>-20872817.799999952</v>
      </c>
      <c r="AX31" s="71">
        <v>-36338121.139999956</v>
      </c>
      <c r="AY31" s="71">
        <v>-212448513.72999996</v>
      </c>
      <c r="AZ31" s="71">
        <v>-191796466.96999997</v>
      </c>
      <c r="BA31" s="71">
        <v>-20652046.759999998</v>
      </c>
      <c r="BB31" s="71">
        <v>0</v>
      </c>
      <c r="BC31" s="71">
        <v>0</v>
      </c>
      <c r="BD31" s="71">
        <v>176110392.59</v>
      </c>
      <c r="BE31" s="71">
        <v>15465303.340000004</v>
      </c>
      <c r="BF31" s="71">
        <v>184456425.31999999</v>
      </c>
      <c r="BG31" s="71">
        <v>180256627.06999999</v>
      </c>
      <c r="BH31" s="71">
        <v>4199798.25</v>
      </c>
      <c r="BI31" s="71">
        <v>0</v>
      </c>
      <c r="BJ31" s="71">
        <v>0</v>
      </c>
      <c r="BK31" s="71">
        <v>-168991121.97999999</v>
      </c>
      <c r="BL31" s="71">
        <v>0</v>
      </c>
      <c r="BM31" s="71">
        <v>0</v>
      </c>
      <c r="BN31" s="71">
        <v>0</v>
      </c>
      <c r="BO31" s="71">
        <v>-868565.30999999994</v>
      </c>
      <c r="BP31" s="71">
        <v>-868565.30999999994</v>
      </c>
      <c r="BQ31" s="71">
        <v>0</v>
      </c>
      <c r="BR31" s="71">
        <v>0</v>
      </c>
      <c r="BS31" s="71">
        <v>-12095715.716009295</v>
      </c>
      <c r="BT31" s="71">
        <v>-7498571.4000000004</v>
      </c>
      <c r="BU31" s="71">
        <v>-3995915.4458975103</v>
      </c>
      <c r="BV31" s="71">
        <v>-1374966.0600419403</v>
      </c>
      <c r="BW31" s="71">
        <v>0</v>
      </c>
      <c r="BX31" s="71">
        <v>-307896.01006984268</v>
      </c>
      <c r="BY31" s="71">
        <v>0</v>
      </c>
      <c r="BZ31" s="71">
        <v>1081633.2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-138608.22</v>
      </c>
      <c r="CJ31" s="71">
        <v>-138608.22</v>
      </c>
      <c r="CK31" s="71">
        <v>0</v>
      </c>
      <c r="CL31" s="71">
        <v>14717117.123011902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20277305.549001504</v>
      </c>
      <c r="E32" s="71">
        <v>13327920.93</v>
      </c>
      <c r="F32" s="71">
        <v>15986750.43</v>
      </c>
      <c r="G32" s="71">
        <v>-2658829.5</v>
      </c>
      <c r="H32" s="71">
        <v>0</v>
      </c>
      <c r="I32" s="71">
        <v>229348.6100000008</v>
      </c>
      <c r="J32" s="71">
        <v>1029682.6800000006</v>
      </c>
      <c r="K32" s="71">
        <v>-6551563.2999999998</v>
      </c>
      <c r="L32" s="71">
        <v>7581245.9800000004</v>
      </c>
      <c r="M32" s="71">
        <v>-800334.06999999983</v>
      </c>
      <c r="N32" s="71">
        <v>1268464.07</v>
      </c>
      <c r="O32" s="71">
        <v>-2068798.14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6586547.1390015027</v>
      </c>
      <c r="AA32" s="71">
        <v>5345974.7303010551</v>
      </c>
      <c r="AB32" s="71">
        <v>0</v>
      </c>
      <c r="AC32" s="71">
        <v>29987.535854032387</v>
      </c>
      <c r="AD32" s="71">
        <v>864993.42545796046</v>
      </c>
      <c r="AE32" s="71">
        <v>4822.5845322847845</v>
      </c>
      <c r="AF32" s="71">
        <v>0</v>
      </c>
      <c r="AG32" s="71">
        <v>340768.86285616958</v>
      </c>
      <c r="AH32" s="71">
        <v>0</v>
      </c>
      <c r="AI32" s="71">
        <v>0</v>
      </c>
      <c r="AJ32" s="71">
        <v>10665.71</v>
      </c>
      <c r="AK32" s="71">
        <v>10665.71</v>
      </c>
      <c r="AL32" s="71">
        <v>0</v>
      </c>
      <c r="AM32" s="71">
        <v>122823.16000000003</v>
      </c>
      <c r="AN32" s="71">
        <v>745423.85</v>
      </c>
      <c r="AO32" s="71">
        <v>-622600.68999999994</v>
      </c>
      <c r="AP32" s="71">
        <v>0</v>
      </c>
      <c r="AQ32" s="71">
        <v>0</v>
      </c>
      <c r="AR32" s="71">
        <v>0</v>
      </c>
      <c r="AS32" s="71">
        <v>-6071333.7163243107</v>
      </c>
      <c r="AT32" s="71">
        <v>-104506.3299999999</v>
      </c>
      <c r="AU32" s="71">
        <v>-490516.15999999992</v>
      </c>
      <c r="AV32" s="71">
        <v>386009.83</v>
      </c>
      <c r="AW32" s="71">
        <v>-1531413.2700000005</v>
      </c>
      <c r="AX32" s="71">
        <v>-6259338.7699999986</v>
      </c>
      <c r="AY32" s="71">
        <v>-8662978.1399999987</v>
      </c>
      <c r="AZ32" s="71">
        <v>-10395631.139999999</v>
      </c>
      <c r="BA32" s="71">
        <v>-578498.75</v>
      </c>
      <c r="BB32" s="71">
        <v>0</v>
      </c>
      <c r="BC32" s="71">
        <v>2311151.75</v>
      </c>
      <c r="BD32" s="71">
        <v>2403639.37</v>
      </c>
      <c r="BE32" s="71">
        <v>4727925.4999999981</v>
      </c>
      <c r="BF32" s="71">
        <v>6667401.8999999985</v>
      </c>
      <c r="BG32" s="71">
        <v>8034340.7299999995</v>
      </c>
      <c r="BH32" s="71">
        <v>411823.33</v>
      </c>
      <c r="BI32" s="71">
        <v>0</v>
      </c>
      <c r="BJ32" s="71">
        <v>-1778762.16</v>
      </c>
      <c r="BK32" s="71">
        <v>-1939476.4</v>
      </c>
      <c r="BL32" s="71">
        <v>0</v>
      </c>
      <c r="BM32" s="71">
        <v>0</v>
      </c>
      <c r="BN32" s="71">
        <v>0</v>
      </c>
      <c r="BO32" s="71">
        <v>-1432545.57</v>
      </c>
      <c r="BP32" s="71">
        <v>-1432545.57</v>
      </c>
      <c r="BQ32" s="71">
        <v>0</v>
      </c>
      <c r="BR32" s="71">
        <v>0</v>
      </c>
      <c r="BS32" s="71">
        <v>-3002868.5463243104</v>
      </c>
      <c r="BT32" s="71">
        <v>-2644360.89</v>
      </c>
      <c r="BU32" s="71">
        <v>-381579.06006396969</v>
      </c>
      <c r="BV32" s="71">
        <v>-593841.01831123128</v>
      </c>
      <c r="BW32" s="71">
        <v>0</v>
      </c>
      <c r="BX32" s="71">
        <v>-94045.732408420212</v>
      </c>
      <c r="BY32" s="71">
        <v>-61674.695540688866</v>
      </c>
      <c r="BZ32" s="71">
        <v>1106687.27</v>
      </c>
      <c r="CA32" s="71">
        <v>-334054.42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14205971.832677193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25962963.066181339</v>
      </c>
      <c r="E33" s="71">
        <v>8609570.1099999994</v>
      </c>
      <c r="F33" s="71">
        <v>8613198.3699999992</v>
      </c>
      <c r="G33" s="71">
        <v>-3628.26</v>
      </c>
      <c r="H33" s="71">
        <v>0</v>
      </c>
      <c r="I33" s="71">
        <v>2048241.91</v>
      </c>
      <c r="J33" s="71">
        <v>2052624.48</v>
      </c>
      <c r="K33" s="71">
        <v>-3549139.18</v>
      </c>
      <c r="L33" s="71">
        <v>5601763.6600000001</v>
      </c>
      <c r="M33" s="71">
        <v>-4382.57</v>
      </c>
      <c r="N33" s="71">
        <v>2260.54</v>
      </c>
      <c r="O33" s="71">
        <v>-6643.11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5206.466181338461</v>
      </c>
      <c r="AA33" s="71">
        <v>5206.466181338461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15299944.58</v>
      </c>
      <c r="AN33" s="71">
        <v>15286971.710000001</v>
      </c>
      <c r="AO33" s="71">
        <v>12972.869999999992</v>
      </c>
      <c r="AP33" s="71">
        <v>0</v>
      </c>
      <c r="AQ33" s="71">
        <v>0</v>
      </c>
      <c r="AR33" s="71">
        <v>0</v>
      </c>
      <c r="AS33" s="71">
        <v>-32616310.808182087</v>
      </c>
      <c r="AT33" s="71">
        <v>-19096133.959999997</v>
      </c>
      <c r="AU33" s="71">
        <v>-19080166.489999998</v>
      </c>
      <c r="AV33" s="71">
        <v>-15967.47</v>
      </c>
      <c r="AW33" s="71">
        <v>-6634920.4600000018</v>
      </c>
      <c r="AX33" s="71">
        <v>-5546674.0000000019</v>
      </c>
      <c r="AY33" s="71">
        <v>-5922458.5100000016</v>
      </c>
      <c r="AZ33" s="71">
        <v>-2436325.2700000005</v>
      </c>
      <c r="BA33" s="71">
        <v>-7692480.3300000001</v>
      </c>
      <c r="BB33" s="71">
        <v>0</v>
      </c>
      <c r="BC33" s="71">
        <v>4206347.09</v>
      </c>
      <c r="BD33" s="71">
        <v>375784.51</v>
      </c>
      <c r="BE33" s="71">
        <v>-1088246.4600000002</v>
      </c>
      <c r="BF33" s="71">
        <v>140252.65</v>
      </c>
      <c r="BG33" s="71">
        <v>136373.87</v>
      </c>
      <c r="BH33" s="71">
        <v>8558.8799999999992</v>
      </c>
      <c r="BI33" s="71">
        <v>0</v>
      </c>
      <c r="BJ33" s="71">
        <v>-4680.1000000000004</v>
      </c>
      <c r="BK33" s="71">
        <v>-1228499.1100000001</v>
      </c>
      <c r="BL33" s="71">
        <v>0</v>
      </c>
      <c r="BM33" s="71">
        <v>0</v>
      </c>
      <c r="BN33" s="71">
        <v>0</v>
      </c>
      <c r="BO33" s="71">
        <v>-1032723.21</v>
      </c>
      <c r="BP33" s="71">
        <v>-1032723.21</v>
      </c>
      <c r="BQ33" s="71">
        <v>0</v>
      </c>
      <c r="BR33" s="71">
        <v>0</v>
      </c>
      <c r="BS33" s="71">
        <v>-2880451.9581820904</v>
      </c>
      <c r="BT33" s="71">
        <v>-728503.47</v>
      </c>
      <c r="BU33" s="71">
        <v>-1014802.7083780403</v>
      </c>
      <c r="BV33" s="71">
        <v>-1032090.036283309</v>
      </c>
      <c r="BW33" s="71">
        <v>0</v>
      </c>
      <c r="BX33" s="71">
        <v>-18156.144451007309</v>
      </c>
      <c r="BY33" s="71">
        <v>-88204.219069733736</v>
      </c>
      <c r="BZ33" s="71">
        <v>1304.6199999999999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-2972081.22</v>
      </c>
      <c r="CJ33" s="71">
        <v>-2972081.22</v>
      </c>
      <c r="CK33" s="71">
        <v>0</v>
      </c>
      <c r="CL33" s="71">
        <v>-6653347.7420007475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2163486.6534691565</v>
      </c>
      <c r="E34" s="71">
        <v>1372905.1600000001</v>
      </c>
      <c r="F34" s="71">
        <v>30241801.789999999</v>
      </c>
      <c r="G34" s="71">
        <v>-28868896.629999999</v>
      </c>
      <c r="H34" s="71">
        <v>0</v>
      </c>
      <c r="I34" s="71">
        <v>-297868.39999999106</v>
      </c>
      <c r="J34" s="71">
        <v>-793497.56999999005</v>
      </c>
      <c r="K34" s="71">
        <v>-5797479.8599999901</v>
      </c>
      <c r="L34" s="71">
        <v>5003982.29</v>
      </c>
      <c r="M34" s="71">
        <v>495629.16999999899</v>
      </c>
      <c r="N34" s="71">
        <v>5246480.459999999</v>
      </c>
      <c r="O34" s="71">
        <v>-4750851.29</v>
      </c>
      <c r="P34" s="71">
        <v>0</v>
      </c>
      <c r="Q34" s="71">
        <v>0</v>
      </c>
      <c r="R34" s="71">
        <v>0</v>
      </c>
      <c r="S34" s="71">
        <v>668542.78999999911</v>
      </c>
      <c r="T34" s="71">
        <v>13215987.93</v>
      </c>
      <c r="U34" s="71">
        <v>0</v>
      </c>
      <c r="V34" s="71">
        <v>13215987.93</v>
      </c>
      <c r="W34" s="71">
        <v>-12547445.140000001</v>
      </c>
      <c r="X34" s="71">
        <v>0</v>
      </c>
      <c r="Y34" s="71">
        <v>-12547445.140000001</v>
      </c>
      <c r="Z34" s="71">
        <v>193237.75346914853</v>
      </c>
      <c r="AA34" s="71">
        <v>202622.07259160036</v>
      </c>
      <c r="AB34" s="71">
        <v>0</v>
      </c>
      <c r="AC34" s="71">
        <v>-9384.3191224518105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226669.34999999977</v>
      </c>
      <c r="AN34" s="71">
        <v>28207.829999999987</v>
      </c>
      <c r="AO34" s="71">
        <v>198461.51999999979</v>
      </c>
      <c r="AP34" s="71">
        <v>0</v>
      </c>
      <c r="AQ34" s="71">
        <v>0</v>
      </c>
      <c r="AR34" s="71">
        <v>0</v>
      </c>
      <c r="AS34" s="71">
        <v>-2109314.4015724813</v>
      </c>
      <c r="AT34" s="71">
        <v>-20445.75</v>
      </c>
      <c r="AU34" s="71">
        <v>-337571.05</v>
      </c>
      <c r="AV34" s="71">
        <v>317125.3</v>
      </c>
      <c r="AW34" s="71">
        <v>486925.05999989808</v>
      </c>
      <c r="AX34" s="71">
        <v>-19488493.569999993</v>
      </c>
      <c r="AY34" s="71">
        <v>-152193005.75</v>
      </c>
      <c r="AZ34" s="71">
        <v>-151721265.77017111</v>
      </c>
      <c r="BA34" s="71">
        <v>-471739.97982888814</v>
      </c>
      <c r="BB34" s="71">
        <v>0</v>
      </c>
      <c r="BC34" s="71">
        <v>0</v>
      </c>
      <c r="BD34" s="71">
        <v>132704512.18000001</v>
      </c>
      <c r="BE34" s="71">
        <v>19975418.629999891</v>
      </c>
      <c r="BF34" s="71">
        <v>150656634.3599999</v>
      </c>
      <c r="BG34" s="71">
        <v>150422570.30317172</v>
      </c>
      <c r="BH34" s="71">
        <v>234064.05682815821</v>
      </c>
      <c r="BI34" s="71">
        <v>0</v>
      </c>
      <c r="BJ34" s="71">
        <v>0</v>
      </c>
      <c r="BK34" s="71">
        <v>-130681215.73</v>
      </c>
      <c r="BL34" s="71">
        <v>0</v>
      </c>
      <c r="BM34" s="71">
        <v>0</v>
      </c>
      <c r="BN34" s="71">
        <v>0</v>
      </c>
      <c r="BO34" s="71">
        <v>-164748.65000000002</v>
      </c>
      <c r="BP34" s="71">
        <v>-164748.65000000002</v>
      </c>
      <c r="BQ34" s="71">
        <v>0</v>
      </c>
      <c r="BR34" s="71">
        <v>0</v>
      </c>
      <c r="BS34" s="71">
        <v>-2411045.0615723794</v>
      </c>
      <c r="BT34" s="71">
        <v>-311273.01</v>
      </c>
      <c r="BU34" s="71">
        <v>-3751357.2079865299</v>
      </c>
      <c r="BV34" s="71">
        <v>-517328.86261162406</v>
      </c>
      <c r="BW34" s="71">
        <v>0</v>
      </c>
      <c r="BX34" s="71">
        <v>-116508.38729607002</v>
      </c>
      <c r="BY34" s="71">
        <v>-200167.95584791378</v>
      </c>
      <c r="BZ34" s="71">
        <v>2528716.61</v>
      </c>
      <c r="CA34" s="71">
        <v>-43126.247830241286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54172.25189667521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36676.670000000013</v>
      </c>
      <c r="E35" s="71">
        <v>48249.170000000013</v>
      </c>
      <c r="F35" s="71">
        <v>190738</v>
      </c>
      <c r="G35" s="71">
        <v>-142488.82999999999</v>
      </c>
      <c r="H35" s="71">
        <v>0</v>
      </c>
      <c r="I35" s="71">
        <v>-11572.5</v>
      </c>
      <c r="J35" s="71">
        <v>-70800.399999999994</v>
      </c>
      <c r="K35" s="71">
        <v>-97388</v>
      </c>
      <c r="L35" s="71">
        <v>26587.599999999999</v>
      </c>
      <c r="M35" s="71">
        <v>59227.899999999994</v>
      </c>
      <c r="N35" s="71">
        <v>72748.87</v>
      </c>
      <c r="O35" s="71">
        <v>-13520.97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-4898.3999999999978</v>
      </c>
      <c r="AT35" s="71">
        <v>-921.21999999999991</v>
      </c>
      <c r="AU35" s="71">
        <v>-1874.32</v>
      </c>
      <c r="AV35" s="71">
        <v>953.1</v>
      </c>
      <c r="AW35" s="71">
        <v>-2102.429999999993</v>
      </c>
      <c r="AX35" s="71">
        <v>-36597.429999999993</v>
      </c>
      <c r="AY35" s="71">
        <v>-246481.65</v>
      </c>
      <c r="AZ35" s="71">
        <v>-246481.65</v>
      </c>
      <c r="BA35" s="71">
        <v>0</v>
      </c>
      <c r="BB35" s="71">
        <v>0</v>
      </c>
      <c r="BC35" s="71">
        <v>0</v>
      </c>
      <c r="BD35" s="71">
        <v>209884.22</v>
      </c>
      <c r="BE35" s="71">
        <v>34495</v>
      </c>
      <c r="BF35" s="71">
        <v>227482.09</v>
      </c>
      <c r="BG35" s="71">
        <v>227482.09</v>
      </c>
      <c r="BH35" s="71">
        <v>0</v>
      </c>
      <c r="BI35" s="71">
        <v>0</v>
      </c>
      <c r="BJ35" s="71">
        <v>0</v>
      </c>
      <c r="BK35" s="71">
        <v>-192987.09</v>
      </c>
      <c r="BL35" s="71">
        <v>0</v>
      </c>
      <c r="BM35" s="71">
        <v>0</v>
      </c>
      <c r="BN35" s="71">
        <v>0</v>
      </c>
      <c r="BO35" s="71">
        <v>-4358.8900000000012</v>
      </c>
      <c r="BP35" s="71">
        <v>-4358.8900000000012</v>
      </c>
      <c r="BQ35" s="71">
        <v>0</v>
      </c>
      <c r="BR35" s="71">
        <v>0</v>
      </c>
      <c r="BS35" s="71">
        <v>2484.1399999999958</v>
      </c>
      <c r="BT35" s="71">
        <v>-24642.690000000002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27126.829999999998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31778.270000000015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10439669.536045952</v>
      </c>
      <c r="E37" s="71">
        <v>8763402.5899999999</v>
      </c>
      <c r="F37" s="71">
        <v>15446456</v>
      </c>
      <c r="G37" s="71">
        <v>-6683053.4100000001</v>
      </c>
      <c r="H37" s="71">
        <v>0</v>
      </c>
      <c r="I37" s="71">
        <v>-405250.77999999968</v>
      </c>
      <c r="J37" s="71">
        <v>-312761.4299999997</v>
      </c>
      <c r="K37" s="71">
        <v>-3750879.55</v>
      </c>
      <c r="L37" s="71">
        <v>3438118.12</v>
      </c>
      <c r="M37" s="71">
        <v>-92489.35</v>
      </c>
      <c r="N37" s="71">
        <v>52464.9</v>
      </c>
      <c r="O37" s="71">
        <v>-144954.25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2081517.7260459505</v>
      </c>
      <c r="AA37" s="71">
        <v>2081517.7260459505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-13150033.162555432</v>
      </c>
      <c r="AT37" s="71">
        <v>-1564812.13</v>
      </c>
      <c r="AU37" s="71">
        <v>-1566074.63</v>
      </c>
      <c r="AV37" s="71">
        <v>1262.5</v>
      </c>
      <c r="AW37" s="71">
        <v>-6699057.8999999948</v>
      </c>
      <c r="AX37" s="71">
        <v>-7845344.8499999959</v>
      </c>
      <c r="AY37" s="71">
        <v>-20626517.999999996</v>
      </c>
      <c r="AZ37" s="71">
        <v>-26650621.600000001</v>
      </c>
      <c r="BA37" s="71">
        <v>-8625605.4499999993</v>
      </c>
      <c r="BB37" s="71">
        <v>0</v>
      </c>
      <c r="BC37" s="71">
        <v>14649709.050000001</v>
      </c>
      <c r="BD37" s="71">
        <v>12781173.15</v>
      </c>
      <c r="BE37" s="71">
        <v>1146286.9500000011</v>
      </c>
      <c r="BF37" s="71">
        <v>8281202.2600000007</v>
      </c>
      <c r="BG37" s="71">
        <v>14162815.620000001</v>
      </c>
      <c r="BH37" s="71">
        <v>0</v>
      </c>
      <c r="BI37" s="71">
        <v>0</v>
      </c>
      <c r="BJ37" s="71">
        <v>-5881613.3600000003</v>
      </c>
      <c r="BK37" s="71">
        <v>-7134915.3099999996</v>
      </c>
      <c r="BL37" s="71">
        <v>0</v>
      </c>
      <c r="BM37" s="71">
        <v>0</v>
      </c>
      <c r="BN37" s="71">
        <v>0</v>
      </c>
      <c r="BO37" s="71">
        <v>-1051608.31</v>
      </c>
      <c r="BP37" s="71">
        <v>-1051608.31</v>
      </c>
      <c r="BQ37" s="71">
        <v>0</v>
      </c>
      <c r="BR37" s="71">
        <v>0</v>
      </c>
      <c r="BS37" s="71">
        <v>-3834554.8225554372</v>
      </c>
      <c r="BT37" s="71">
        <v>-2784086.17</v>
      </c>
      <c r="BU37" s="71">
        <v>-725457.27944061079</v>
      </c>
      <c r="BV37" s="71">
        <v>-40536.879294986327</v>
      </c>
      <c r="BW37" s="71">
        <v>0</v>
      </c>
      <c r="BX37" s="71">
        <v>-40151.025539482078</v>
      </c>
      <c r="BY37" s="71">
        <v>-286719.99594690476</v>
      </c>
      <c r="BZ37" s="71">
        <v>165885.78</v>
      </c>
      <c r="CA37" s="71">
        <v>-123489.25233345319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-2710363.6265094802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576791.67999999993</v>
      </c>
      <c r="E38" s="71">
        <v>495946.63</v>
      </c>
      <c r="F38" s="71">
        <v>495946.63</v>
      </c>
      <c r="G38" s="71">
        <v>0</v>
      </c>
      <c r="H38" s="71">
        <v>0</v>
      </c>
      <c r="I38" s="71">
        <v>-96751.16</v>
      </c>
      <c r="J38" s="71">
        <v>-96751.16</v>
      </c>
      <c r="K38" s="71">
        <v>-241645.18</v>
      </c>
      <c r="L38" s="71">
        <v>144894.01999999999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-67945.59</v>
      </c>
      <c r="T38" s="71">
        <v>-67945.59</v>
      </c>
      <c r="U38" s="71">
        <v>-67945.59</v>
      </c>
      <c r="V38" s="71">
        <v>0</v>
      </c>
      <c r="W38" s="71">
        <v>0</v>
      </c>
      <c r="X38" s="71">
        <v>0</v>
      </c>
      <c r="Y38" s="71">
        <v>0</v>
      </c>
      <c r="Z38" s="71">
        <v>245541.8</v>
      </c>
      <c r="AA38" s="71">
        <v>187446.91</v>
      </c>
      <c r="AB38" s="71">
        <v>30555.21</v>
      </c>
      <c r="AC38" s="71">
        <v>20076.489999999998</v>
      </c>
      <c r="AD38" s="71">
        <v>7463.19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-1109972.3</v>
      </c>
      <c r="AT38" s="71">
        <v>0</v>
      </c>
      <c r="AU38" s="71">
        <v>0</v>
      </c>
      <c r="AV38" s="71">
        <v>0</v>
      </c>
      <c r="AW38" s="71">
        <v>-491481.14</v>
      </c>
      <c r="AX38" s="71">
        <v>-491481.14</v>
      </c>
      <c r="AY38" s="71">
        <v>-673308.65</v>
      </c>
      <c r="AZ38" s="71">
        <v>0</v>
      </c>
      <c r="BA38" s="71">
        <v>-1033025.66</v>
      </c>
      <c r="BB38" s="71">
        <v>0</v>
      </c>
      <c r="BC38" s="71">
        <v>359717.01</v>
      </c>
      <c r="BD38" s="71">
        <v>181827.51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-59513.600000000006</v>
      </c>
      <c r="BP38" s="71">
        <v>-59513.600000000006</v>
      </c>
      <c r="BQ38" s="71">
        <v>0</v>
      </c>
      <c r="BR38" s="71">
        <v>0</v>
      </c>
      <c r="BS38" s="71">
        <v>-558977.56000000006</v>
      </c>
      <c r="BT38" s="71">
        <v>-100124.38999999998</v>
      </c>
      <c r="BU38" s="71">
        <v>-190687.09</v>
      </c>
      <c r="BV38" s="71">
        <v>-46521.9</v>
      </c>
      <c r="BW38" s="71">
        <v>0</v>
      </c>
      <c r="BX38" s="71">
        <v>-14196.11</v>
      </c>
      <c r="BY38" s="71">
        <v>-19954</v>
      </c>
      <c r="BZ38" s="71">
        <v>0</v>
      </c>
      <c r="CA38" s="71">
        <v>-187494.07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-533180.62000000011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93370694.200287983</v>
      </c>
      <c r="E39" s="71">
        <v>62877026.68</v>
      </c>
      <c r="F39" s="71">
        <v>104718791.03</v>
      </c>
      <c r="G39" s="71">
        <v>-41841764.350000001</v>
      </c>
      <c r="H39" s="71">
        <v>0</v>
      </c>
      <c r="I39" s="71">
        <v>-30929408.93</v>
      </c>
      <c r="J39" s="71">
        <v>-47308780.810000002</v>
      </c>
      <c r="K39" s="71">
        <v>-83638987.670000002</v>
      </c>
      <c r="L39" s="71">
        <v>36330206.859999999</v>
      </c>
      <c r="M39" s="71">
        <v>16379371.880000003</v>
      </c>
      <c r="N39" s="71">
        <v>33321223.020000003</v>
      </c>
      <c r="O39" s="71">
        <v>-16941851.140000001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61522698.720287994</v>
      </c>
      <c r="AA39" s="71">
        <v>41648303.554143995</v>
      </c>
      <c r="AB39" s="71">
        <v>2524245.5064960001</v>
      </c>
      <c r="AC39" s="71">
        <v>16419680.361376001</v>
      </c>
      <c r="AD39" s="71">
        <v>538308.802272</v>
      </c>
      <c r="AE39" s="71">
        <v>0</v>
      </c>
      <c r="AF39" s="71">
        <v>95232.495999999985</v>
      </c>
      <c r="AG39" s="71">
        <v>296928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-99622.270000010263</v>
      </c>
      <c r="AN39" s="71">
        <v>5333404.2300000004</v>
      </c>
      <c r="AO39" s="71">
        <v>-2817192.1599999964</v>
      </c>
      <c r="AP39" s="71">
        <v>0</v>
      </c>
      <c r="AQ39" s="71">
        <v>0</v>
      </c>
      <c r="AR39" s="71">
        <v>-2615834.3400000143</v>
      </c>
      <c r="AS39" s="71">
        <v>-27268816.536374994</v>
      </c>
      <c r="AT39" s="71">
        <v>-22573941.849999994</v>
      </c>
      <c r="AU39" s="71">
        <v>-40901867.559999995</v>
      </c>
      <c r="AV39" s="71">
        <v>18327925.710000001</v>
      </c>
      <c r="AW39" s="71">
        <v>1125744.5299999998</v>
      </c>
      <c r="AX39" s="71">
        <v>2578474.0900000008</v>
      </c>
      <c r="AY39" s="71">
        <v>-518484.99999999907</v>
      </c>
      <c r="AZ39" s="71">
        <v>-9835619.2199999988</v>
      </c>
      <c r="BA39" s="71">
        <v>8948887.1799999997</v>
      </c>
      <c r="BB39" s="71">
        <v>0</v>
      </c>
      <c r="BC39" s="71">
        <v>368247.04000000004</v>
      </c>
      <c r="BD39" s="71">
        <v>3096959.09</v>
      </c>
      <c r="BE39" s="71">
        <v>-1452729.560000001</v>
      </c>
      <c r="BF39" s="71">
        <v>-4225592.830000001</v>
      </c>
      <c r="BG39" s="71">
        <v>761766.69</v>
      </c>
      <c r="BH39" s="71">
        <v>-4790240.9200000009</v>
      </c>
      <c r="BI39" s="71">
        <v>0</v>
      </c>
      <c r="BJ39" s="71">
        <v>-197118.59999999998</v>
      </c>
      <c r="BK39" s="71">
        <v>2772863.27</v>
      </c>
      <c r="BL39" s="71">
        <v>0</v>
      </c>
      <c r="BM39" s="71">
        <v>0</v>
      </c>
      <c r="BN39" s="71">
        <v>0</v>
      </c>
      <c r="BO39" s="71">
        <v>-5422361.9699999997</v>
      </c>
      <c r="BP39" s="71">
        <v>-5422361.9699999997</v>
      </c>
      <c r="BQ39" s="71">
        <v>0</v>
      </c>
      <c r="BR39" s="71">
        <v>0</v>
      </c>
      <c r="BS39" s="71">
        <v>-398257.24637500109</v>
      </c>
      <c r="BT39" s="71">
        <v>-4849425.2159930011</v>
      </c>
      <c r="BU39" s="71">
        <v>-498450.60050399997</v>
      </c>
      <c r="BV39" s="71">
        <v>-985624.26684299996</v>
      </c>
      <c r="BW39" s="71">
        <v>0</v>
      </c>
      <c r="BX39" s="71">
        <v>-104368.88797200001</v>
      </c>
      <c r="BY39" s="71">
        <v>-325819.18728000001</v>
      </c>
      <c r="BZ39" s="71">
        <v>6365597.9799999995</v>
      </c>
      <c r="CA39" s="71">
        <v>-167.06778299999999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66101877.663912989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116103.41</v>
      </c>
      <c r="E40" s="71">
        <v>23690.499999999993</v>
      </c>
      <c r="F40" s="71">
        <v>57638.92</v>
      </c>
      <c r="G40" s="71">
        <v>-33948.420000000006</v>
      </c>
      <c r="H40" s="71">
        <v>0</v>
      </c>
      <c r="I40" s="71">
        <v>23939.180000000008</v>
      </c>
      <c r="J40" s="71">
        <v>57040.790000000008</v>
      </c>
      <c r="K40" s="71">
        <v>-21146.690000000002</v>
      </c>
      <c r="L40" s="71">
        <v>78187.48000000001</v>
      </c>
      <c r="M40" s="71">
        <v>-33101.61</v>
      </c>
      <c r="N40" s="71">
        <v>12103.7</v>
      </c>
      <c r="O40" s="71">
        <v>-45205.31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26473.730000000003</v>
      </c>
      <c r="AA40" s="71">
        <v>19711.600000000002</v>
      </c>
      <c r="AB40" s="71">
        <v>332.3</v>
      </c>
      <c r="AC40" s="71">
        <v>6429.83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42000</v>
      </c>
      <c r="AN40" s="71">
        <v>140000</v>
      </c>
      <c r="AO40" s="71">
        <v>-98000</v>
      </c>
      <c r="AP40" s="71">
        <v>0</v>
      </c>
      <c r="AQ40" s="71">
        <v>0</v>
      </c>
      <c r="AR40" s="71">
        <v>0</v>
      </c>
      <c r="AS40" s="71">
        <v>594716.08000000007</v>
      </c>
      <c r="AT40" s="71">
        <v>-93945.44</v>
      </c>
      <c r="AU40" s="71">
        <v>-226289.25</v>
      </c>
      <c r="AV40" s="71">
        <v>132343.81</v>
      </c>
      <c r="AW40" s="71">
        <v>808011.25</v>
      </c>
      <c r="AX40" s="71">
        <v>814670.91</v>
      </c>
      <c r="AY40" s="71">
        <v>759383.55</v>
      </c>
      <c r="AZ40" s="71">
        <v>0</v>
      </c>
      <c r="BA40" s="71">
        <v>451542.00999999995</v>
      </c>
      <c r="BB40" s="71">
        <v>0</v>
      </c>
      <c r="BC40" s="71">
        <v>307841.54000000004</v>
      </c>
      <c r="BD40" s="71">
        <v>55287.360000000001</v>
      </c>
      <c r="BE40" s="71">
        <v>-6659.66</v>
      </c>
      <c r="BF40" s="71">
        <v>-17160.04</v>
      </c>
      <c r="BG40" s="71">
        <v>0</v>
      </c>
      <c r="BH40" s="71">
        <v>-15937.38</v>
      </c>
      <c r="BI40" s="71">
        <v>0</v>
      </c>
      <c r="BJ40" s="71">
        <v>-1222.6600000000001</v>
      </c>
      <c r="BK40" s="71">
        <v>10500.380000000001</v>
      </c>
      <c r="BL40" s="71">
        <v>0</v>
      </c>
      <c r="BM40" s="71">
        <v>0</v>
      </c>
      <c r="BN40" s="71">
        <v>0</v>
      </c>
      <c r="BO40" s="71">
        <v>-2842.8600000000006</v>
      </c>
      <c r="BP40" s="71">
        <v>-2842.8600000000006</v>
      </c>
      <c r="BQ40" s="71">
        <v>0</v>
      </c>
      <c r="BR40" s="71">
        <v>0</v>
      </c>
      <c r="BS40" s="71">
        <v>-116506.87</v>
      </c>
      <c r="BT40" s="71">
        <v>-19342.440000000002</v>
      </c>
      <c r="BU40" s="71">
        <v>-59761.89</v>
      </c>
      <c r="BV40" s="71">
        <v>-47160.26</v>
      </c>
      <c r="BW40" s="71">
        <v>0</v>
      </c>
      <c r="BX40" s="71">
        <v>-4239.09</v>
      </c>
      <c r="BY40" s="71">
        <v>-4642.1799999999994</v>
      </c>
      <c r="BZ40" s="71">
        <v>18638.989999999998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710819.49000000011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828385.11074813374</v>
      </c>
      <c r="E41" s="71">
        <v>595890.93999999983</v>
      </c>
      <c r="F41" s="71">
        <v>770092.81999999983</v>
      </c>
      <c r="G41" s="71">
        <v>-174201.88</v>
      </c>
      <c r="H41" s="71">
        <v>0</v>
      </c>
      <c r="I41" s="71">
        <v>507568.02000000008</v>
      </c>
      <c r="J41" s="71">
        <v>479375.58000000007</v>
      </c>
      <c r="K41" s="71">
        <v>-400868.72</v>
      </c>
      <c r="L41" s="71">
        <v>880244.3</v>
      </c>
      <c r="M41" s="71">
        <v>28192.440000000002</v>
      </c>
      <c r="N41" s="71">
        <v>95133.05</v>
      </c>
      <c r="O41" s="71">
        <v>-66940.61</v>
      </c>
      <c r="P41" s="71">
        <v>0</v>
      </c>
      <c r="Q41" s="71">
        <v>0</v>
      </c>
      <c r="R41" s="71">
        <v>0</v>
      </c>
      <c r="S41" s="71">
        <v>-420165.86</v>
      </c>
      <c r="T41" s="71">
        <v>-550905.13</v>
      </c>
      <c r="U41" s="71">
        <v>-550905.13</v>
      </c>
      <c r="V41" s="71">
        <v>0</v>
      </c>
      <c r="W41" s="71">
        <v>130739.27</v>
      </c>
      <c r="X41" s="71">
        <v>130739.27</v>
      </c>
      <c r="Y41" s="71">
        <v>0</v>
      </c>
      <c r="Z41" s="71">
        <v>145092.01074813376</v>
      </c>
      <c r="AA41" s="71">
        <v>145092.01074813376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-4295478.0199999996</v>
      </c>
      <c r="AT41" s="71">
        <v>0</v>
      </c>
      <c r="AU41" s="71">
        <v>0</v>
      </c>
      <c r="AV41" s="71">
        <v>0</v>
      </c>
      <c r="AW41" s="71">
        <v>-2564745.56</v>
      </c>
      <c r="AX41" s="71">
        <v>-2999740.63</v>
      </c>
      <c r="AY41" s="71">
        <v>-2928487.96</v>
      </c>
      <c r="AZ41" s="71">
        <v>0</v>
      </c>
      <c r="BA41" s="71">
        <v>-3916284.93</v>
      </c>
      <c r="BB41" s="71">
        <v>0</v>
      </c>
      <c r="BC41" s="71">
        <v>987796.97</v>
      </c>
      <c r="BD41" s="71">
        <v>-71252.67</v>
      </c>
      <c r="BE41" s="71">
        <v>434995.06999999995</v>
      </c>
      <c r="BF41" s="71">
        <v>419486.56999999995</v>
      </c>
      <c r="BG41" s="71">
        <v>0</v>
      </c>
      <c r="BH41" s="71">
        <v>560981.96</v>
      </c>
      <c r="BI41" s="71">
        <v>0</v>
      </c>
      <c r="BJ41" s="71">
        <v>-141495.39000000001</v>
      </c>
      <c r="BK41" s="71">
        <v>15508.5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-1730732.46</v>
      </c>
      <c r="BT41" s="71">
        <v>-505376.32</v>
      </c>
      <c r="BU41" s="71">
        <v>-666531.63</v>
      </c>
      <c r="BV41" s="71">
        <v>-223412.64</v>
      </c>
      <c r="BW41" s="71">
        <v>0</v>
      </c>
      <c r="BX41" s="71">
        <v>-230235.62</v>
      </c>
      <c r="BY41" s="71">
        <v>-134378.25</v>
      </c>
      <c r="BZ41" s="71">
        <v>29202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-3467092.9092518659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120309.35273316901</v>
      </c>
      <c r="E42" s="71">
        <v>89633.849999999991</v>
      </c>
      <c r="F42" s="71">
        <v>89633.849999999991</v>
      </c>
      <c r="G42" s="71">
        <v>0</v>
      </c>
      <c r="H42" s="71">
        <v>0</v>
      </c>
      <c r="I42" s="71">
        <v>-16430.069999999971</v>
      </c>
      <c r="J42" s="71">
        <v>-16430.069999999971</v>
      </c>
      <c r="K42" s="71">
        <v>-48913.27999999997</v>
      </c>
      <c r="L42" s="71">
        <v>32483.21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47105.572733168985</v>
      </c>
      <c r="AA42" s="71">
        <v>15128.42978352812</v>
      </c>
      <c r="AB42" s="71">
        <v>31828.892689492499</v>
      </c>
      <c r="AC42" s="71">
        <v>-47.209492955870473</v>
      </c>
      <c r="AD42" s="71">
        <v>195.4597531042366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-172594.20486084724</v>
      </c>
      <c r="AT42" s="71">
        <v>0</v>
      </c>
      <c r="AU42" s="71">
        <v>0</v>
      </c>
      <c r="AV42" s="71">
        <v>0</v>
      </c>
      <c r="AW42" s="71">
        <v>-38480.589999999997</v>
      </c>
      <c r="AX42" s="71">
        <v>-38480.589999999997</v>
      </c>
      <c r="AY42" s="71">
        <v>-41190.589999999997</v>
      </c>
      <c r="AZ42" s="71">
        <v>0</v>
      </c>
      <c r="BA42" s="71">
        <v>-70445.66</v>
      </c>
      <c r="BB42" s="71">
        <v>0</v>
      </c>
      <c r="BC42" s="71">
        <v>29255.070000000007</v>
      </c>
      <c r="BD42" s="71">
        <v>2710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-10756.06</v>
      </c>
      <c r="BP42" s="71">
        <v>-10756.06</v>
      </c>
      <c r="BQ42" s="71">
        <v>0</v>
      </c>
      <c r="BR42" s="71">
        <v>0</v>
      </c>
      <c r="BS42" s="71">
        <v>-123268.04486084724</v>
      </c>
      <c r="BT42" s="71">
        <v>-19231.910000000003</v>
      </c>
      <c r="BU42" s="71">
        <v>-50524.221890572444</v>
      </c>
      <c r="BV42" s="71">
        <v>-40333.477867238158</v>
      </c>
      <c r="BW42" s="71">
        <v>0</v>
      </c>
      <c r="BX42" s="71">
        <v>-9538.5154761376434</v>
      </c>
      <c r="BY42" s="71">
        <v>-3639.9196268989849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-89.51</v>
      </c>
      <c r="CJ42" s="71">
        <v>-89.51</v>
      </c>
      <c r="CK42" s="71">
        <v>0</v>
      </c>
      <c r="CL42" s="71">
        <v>-52284.852127678227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206987422.73000002</v>
      </c>
      <c r="E43" s="71">
        <v>62530851.149999999</v>
      </c>
      <c r="F43" s="71">
        <v>64089138.829999998</v>
      </c>
      <c r="G43" s="71">
        <v>-1558287.6800000002</v>
      </c>
      <c r="H43" s="71">
        <v>0</v>
      </c>
      <c r="I43" s="71">
        <v>34845269.890000008</v>
      </c>
      <c r="J43" s="71">
        <v>93727096.030000001</v>
      </c>
      <c r="K43" s="71">
        <v>-41270630.720000006</v>
      </c>
      <c r="L43" s="71">
        <v>134997726.75</v>
      </c>
      <c r="M43" s="71">
        <v>-58881826.139999993</v>
      </c>
      <c r="N43" s="71">
        <v>14286690.210000001</v>
      </c>
      <c r="O43" s="71">
        <v>-73168516.349999994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109611301.69</v>
      </c>
      <c r="AN43" s="71">
        <v>264209118.74000001</v>
      </c>
      <c r="AO43" s="71">
        <v>-154998250.05000001</v>
      </c>
      <c r="AP43" s="71">
        <v>0</v>
      </c>
      <c r="AQ43" s="71">
        <v>0</v>
      </c>
      <c r="AR43" s="71">
        <v>400433</v>
      </c>
      <c r="AS43" s="71">
        <v>-145665561.35779136</v>
      </c>
      <c r="AT43" s="71">
        <v>-108020170.76000002</v>
      </c>
      <c r="AU43" s="71">
        <v>-264324865.53</v>
      </c>
      <c r="AV43" s="71">
        <v>156304694.76999998</v>
      </c>
      <c r="AW43" s="71">
        <v>-12172972.309999995</v>
      </c>
      <c r="AX43" s="71">
        <v>3120186.8299999982</v>
      </c>
      <c r="AY43" s="71">
        <v>-62611800.580000006</v>
      </c>
      <c r="AZ43" s="71">
        <v>-63589857.230000004</v>
      </c>
      <c r="BA43" s="71">
        <v>-11976174.890000001</v>
      </c>
      <c r="BB43" s="71">
        <v>-18427253.309999999</v>
      </c>
      <c r="BC43" s="71">
        <v>31381484.850000001</v>
      </c>
      <c r="BD43" s="71">
        <v>65731987.410000004</v>
      </c>
      <c r="BE43" s="71">
        <v>-15293159.139999993</v>
      </c>
      <c r="BF43" s="71">
        <v>28672100.840000004</v>
      </c>
      <c r="BG43" s="71">
        <v>27845775.25</v>
      </c>
      <c r="BH43" s="71">
        <v>788987.76</v>
      </c>
      <c r="BI43" s="71">
        <v>11928942.51</v>
      </c>
      <c r="BJ43" s="71">
        <v>-11891604.68</v>
      </c>
      <c r="BK43" s="71">
        <v>-43965259.979999997</v>
      </c>
      <c r="BL43" s="71">
        <v>0</v>
      </c>
      <c r="BM43" s="71">
        <v>0</v>
      </c>
      <c r="BN43" s="71">
        <v>0</v>
      </c>
      <c r="BO43" s="71">
        <v>-7483666.4699999997</v>
      </c>
      <c r="BP43" s="71">
        <v>-7483666.4699999997</v>
      </c>
      <c r="BQ43" s="71">
        <v>0</v>
      </c>
      <c r="BR43" s="71">
        <v>0</v>
      </c>
      <c r="BS43" s="71">
        <v>-15773950.107791338</v>
      </c>
      <c r="BT43" s="71">
        <v>-18625568.59</v>
      </c>
      <c r="BU43" s="71">
        <v>-8662287.6010164768</v>
      </c>
      <c r="BV43" s="71">
        <v>-2857911.6968443226</v>
      </c>
      <c r="BW43" s="71">
        <v>0</v>
      </c>
      <c r="BX43" s="71">
        <v>-254753.97979534382</v>
      </c>
      <c r="BY43" s="71">
        <v>-1066899.9501351989</v>
      </c>
      <c r="BZ43" s="71">
        <v>15693471.710000001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-2214801.71</v>
      </c>
      <c r="CJ43" s="71">
        <v>-2214801.71</v>
      </c>
      <c r="CK43" s="71">
        <v>0</v>
      </c>
      <c r="CL43" s="71">
        <v>61321861.372208655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3898.1819037591786</v>
      </c>
      <c r="E44" s="71">
        <v>995.39</v>
      </c>
      <c r="F44" s="71">
        <v>995.39</v>
      </c>
      <c r="G44" s="71">
        <v>0</v>
      </c>
      <c r="H44" s="71">
        <v>0</v>
      </c>
      <c r="I44" s="71">
        <v>-496.04999999999995</v>
      </c>
      <c r="J44" s="71">
        <v>-460.78999999999996</v>
      </c>
      <c r="K44" s="71">
        <v>-519.55999999999995</v>
      </c>
      <c r="L44" s="71">
        <v>58.77</v>
      </c>
      <c r="M44" s="71">
        <v>-35.26</v>
      </c>
      <c r="N44" s="71">
        <v>0</v>
      </c>
      <c r="O44" s="71">
        <v>-35.26</v>
      </c>
      <c r="P44" s="71">
        <v>0</v>
      </c>
      <c r="Q44" s="71">
        <v>0</v>
      </c>
      <c r="R44" s="71">
        <v>0</v>
      </c>
      <c r="S44" s="71">
        <v>-6</v>
      </c>
      <c r="T44" s="71">
        <v>-6</v>
      </c>
      <c r="U44" s="71">
        <v>-6</v>
      </c>
      <c r="V44" s="71">
        <v>0</v>
      </c>
      <c r="W44" s="71">
        <v>0</v>
      </c>
      <c r="X44" s="71">
        <v>0</v>
      </c>
      <c r="Y44" s="71">
        <v>0</v>
      </c>
      <c r="Z44" s="71">
        <v>3404.8419037591784</v>
      </c>
      <c r="AA44" s="71">
        <v>2503.1996266397086</v>
      </c>
      <c r="AB44" s="71">
        <v>0</v>
      </c>
      <c r="AC44" s="71">
        <v>0</v>
      </c>
      <c r="AD44" s="71">
        <v>71.743908041403216</v>
      </c>
      <c r="AE44" s="71">
        <v>0</v>
      </c>
      <c r="AF44" s="71">
        <v>0</v>
      </c>
      <c r="AG44" s="71">
        <v>0</v>
      </c>
      <c r="AH44" s="71">
        <v>0</v>
      </c>
      <c r="AI44" s="71">
        <v>829.89836907806637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-2709.3676694540713</v>
      </c>
      <c r="AT44" s="71">
        <v>0</v>
      </c>
      <c r="AU44" s="71">
        <v>0</v>
      </c>
      <c r="AV44" s="71">
        <v>0</v>
      </c>
      <c r="AW44" s="71">
        <v>-741.41</v>
      </c>
      <c r="AX44" s="71">
        <v>-741.41</v>
      </c>
      <c r="AY44" s="71">
        <v>-793</v>
      </c>
      <c r="AZ44" s="71">
        <v>0</v>
      </c>
      <c r="BA44" s="71">
        <v>-1357</v>
      </c>
      <c r="BB44" s="71">
        <v>0</v>
      </c>
      <c r="BC44" s="71">
        <v>564</v>
      </c>
      <c r="BD44" s="71">
        <v>51.59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-1967.9576694540713</v>
      </c>
      <c r="BT44" s="71">
        <v>-129.16</v>
      </c>
      <c r="BU44" s="71">
        <v>-994.03705080969758</v>
      </c>
      <c r="BV44" s="71">
        <v>-656.77289062611771</v>
      </c>
      <c r="BW44" s="71">
        <v>0</v>
      </c>
      <c r="BX44" s="71">
        <v>-18.19378313097442</v>
      </c>
      <c r="BY44" s="71">
        <v>-178.61394488728135</v>
      </c>
      <c r="BZ44" s="71">
        <v>8.82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1188.8142343051072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19899.629999999997</v>
      </c>
      <c r="E48" s="71">
        <v>17091.25</v>
      </c>
      <c r="F48" s="71">
        <v>17091.25</v>
      </c>
      <c r="G48" s="71">
        <v>0</v>
      </c>
      <c r="H48" s="71">
        <v>0</v>
      </c>
      <c r="I48" s="71">
        <v>-5638.02</v>
      </c>
      <c r="J48" s="71">
        <v>-5638.02</v>
      </c>
      <c r="K48" s="71">
        <v>-13928.49</v>
      </c>
      <c r="L48" s="71">
        <v>8290.4699999999993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8446.4</v>
      </c>
      <c r="AA48" s="71">
        <v>5825.48</v>
      </c>
      <c r="AB48" s="71">
        <v>0</v>
      </c>
      <c r="AC48" s="71">
        <v>987.78</v>
      </c>
      <c r="AD48" s="71">
        <v>1633.14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-75.230000000000018</v>
      </c>
      <c r="AT48" s="71">
        <v>0</v>
      </c>
      <c r="AU48" s="71">
        <v>0</v>
      </c>
      <c r="AV48" s="71">
        <v>0</v>
      </c>
      <c r="AW48" s="71">
        <v>2741</v>
      </c>
      <c r="AX48" s="71">
        <v>2741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2741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-2816.23</v>
      </c>
      <c r="BT48" s="71">
        <v>-1131.5899999999999</v>
      </c>
      <c r="BU48" s="71">
        <v>-629.51</v>
      </c>
      <c r="BV48" s="71">
        <v>-860.86</v>
      </c>
      <c r="BW48" s="71">
        <v>0</v>
      </c>
      <c r="BX48" s="71">
        <v>-4.99</v>
      </c>
      <c r="BY48" s="71">
        <v>-189.28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19824.399999999998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9526178.040000001</v>
      </c>
      <c r="E49" s="71">
        <v>12109642.65</v>
      </c>
      <c r="F49" s="71">
        <v>12370381.65</v>
      </c>
      <c r="G49" s="71">
        <v>-260739</v>
      </c>
      <c r="H49" s="71">
        <v>0</v>
      </c>
      <c r="I49" s="71">
        <v>-3998864.34</v>
      </c>
      <c r="J49" s="71">
        <v>-3998864.34</v>
      </c>
      <c r="K49" s="71">
        <v>-6002997.4199999999</v>
      </c>
      <c r="L49" s="71">
        <v>2004133.08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1415399.73</v>
      </c>
      <c r="AA49" s="71">
        <v>1229541.3</v>
      </c>
      <c r="AB49" s="71">
        <v>0</v>
      </c>
      <c r="AC49" s="71">
        <v>81038.899999999994</v>
      </c>
      <c r="AD49" s="71">
        <v>98079.61</v>
      </c>
      <c r="AE49" s="71">
        <v>0</v>
      </c>
      <c r="AF49" s="71">
        <v>0</v>
      </c>
      <c r="AG49" s="71">
        <v>6739.92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-6062244.1900000004</v>
      </c>
      <c r="AT49" s="71">
        <v>0</v>
      </c>
      <c r="AU49" s="71">
        <v>0</v>
      </c>
      <c r="AV49" s="71">
        <v>0</v>
      </c>
      <c r="AW49" s="71">
        <v>-1164521.8</v>
      </c>
      <c r="AX49" s="71">
        <v>-1164521.8</v>
      </c>
      <c r="AY49" s="71">
        <v>-1324586.6000000001</v>
      </c>
      <c r="AZ49" s="71">
        <v>0</v>
      </c>
      <c r="BA49" s="71">
        <v>-1324586.6000000001</v>
      </c>
      <c r="BB49" s="71">
        <v>0</v>
      </c>
      <c r="BC49" s="71">
        <v>0</v>
      </c>
      <c r="BD49" s="71">
        <v>160064.79999999999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-4818712.870000001</v>
      </c>
      <c r="BT49" s="71">
        <v>-4436415.13</v>
      </c>
      <c r="BU49" s="71">
        <v>-268066.15000000002</v>
      </c>
      <c r="BV49" s="71">
        <v>-2848.4</v>
      </c>
      <c r="BW49" s="71">
        <v>0</v>
      </c>
      <c r="BX49" s="71">
        <v>-32469.7</v>
      </c>
      <c r="BY49" s="71">
        <v>-69516.19</v>
      </c>
      <c r="BZ49" s="71">
        <v>0</v>
      </c>
      <c r="CA49" s="71">
        <v>-9397.2999999999993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-79009.52</v>
      </c>
      <c r="CJ49" s="71">
        <v>-79009.52</v>
      </c>
      <c r="CK49" s="71">
        <v>0</v>
      </c>
      <c r="CL49" s="71">
        <v>3463933.8500000006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1367468.6800000006</v>
      </c>
      <c r="E50" s="71">
        <v>2414297.6400000006</v>
      </c>
      <c r="F50" s="71">
        <v>30595971.170000002</v>
      </c>
      <c r="G50" s="71">
        <v>-28181673.530000001</v>
      </c>
      <c r="H50" s="71">
        <v>0</v>
      </c>
      <c r="I50" s="71">
        <v>-1032690.8599999994</v>
      </c>
      <c r="J50" s="71">
        <v>-5916019.7799999993</v>
      </c>
      <c r="K50" s="71">
        <v>-16044661.98</v>
      </c>
      <c r="L50" s="71">
        <v>10128642.200000001</v>
      </c>
      <c r="M50" s="71">
        <v>4883328.92</v>
      </c>
      <c r="N50" s="71">
        <v>14806479.720000001</v>
      </c>
      <c r="O50" s="71">
        <v>-9923150.8000000007</v>
      </c>
      <c r="P50" s="71">
        <v>0</v>
      </c>
      <c r="Q50" s="71">
        <v>0</v>
      </c>
      <c r="R50" s="71">
        <v>0</v>
      </c>
      <c r="S50" s="71">
        <v>-555727.3900000006</v>
      </c>
      <c r="T50" s="71">
        <v>-7201248.5300000003</v>
      </c>
      <c r="U50" s="71">
        <v>-7201248.5300000003</v>
      </c>
      <c r="V50" s="71">
        <v>0</v>
      </c>
      <c r="W50" s="71">
        <v>6645521.1399999997</v>
      </c>
      <c r="X50" s="71">
        <v>6645521.1399999997</v>
      </c>
      <c r="Y50" s="71">
        <v>0</v>
      </c>
      <c r="Z50" s="71">
        <v>541589.29</v>
      </c>
      <c r="AA50" s="71">
        <v>505443.7</v>
      </c>
      <c r="AB50" s="71">
        <v>0</v>
      </c>
      <c r="AC50" s="71">
        <v>0</v>
      </c>
      <c r="AD50" s="71">
        <v>36145.590000000004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-6320201.8300000038</v>
      </c>
      <c r="AT50" s="71">
        <v>0</v>
      </c>
      <c r="AU50" s="71">
        <v>0</v>
      </c>
      <c r="AV50" s="71">
        <v>0</v>
      </c>
      <c r="AW50" s="71">
        <v>-245724.05000000447</v>
      </c>
      <c r="AX50" s="71">
        <v>-24104380.650000006</v>
      </c>
      <c r="AY50" s="71">
        <v>-25215755.320000004</v>
      </c>
      <c r="AZ50" s="71">
        <v>0</v>
      </c>
      <c r="BA50" s="71">
        <v>-43124908.910000004</v>
      </c>
      <c r="BB50" s="71">
        <v>0</v>
      </c>
      <c r="BC50" s="71">
        <v>17909153.59</v>
      </c>
      <c r="BD50" s="71">
        <v>1111374.67</v>
      </c>
      <c r="BE50" s="71">
        <v>23858656.600000001</v>
      </c>
      <c r="BF50" s="71">
        <v>24854285.380000003</v>
      </c>
      <c r="BG50" s="71">
        <v>0</v>
      </c>
      <c r="BH50" s="71">
        <v>42506709.770000003</v>
      </c>
      <c r="BI50" s="71">
        <v>0</v>
      </c>
      <c r="BJ50" s="71">
        <v>-17652424.390000001</v>
      </c>
      <c r="BK50" s="71">
        <v>-995628.78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-6074477.7799999993</v>
      </c>
      <c r="BT50" s="71">
        <v>-2764313.94</v>
      </c>
      <c r="BU50" s="71">
        <v>-2766101.7</v>
      </c>
      <c r="BV50" s="71">
        <v>-1903653.26</v>
      </c>
      <c r="BW50" s="71">
        <v>0</v>
      </c>
      <c r="BX50" s="71">
        <v>-3736306.94</v>
      </c>
      <c r="BY50" s="71">
        <v>-212888.68</v>
      </c>
      <c r="BZ50" s="71">
        <v>5308786.74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-4952733.1500000032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1391069.48</v>
      </c>
      <c r="E52" s="71">
        <v>0</v>
      </c>
      <c r="F52" s="71">
        <v>0</v>
      </c>
      <c r="G52" s="71">
        <v>0</v>
      </c>
      <c r="H52" s="71">
        <v>0</v>
      </c>
      <c r="I52" s="71">
        <v>1391069.48</v>
      </c>
      <c r="J52" s="71">
        <v>1391069.48</v>
      </c>
      <c r="K52" s="71">
        <v>-2886749.64</v>
      </c>
      <c r="L52" s="71">
        <v>4277819.12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1391069.48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-7463956.4300000006</v>
      </c>
      <c r="E74" s="71">
        <v>14766169.869999999</v>
      </c>
      <c r="F74" s="71">
        <v>14766180.84</v>
      </c>
      <c r="G74" s="71">
        <v>-10.97</v>
      </c>
      <c r="H74" s="71">
        <v>0</v>
      </c>
      <c r="I74" s="71">
        <v>-3953232.9599999995</v>
      </c>
      <c r="J74" s="71">
        <v>-3952317.4199999995</v>
      </c>
      <c r="K74" s="71">
        <v>-7424712.0199999996</v>
      </c>
      <c r="L74" s="71">
        <v>3472394.6</v>
      </c>
      <c r="M74" s="71">
        <v>-915.54</v>
      </c>
      <c r="N74" s="71">
        <v>1.38</v>
      </c>
      <c r="O74" s="71">
        <v>-916.92</v>
      </c>
      <c r="P74" s="71">
        <v>0</v>
      </c>
      <c r="Q74" s="71">
        <v>0</v>
      </c>
      <c r="R74" s="71">
        <v>0</v>
      </c>
      <c r="S74" s="71">
        <v>-19864442.98</v>
      </c>
      <c r="T74" s="71">
        <v>-19863181.390000001</v>
      </c>
      <c r="U74" s="71">
        <v>-24658211.09</v>
      </c>
      <c r="V74" s="71">
        <v>4795029.7</v>
      </c>
      <c r="W74" s="71">
        <v>-1261.5900000000001</v>
      </c>
      <c r="X74" s="71">
        <v>4.58</v>
      </c>
      <c r="Y74" s="71">
        <v>-1266.17</v>
      </c>
      <c r="Z74" s="71">
        <v>1587549.64</v>
      </c>
      <c r="AA74" s="71">
        <v>910834.48</v>
      </c>
      <c r="AB74" s="71">
        <v>254233.63</v>
      </c>
      <c r="AC74" s="71">
        <v>88624.62</v>
      </c>
      <c r="AD74" s="71">
        <v>327386.2</v>
      </c>
      <c r="AE74" s="71">
        <v>0</v>
      </c>
      <c r="AF74" s="71">
        <v>0</v>
      </c>
      <c r="AG74" s="71">
        <v>0</v>
      </c>
      <c r="AH74" s="71">
        <v>6470.71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-51720362.090000004</v>
      </c>
      <c r="AT74" s="71">
        <v>-15331986.309999999</v>
      </c>
      <c r="AU74" s="71">
        <v>-15399270.689999999</v>
      </c>
      <c r="AV74" s="71">
        <v>67284.38</v>
      </c>
      <c r="AW74" s="71">
        <v>-30851463.640000001</v>
      </c>
      <c r="AX74" s="71">
        <v>-30845496.460000001</v>
      </c>
      <c r="AY74" s="71">
        <v>-83538023.5</v>
      </c>
      <c r="AZ74" s="71">
        <v>-76657942.909999996</v>
      </c>
      <c r="BA74" s="71">
        <v>-6880080.5899999999</v>
      </c>
      <c r="BB74" s="71">
        <v>0</v>
      </c>
      <c r="BC74" s="71">
        <v>0</v>
      </c>
      <c r="BD74" s="71">
        <v>52692527.039999999</v>
      </c>
      <c r="BE74" s="71">
        <v>-5967.1800000000512</v>
      </c>
      <c r="BF74" s="71">
        <v>319833.25999999995</v>
      </c>
      <c r="BG74" s="71">
        <v>319824.96999999997</v>
      </c>
      <c r="BH74" s="71">
        <v>8.2899999999999991</v>
      </c>
      <c r="BI74" s="71">
        <v>0</v>
      </c>
      <c r="BJ74" s="71">
        <v>0</v>
      </c>
      <c r="BK74" s="71">
        <v>-325800.44</v>
      </c>
      <c r="BL74" s="71">
        <v>0</v>
      </c>
      <c r="BM74" s="71">
        <v>0</v>
      </c>
      <c r="BN74" s="71">
        <v>0</v>
      </c>
      <c r="BO74" s="71">
        <v>-1435067.75</v>
      </c>
      <c r="BP74" s="71">
        <v>-1435067.75</v>
      </c>
      <c r="BQ74" s="71">
        <v>0</v>
      </c>
      <c r="BR74" s="71">
        <v>0</v>
      </c>
      <c r="BS74" s="71">
        <v>-4101844.39</v>
      </c>
      <c r="BT74" s="71">
        <v>-3249423.8000000003</v>
      </c>
      <c r="BU74" s="71">
        <v>-640202.55000000005</v>
      </c>
      <c r="BV74" s="71">
        <v>-149135.49</v>
      </c>
      <c r="BW74" s="71">
        <v>0</v>
      </c>
      <c r="BX74" s="71">
        <v>0</v>
      </c>
      <c r="BY74" s="71">
        <v>-37981.01</v>
      </c>
      <c r="BZ74" s="71">
        <v>384.49</v>
      </c>
      <c r="CA74" s="71">
        <v>-25486.03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-59184318.520000003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825150.45218455477</v>
      </c>
      <c r="E75" s="71">
        <v>692368.38000000047</v>
      </c>
      <c r="F75" s="71">
        <v>1384802.7400000005</v>
      </c>
      <c r="G75" s="71">
        <v>-692434.36</v>
      </c>
      <c r="H75" s="71">
        <v>0</v>
      </c>
      <c r="I75" s="71">
        <v>-12811.570000000007</v>
      </c>
      <c r="J75" s="71">
        <v>-48437.080000000016</v>
      </c>
      <c r="K75" s="71">
        <v>-406854.71</v>
      </c>
      <c r="L75" s="71">
        <v>358417.63</v>
      </c>
      <c r="M75" s="71">
        <v>35625.510000000009</v>
      </c>
      <c r="N75" s="71">
        <v>203428.45</v>
      </c>
      <c r="O75" s="71">
        <v>-167802.94</v>
      </c>
      <c r="P75" s="71">
        <v>0</v>
      </c>
      <c r="Q75" s="71">
        <v>0</v>
      </c>
      <c r="R75" s="71">
        <v>0</v>
      </c>
      <c r="S75" s="71">
        <v>-69753.38</v>
      </c>
      <c r="T75" s="71">
        <v>-143674.47</v>
      </c>
      <c r="U75" s="71">
        <v>-209173</v>
      </c>
      <c r="V75" s="71">
        <v>65498.53</v>
      </c>
      <c r="W75" s="71">
        <v>73921.09</v>
      </c>
      <c r="X75" s="71">
        <v>104586</v>
      </c>
      <c r="Y75" s="71">
        <v>-30664.91</v>
      </c>
      <c r="Z75" s="71">
        <v>215347.02218455425</v>
      </c>
      <c r="AA75" s="71">
        <v>36995.379435541123</v>
      </c>
      <c r="AB75" s="71">
        <v>0</v>
      </c>
      <c r="AC75" s="71">
        <v>0</v>
      </c>
      <c r="AD75" s="71">
        <v>178351.64274901312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-1385785.5282561674</v>
      </c>
      <c r="AT75" s="71">
        <v>-103995.14000000001</v>
      </c>
      <c r="AU75" s="71">
        <v>-307151.77</v>
      </c>
      <c r="AV75" s="71">
        <v>203156.63</v>
      </c>
      <c r="AW75" s="71">
        <v>-890957.3200000003</v>
      </c>
      <c r="AX75" s="71">
        <v>-1408223.1500000004</v>
      </c>
      <c r="AY75" s="71">
        <v>-3641394.1500000004</v>
      </c>
      <c r="AZ75" s="71">
        <v>-2360025.4500000002</v>
      </c>
      <c r="BA75" s="71">
        <v>-1281368.7</v>
      </c>
      <c r="BB75" s="71">
        <v>0</v>
      </c>
      <c r="BC75" s="71">
        <v>0</v>
      </c>
      <c r="BD75" s="71">
        <v>2233171</v>
      </c>
      <c r="BE75" s="71">
        <v>517265.83000000007</v>
      </c>
      <c r="BF75" s="71">
        <v>2066744.83</v>
      </c>
      <c r="BG75" s="71">
        <v>1323437.0900000001</v>
      </c>
      <c r="BH75" s="71">
        <v>743307.74</v>
      </c>
      <c r="BI75" s="71">
        <v>0</v>
      </c>
      <c r="BJ75" s="71">
        <v>0</v>
      </c>
      <c r="BK75" s="71">
        <v>-1549479</v>
      </c>
      <c r="BL75" s="71">
        <v>0</v>
      </c>
      <c r="BM75" s="71">
        <v>0</v>
      </c>
      <c r="BN75" s="71">
        <v>0</v>
      </c>
      <c r="BO75" s="71">
        <v>-83084.210000000021</v>
      </c>
      <c r="BP75" s="71">
        <v>-83084.210000000021</v>
      </c>
      <c r="BQ75" s="71">
        <v>0</v>
      </c>
      <c r="BR75" s="71">
        <v>0</v>
      </c>
      <c r="BS75" s="71">
        <v>-307748.85825616703</v>
      </c>
      <c r="BT75" s="71">
        <v>-473761.3</v>
      </c>
      <c r="BU75" s="71">
        <v>-20625.454614756985</v>
      </c>
      <c r="BV75" s="71">
        <v>-10691.707612202297</v>
      </c>
      <c r="BW75" s="71">
        <v>0</v>
      </c>
      <c r="BX75" s="71">
        <v>0</v>
      </c>
      <c r="BY75" s="71">
        <v>-19.699513814984961</v>
      </c>
      <c r="BZ75" s="71">
        <v>197558.91999999998</v>
      </c>
      <c r="CA75" s="71">
        <v>-209.61651539277884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-560635.07607161265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6986832.7399999993</v>
      </c>
      <c r="E76" s="71">
        <v>6042793.4000000004</v>
      </c>
      <c r="F76" s="71">
        <v>6042793.4000000004</v>
      </c>
      <c r="G76" s="71">
        <v>0</v>
      </c>
      <c r="H76" s="71">
        <v>0</v>
      </c>
      <c r="I76" s="71">
        <v>-1052688.56</v>
      </c>
      <c r="J76" s="71">
        <v>-1052688.56</v>
      </c>
      <c r="K76" s="71">
        <v>-1945515.89</v>
      </c>
      <c r="L76" s="71">
        <v>892827.33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1996727.8999999997</v>
      </c>
      <c r="AA76" s="71">
        <v>1456486.0699999998</v>
      </c>
      <c r="AB76" s="71">
        <v>407341.68</v>
      </c>
      <c r="AC76" s="71">
        <v>-54882.759999999987</v>
      </c>
      <c r="AD76" s="71">
        <v>187782.91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-4941352.63</v>
      </c>
      <c r="AT76" s="71">
        <v>-1524093.67</v>
      </c>
      <c r="AU76" s="71">
        <v>-1524093.67</v>
      </c>
      <c r="AV76" s="71">
        <v>0</v>
      </c>
      <c r="AW76" s="71">
        <v>-1157969.7</v>
      </c>
      <c r="AX76" s="71">
        <v>-1157969.7</v>
      </c>
      <c r="AY76" s="71">
        <v>-1666090.3399999999</v>
      </c>
      <c r="AZ76" s="71">
        <v>-2280374.0499999998</v>
      </c>
      <c r="BA76" s="71">
        <v>-569034.71</v>
      </c>
      <c r="BB76" s="71">
        <v>0</v>
      </c>
      <c r="BC76" s="71">
        <v>1183318.42</v>
      </c>
      <c r="BD76" s="71">
        <v>508120.63999999996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-702637.84</v>
      </c>
      <c r="BP76" s="71">
        <v>-702637.84</v>
      </c>
      <c r="BQ76" s="71">
        <v>0</v>
      </c>
      <c r="BR76" s="71">
        <v>0</v>
      </c>
      <c r="BS76" s="71">
        <v>-1556651.42</v>
      </c>
      <c r="BT76" s="71">
        <v>-1271269.25</v>
      </c>
      <c r="BU76" s="71">
        <v>-180265.61</v>
      </c>
      <c r="BV76" s="71">
        <v>-40502.61</v>
      </c>
      <c r="BW76" s="71">
        <v>0</v>
      </c>
      <c r="BX76" s="71">
        <v>0</v>
      </c>
      <c r="BY76" s="71">
        <v>-64613.95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2045480.1099999994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1415332884.6696899</v>
      </c>
      <c r="E78" s="74">
        <v>553123888.47000003</v>
      </c>
      <c r="F78" s="74">
        <v>1128170444.3900001</v>
      </c>
      <c r="G78" s="74">
        <v>-575046555.91999984</v>
      </c>
      <c r="H78" s="74">
        <v>0</v>
      </c>
      <c r="I78" s="74">
        <v>-3393358.6499999319</v>
      </c>
      <c r="J78" s="74">
        <v>15632529.050000018</v>
      </c>
      <c r="K78" s="74">
        <v>-722549226.70999992</v>
      </c>
      <c r="L78" s="74">
        <v>738181755.76000011</v>
      </c>
      <c r="M78" s="74">
        <v>-19025887.699999951</v>
      </c>
      <c r="N78" s="74">
        <v>379384325.84999996</v>
      </c>
      <c r="O78" s="74">
        <v>-398410213.55000013</v>
      </c>
      <c r="P78" s="74">
        <v>0</v>
      </c>
      <c r="Q78" s="74">
        <v>0</v>
      </c>
      <c r="R78" s="74">
        <v>0</v>
      </c>
      <c r="S78" s="74">
        <v>-59680238.860000037</v>
      </c>
      <c r="T78" s="74">
        <v>-52637504.740000039</v>
      </c>
      <c r="U78" s="74">
        <v>-407063726.23999989</v>
      </c>
      <c r="V78" s="74">
        <v>354426221.49999994</v>
      </c>
      <c r="W78" s="74">
        <v>-7042734.1200000057</v>
      </c>
      <c r="X78" s="74">
        <v>212905300.96000001</v>
      </c>
      <c r="Y78" s="74">
        <v>-219948035.07999998</v>
      </c>
      <c r="Z78" s="74">
        <v>199800110.6696896</v>
      </c>
      <c r="AA78" s="74">
        <v>132581888.58464579</v>
      </c>
      <c r="AB78" s="74">
        <v>5938854.4995854925</v>
      </c>
      <c r="AC78" s="74">
        <v>47104300.245426916</v>
      </c>
      <c r="AD78" s="74">
        <v>12348192.760683872</v>
      </c>
      <c r="AE78" s="74">
        <v>241785.62927106963</v>
      </c>
      <c r="AF78" s="74">
        <v>148384.99493073439</v>
      </c>
      <c r="AG78" s="74">
        <v>785154.28682603803</v>
      </c>
      <c r="AH78" s="74">
        <v>664243.46000000008</v>
      </c>
      <c r="AI78" s="74">
        <v>-12693.791680315833</v>
      </c>
      <c r="AJ78" s="74">
        <v>1529602.7899999989</v>
      </c>
      <c r="AK78" s="74">
        <v>1557688.0299999989</v>
      </c>
      <c r="AL78" s="74">
        <v>-28085.24</v>
      </c>
      <c r="AM78" s="74">
        <v>723952880.25</v>
      </c>
      <c r="AN78" s="74">
        <v>881200346.82000017</v>
      </c>
      <c r="AO78" s="74">
        <v>-188255945.31</v>
      </c>
      <c r="AP78" s="74">
        <v>0</v>
      </c>
      <c r="AQ78" s="74">
        <v>0</v>
      </c>
      <c r="AR78" s="74">
        <v>31008478.739999991</v>
      </c>
      <c r="AS78" s="74">
        <v>-1076537613.8442011</v>
      </c>
      <c r="AT78" s="74">
        <v>-831991434.56999981</v>
      </c>
      <c r="AU78" s="74">
        <v>-1171637399.3599997</v>
      </c>
      <c r="AV78" s="74">
        <v>339645964.79000002</v>
      </c>
      <c r="AW78" s="74">
        <v>-62934474.88390021</v>
      </c>
      <c r="AX78" s="74">
        <v>-571365425.08389974</v>
      </c>
      <c r="AY78" s="74">
        <v>-2371533769.1339006</v>
      </c>
      <c r="AZ78" s="74">
        <v>-2701224846.3740706</v>
      </c>
      <c r="BA78" s="74">
        <v>-667125398.08982885</v>
      </c>
      <c r="BB78" s="74">
        <v>-18427253.309999999</v>
      </c>
      <c r="BC78" s="74">
        <v>1015243728.6400001</v>
      </c>
      <c r="BD78" s="74">
        <v>1800168344.0500002</v>
      </c>
      <c r="BE78" s="74">
        <v>508430950.19999963</v>
      </c>
      <c r="BF78" s="74">
        <v>1964415079.6499999</v>
      </c>
      <c r="BG78" s="74">
        <v>2320321484.6731715</v>
      </c>
      <c r="BH78" s="74">
        <v>537451955.19682801</v>
      </c>
      <c r="BI78" s="74">
        <v>11928942.51</v>
      </c>
      <c r="BJ78" s="74">
        <v>-905287302.73000002</v>
      </c>
      <c r="BK78" s="74">
        <v>-1455984129.4499998</v>
      </c>
      <c r="BL78" s="74">
        <v>6087</v>
      </c>
      <c r="BM78" s="74">
        <v>6087</v>
      </c>
      <c r="BN78" s="74">
        <v>0</v>
      </c>
      <c r="BO78" s="74">
        <v>-33230238.870000008</v>
      </c>
      <c r="BP78" s="74">
        <v>-33341370.240000006</v>
      </c>
      <c r="BQ78" s="74">
        <v>0</v>
      </c>
      <c r="BR78" s="74">
        <v>111131.37</v>
      </c>
      <c r="BS78" s="74">
        <v>-141298062.63030094</v>
      </c>
      <c r="BT78" s="74">
        <v>-137073643.84599301</v>
      </c>
      <c r="BU78" s="74">
        <v>-65807066.093047552</v>
      </c>
      <c r="BV78" s="74">
        <v>-18333894.509953041</v>
      </c>
      <c r="BW78" s="74">
        <v>-1296.5</v>
      </c>
      <c r="BX78" s="74">
        <v>-10597114.653357988</v>
      </c>
      <c r="BY78" s="74">
        <v>-7446603.0857407087</v>
      </c>
      <c r="BZ78" s="74">
        <v>99654134.949999973</v>
      </c>
      <c r="CA78" s="74">
        <v>-1692578.8922086379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-7089489.8899999997</v>
      </c>
      <c r="CJ78" s="74">
        <v>-7089489.8899999997</v>
      </c>
      <c r="CK78" s="74">
        <v>0</v>
      </c>
      <c r="CL78" s="74">
        <v>338795270.82548845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348026.76218455378</v>
      </c>
      <c r="E80" s="74">
        <v>21501331.649999999</v>
      </c>
      <c r="F80" s="74">
        <v>22193776.98</v>
      </c>
      <c r="G80" s="74">
        <v>-692445.33</v>
      </c>
      <c r="H80" s="74">
        <v>0</v>
      </c>
      <c r="I80" s="74">
        <v>-5018733.09</v>
      </c>
      <c r="J80" s="74">
        <v>-5053443.0599999996</v>
      </c>
      <c r="K80" s="74">
        <v>-9777082.6199999992</v>
      </c>
      <c r="L80" s="74">
        <v>4723639.5599999996</v>
      </c>
      <c r="M80" s="74">
        <v>34709.970000000008</v>
      </c>
      <c r="N80" s="74">
        <v>203429.83000000002</v>
      </c>
      <c r="O80" s="74">
        <v>-168719.86000000002</v>
      </c>
      <c r="P80" s="74">
        <v>0</v>
      </c>
      <c r="Q80" s="74">
        <v>0</v>
      </c>
      <c r="R80" s="74">
        <v>0</v>
      </c>
      <c r="S80" s="74">
        <v>-19934196.359999999</v>
      </c>
      <c r="T80" s="74">
        <v>-20006855.859999999</v>
      </c>
      <c r="U80" s="74">
        <v>-24867384.09</v>
      </c>
      <c r="V80" s="74">
        <v>4860528.2300000004</v>
      </c>
      <c r="W80" s="74">
        <v>72659.5</v>
      </c>
      <c r="X80" s="74">
        <v>104590.58</v>
      </c>
      <c r="Y80" s="74">
        <v>-31931.08</v>
      </c>
      <c r="Z80" s="74">
        <v>3799624.5621845536</v>
      </c>
      <c r="AA80" s="74">
        <v>2404315.9294355409</v>
      </c>
      <c r="AB80" s="74">
        <v>661575.31000000006</v>
      </c>
      <c r="AC80" s="74">
        <v>33741.860000000008</v>
      </c>
      <c r="AD80" s="74">
        <v>693520.75274901313</v>
      </c>
      <c r="AE80" s="74">
        <v>0</v>
      </c>
      <c r="AF80" s="74">
        <v>0</v>
      </c>
      <c r="AG80" s="74">
        <v>0</v>
      </c>
      <c r="AH80" s="74">
        <v>6470.71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-58047500.248256177</v>
      </c>
      <c r="AT80" s="74">
        <v>-16960075.119999997</v>
      </c>
      <c r="AU80" s="74">
        <v>-17230516.129999999</v>
      </c>
      <c r="AV80" s="74">
        <v>270441.01</v>
      </c>
      <c r="AW80" s="74">
        <v>-32900390.66</v>
      </c>
      <c r="AX80" s="74">
        <v>-33411689.309999999</v>
      </c>
      <c r="AY80" s="74">
        <v>-88845507.99000001</v>
      </c>
      <c r="AZ80" s="74">
        <v>-81298342.409999996</v>
      </c>
      <c r="BA80" s="74">
        <v>-8730484</v>
      </c>
      <c r="BB80" s="74">
        <v>0</v>
      </c>
      <c r="BC80" s="74">
        <v>1183318.42</v>
      </c>
      <c r="BD80" s="74">
        <v>55433818.68</v>
      </c>
      <c r="BE80" s="74">
        <v>511298.65</v>
      </c>
      <c r="BF80" s="74">
        <v>2386578.09</v>
      </c>
      <c r="BG80" s="74">
        <v>1643262.06</v>
      </c>
      <c r="BH80" s="74">
        <v>743316.03</v>
      </c>
      <c r="BI80" s="74">
        <v>0</v>
      </c>
      <c r="BJ80" s="74">
        <v>0</v>
      </c>
      <c r="BK80" s="74">
        <v>-1875279.44</v>
      </c>
      <c r="BL80" s="74">
        <v>0</v>
      </c>
      <c r="BM80" s="74">
        <v>0</v>
      </c>
      <c r="BN80" s="74">
        <v>0</v>
      </c>
      <c r="BO80" s="74">
        <v>-2220789.7999999998</v>
      </c>
      <c r="BP80" s="74">
        <v>-2220789.7999999998</v>
      </c>
      <c r="BQ80" s="74">
        <v>0</v>
      </c>
      <c r="BR80" s="74">
        <v>0</v>
      </c>
      <c r="BS80" s="74">
        <v>-5966244.6682561673</v>
      </c>
      <c r="BT80" s="74">
        <v>-4994454.3499999996</v>
      </c>
      <c r="BU80" s="74">
        <v>-841093.61461475701</v>
      </c>
      <c r="BV80" s="74">
        <v>-200329.8076122023</v>
      </c>
      <c r="BW80" s="74">
        <v>0</v>
      </c>
      <c r="BX80" s="74">
        <v>0</v>
      </c>
      <c r="BY80" s="74">
        <v>-102614.65951381499</v>
      </c>
      <c r="BZ80" s="74">
        <v>197943.40999999997</v>
      </c>
      <c r="CA80" s="74">
        <v>-25695.646515392778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-57699473.486071616</v>
      </c>
    </row>
    <row r="81" spans="1:90">
      <c r="A81" s="56" t="s">
        <v>134</v>
      </c>
      <c r="B81" s="73">
        <v>9003</v>
      </c>
      <c r="C81" s="70" t="s">
        <v>383</v>
      </c>
      <c r="D81" s="74">
        <v>1415332884.6696899</v>
      </c>
      <c r="E81" s="74">
        <v>553123888.47000003</v>
      </c>
      <c r="F81" s="74">
        <v>1128170444.3900001</v>
      </c>
      <c r="G81" s="74">
        <v>-575046555.91999984</v>
      </c>
      <c r="H81" s="74">
        <v>0</v>
      </c>
      <c r="I81" s="74">
        <v>-3393358.6499999319</v>
      </c>
      <c r="J81" s="74">
        <v>15632529.050000018</v>
      </c>
      <c r="K81" s="74">
        <v>-722549226.70999992</v>
      </c>
      <c r="L81" s="74">
        <v>738181755.76000011</v>
      </c>
      <c r="M81" s="74">
        <v>-19025887.699999951</v>
      </c>
      <c r="N81" s="74">
        <v>379384325.84999996</v>
      </c>
      <c r="O81" s="74">
        <v>-398410213.55000013</v>
      </c>
      <c r="P81" s="74">
        <v>0</v>
      </c>
      <c r="Q81" s="74">
        <v>0</v>
      </c>
      <c r="R81" s="74">
        <v>0</v>
      </c>
      <c r="S81" s="74">
        <v>-59680238.860000037</v>
      </c>
      <c r="T81" s="74">
        <v>-52637504.740000039</v>
      </c>
      <c r="U81" s="74">
        <v>-407063726.23999989</v>
      </c>
      <c r="V81" s="74">
        <v>354426221.49999994</v>
      </c>
      <c r="W81" s="74">
        <v>-7042734.1200000057</v>
      </c>
      <c r="X81" s="74">
        <v>212905300.96000001</v>
      </c>
      <c r="Y81" s="74">
        <v>-219948035.07999998</v>
      </c>
      <c r="Z81" s="74">
        <v>199800110.6696896</v>
      </c>
      <c r="AA81" s="74">
        <v>132581888.58464579</v>
      </c>
      <c r="AB81" s="74">
        <v>5938854.4995854925</v>
      </c>
      <c r="AC81" s="74">
        <v>47104300.245426916</v>
      </c>
      <c r="AD81" s="74">
        <v>12348192.760683872</v>
      </c>
      <c r="AE81" s="74">
        <v>241785.62927106963</v>
      </c>
      <c r="AF81" s="74">
        <v>148384.99493073439</v>
      </c>
      <c r="AG81" s="74">
        <v>785154.28682603803</v>
      </c>
      <c r="AH81" s="74">
        <v>664243.46000000008</v>
      </c>
      <c r="AI81" s="74">
        <v>-12693.791680315833</v>
      </c>
      <c r="AJ81" s="74">
        <v>1529602.7899999989</v>
      </c>
      <c r="AK81" s="74">
        <v>1557688.0299999989</v>
      </c>
      <c r="AL81" s="74">
        <v>-28085.24</v>
      </c>
      <c r="AM81" s="74">
        <v>723952880.25</v>
      </c>
      <c r="AN81" s="74">
        <v>881200346.82000017</v>
      </c>
      <c r="AO81" s="74">
        <v>-188255945.31</v>
      </c>
      <c r="AP81" s="74">
        <v>0</v>
      </c>
      <c r="AQ81" s="74">
        <v>0</v>
      </c>
      <c r="AR81" s="74">
        <v>31008478.739999991</v>
      </c>
      <c r="AS81" s="74">
        <v>-1076537613.8442011</v>
      </c>
      <c r="AT81" s="74">
        <v>-831991434.56999981</v>
      </c>
      <c r="AU81" s="74">
        <v>-1171637399.3599997</v>
      </c>
      <c r="AV81" s="74">
        <v>339645964.79000002</v>
      </c>
      <c r="AW81" s="74">
        <v>-62934474.88390021</v>
      </c>
      <c r="AX81" s="74">
        <v>-571365425.08389974</v>
      </c>
      <c r="AY81" s="74">
        <v>-2371533769.1339006</v>
      </c>
      <c r="AZ81" s="74">
        <v>-2701224846.3740706</v>
      </c>
      <c r="BA81" s="74">
        <v>-667125398.08982885</v>
      </c>
      <c r="BB81" s="74">
        <v>-18427253.309999999</v>
      </c>
      <c r="BC81" s="74">
        <v>1015243728.6400001</v>
      </c>
      <c r="BD81" s="74">
        <v>1800168344.0500002</v>
      </c>
      <c r="BE81" s="74">
        <v>508430950.19999963</v>
      </c>
      <c r="BF81" s="74">
        <v>1964415079.6499999</v>
      </c>
      <c r="BG81" s="74">
        <v>2320321484.6731715</v>
      </c>
      <c r="BH81" s="74">
        <v>537451955.19682801</v>
      </c>
      <c r="BI81" s="74">
        <v>11928942.51</v>
      </c>
      <c r="BJ81" s="74">
        <v>-905287302.73000002</v>
      </c>
      <c r="BK81" s="74">
        <v>-1455984129.4499998</v>
      </c>
      <c r="BL81" s="74">
        <v>6087</v>
      </c>
      <c r="BM81" s="74">
        <v>6087</v>
      </c>
      <c r="BN81" s="74">
        <v>0</v>
      </c>
      <c r="BO81" s="74">
        <v>-33230238.870000008</v>
      </c>
      <c r="BP81" s="74">
        <v>-33341370.240000006</v>
      </c>
      <c r="BQ81" s="74">
        <v>0</v>
      </c>
      <c r="BR81" s="74">
        <v>111131.37</v>
      </c>
      <c r="BS81" s="74">
        <v>-141298062.63030094</v>
      </c>
      <c r="BT81" s="74">
        <v>-137073643.84599301</v>
      </c>
      <c r="BU81" s="74">
        <v>-65807066.093047552</v>
      </c>
      <c r="BV81" s="74">
        <v>-18333894.509953041</v>
      </c>
      <c r="BW81" s="74">
        <v>-1296.5</v>
      </c>
      <c r="BX81" s="74">
        <v>-10597114.653357988</v>
      </c>
      <c r="BY81" s="74">
        <v>-7446603.0857407087</v>
      </c>
      <c r="BZ81" s="74">
        <v>99654134.949999973</v>
      </c>
      <c r="CA81" s="74">
        <v>-1692578.8922086379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-7089489.8899999997</v>
      </c>
      <c r="CJ81" s="74">
        <v>-7089489.8899999997</v>
      </c>
      <c r="CK81" s="74">
        <v>0</v>
      </c>
      <c r="CL81" s="74">
        <v>338795270.82548845</v>
      </c>
    </row>
    <row r="82" spans="1:90" ht="12.75" customHeight="1">
      <c r="A82" s="57" t="s">
        <v>136</v>
      </c>
      <c r="B82" s="75"/>
      <c r="C82" s="70" t="s">
        <v>384</v>
      </c>
      <c r="D82" s="74">
        <v>1415680911.4318745</v>
      </c>
      <c r="E82" s="74">
        <v>574625220.12</v>
      </c>
      <c r="F82" s="74">
        <v>1150364221.3700001</v>
      </c>
      <c r="G82" s="74">
        <v>-575739001.24999988</v>
      </c>
      <c r="H82" s="74">
        <v>0</v>
      </c>
      <c r="I82" s="74">
        <v>-8412091.7399999313</v>
      </c>
      <c r="J82" s="74">
        <v>10579085.990000017</v>
      </c>
      <c r="K82" s="74">
        <v>-732326309.32999992</v>
      </c>
      <c r="L82" s="74">
        <v>742905395.32000005</v>
      </c>
      <c r="M82" s="74">
        <v>-18991177.729999952</v>
      </c>
      <c r="N82" s="74">
        <v>379587755.67999995</v>
      </c>
      <c r="O82" s="74">
        <v>-398578933.41000015</v>
      </c>
      <c r="P82" s="74">
        <v>0</v>
      </c>
      <c r="Q82" s="74">
        <v>0</v>
      </c>
      <c r="R82" s="74">
        <v>0</v>
      </c>
      <c r="S82" s="74">
        <v>-79614435.220000029</v>
      </c>
      <c r="T82" s="74">
        <v>-72644360.600000039</v>
      </c>
      <c r="U82" s="74">
        <v>-431931110.32999986</v>
      </c>
      <c r="V82" s="74">
        <v>359286749.72999996</v>
      </c>
      <c r="W82" s="74">
        <v>-6970074.6200000057</v>
      </c>
      <c r="X82" s="74">
        <v>213009891.54000002</v>
      </c>
      <c r="Y82" s="74">
        <v>-219979966.16</v>
      </c>
      <c r="Z82" s="74">
        <v>203599735.23187414</v>
      </c>
      <c r="AA82" s="74">
        <v>134986204.51408133</v>
      </c>
      <c r="AB82" s="74">
        <v>6600429.8095854931</v>
      </c>
      <c r="AC82" s="74">
        <v>47138042.105426915</v>
      </c>
      <c r="AD82" s="74">
        <v>13041713.513432885</v>
      </c>
      <c r="AE82" s="74">
        <v>241785.62927106963</v>
      </c>
      <c r="AF82" s="74">
        <v>148384.99493073439</v>
      </c>
      <c r="AG82" s="74">
        <v>785154.28682603803</v>
      </c>
      <c r="AH82" s="74">
        <v>670714.17000000004</v>
      </c>
      <c r="AI82" s="74">
        <v>-12693.791680315833</v>
      </c>
      <c r="AJ82" s="74">
        <v>1529602.7899999989</v>
      </c>
      <c r="AK82" s="74">
        <v>1557688.0299999989</v>
      </c>
      <c r="AL82" s="74">
        <v>-28085.24</v>
      </c>
      <c r="AM82" s="74">
        <v>723952880.25</v>
      </c>
      <c r="AN82" s="74">
        <v>881200346.82000017</v>
      </c>
      <c r="AO82" s="74">
        <v>-188255945.31</v>
      </c>
      <c r="AP82" s="74">
        <v>0</v>
      </c>
      <c r="AQ82" s="74">
        <v>0</v>
      </c>
      <c r="AR82" s="74">
        <v>31008478.739999991</v>
      </c>
      <c r="AS82" s="74">
        <v>-1134585114.0924573</v>
      </c>
      <c r="AT82" s="74">
        <v>-848951509.68999982</v>
      </c>
      <c r="AU82" s="74">
        <v>-1188867915.4899998</v>
      </c>
      <c r="AV82" s="74">
        <v>339916405.80000001</v>
      </c>
      <c r="AW82" s="74">
        <v>-95834865.543900207</v>
      </c>
      <c r="AX82" s="74">
        <v>-604777114.39389968</v>
      </c>
      <c r="AY82" s="74">
        <v>-2460379277.1239004</v>
      </c>
      <c r="AZ82" s="74">
        <v>-2782523188.7840705</v>
      </c>
      <c r="BA82" s="74">
        <v>-675855882.08982885</v>
      </c>
      <c r="BB82" s="74">
        <v>-18427253.309999999</v>
      </c>
      <c r="BC82" s="74">
        <v>1016427047.0600001</v>
      </c>
      <c r="BD82" s="74">
        <v>1855602162.7300003</v>
      </c>
      <c r="BE82" s="74">
        <v>508942248.84999961</v>
      </c>
      <c r="BF82" s="74">
        <v>1966801657.7399998</v>
      </c>
      <c r="BG82" s="74">
        <v>2321964746.7331715</v>
      </c>
      <c r="BH82" s="74">
        <v>538195271.22682798</v>
      </c>
      <c r="BI82" s="74">
        <v>11928942.51</v>
      </c>
      <c r="BJ82" s="74">
        <v>-905287302.73000002</v>
      </c>
      <c r="BK82" s="74">
        <v>-1457859408.8899999</v>
      </c>
      <c r="BL82" s="74">
        <v>6087</v>
      </c>
      <c r="BM82" s="74">
        <v>6087</v>
      </c>
      <c r="BN82" s="74">
        <v>0</v>
      </c>
      <c r="BO82" s="74">
        <v>-35451028.670000009</v>
      </c>
      <c r="BP82" s="74">
        <v>-35562160.040000007</v>
      </c>
      <c r="BQ82" s="74">
        <v>0</v>
      </c>
      <c r="BR82" s="74">
        <v>111131.37</v>
      </c>
      <c r="BS82" s="74">
        <v>-147264307.2985571</v>
      </c>
      <c r="BT82" s="74">
        <v>-142068098.19599301</v>
      </c>
      <c r="BU82" s="74">
        <v>-66648159.707662307</v>
      </c>
      <c r="BV82" s="74">
        <v>-18534224.317565244</v>
      </c>
      <c r="BW82" s="74">
        <v>-1296.5</v>
      </c>
      <c r="BX82" s="74">
        <v>-10597114.653357988</v>
      </c>
      <c r="BY82" s="74">
        <v>-7549217.7452545241</v>
      </c>
      <c r="BZ82" s="74">
        <v>99852078.35999997</v>
      </c>
      <c r="CA82" s="74">
        <v>-1718274.5387240306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-7089489.8899999997</v>
      </c>
      <c r="CJ82" s="74">
        <v>-7089489.8899999997</v>
      </c>
      <c r="CK82" s="74">
        <v>0</v>
      </c>
      <c r="CL82" s="74">
        <v>281095797.33941686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3DB8-72C3-4162-ABE1-DF8C755F8A5E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267</v>
      </c>
      <c r="B2" s="86">
        <v>702</v>
      </c>
      <c r="C2" s="86">
        <v>748</v>
      </c>
      <c r="D2" s="86">
        <v>749</v>
      </c>
      <c r="E2" s="86">
        <v>752</v>
      </c>
      <c r="F2" s="86">
        <v>753</v>
      </c>
      <c r="G2" s="86">
        <v>754</v>
      </c>
      <c r="H2" s="86">
        <v>757</v>
      </c>
      <c r="I2" s="86">
        <v>758</v>
      </c>
      <c r="J2" s="86">
        <v>759</v>
      </c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59879566.434956595</v>
      </c>
      <c r="E7" s="71">
        <v>41352511.439999998</v>
      </c>
      <c r="F7" s="71">
        <v>43373549.129999995</v>
      </c>
      <c r="G7" s="71">
        <v>-2021037.69</v>
      </c>
      <c r="H7" s="71">
        <v>0</v>
      </c>
      <c r="I7" s="71">
        <v>-7076640.54</v>
      </c>
      <c r="J7" s="71">
        <v>-612867.00999999978</v>
      </c>
      <c r="K7" s="71">
        <v>-10404027</v>
      </c>
      <c r="L7" s="71">
        <v>9791159.9900000002</v>
      </c>
      <c r="M7" s="71">
        <v>-6463773.5300000003</v>
      </c>
      <c r="N7" s="71">
        <v>0</v>
      </c>
      <c r="O7" s="71">
        <v>-6463773.5300000003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25603695.534956597</v>
      </c>
      <c r="AA7" s="71">
        <v>0</v>
      </c>
      <c r="AB7" s="71">
        <v>0</v>
      </c>
      <c r="AC7" s="71">
        <v>0</v>
      </c>
      <c r="AD7" s="71">
        <v>27098634.002932671</v>
      </c>
      <c r="AE7" s="71">
        <v>0</v>
      </c>
      <c r="AF7" s="71">
        <v>0</v>
      </c>
      <c r="AG7" s="71">
        <v>0</v>
      </c>
      <c r="AH7" s="71">
        <v>0</v>
      </c>
      <c r="AI7" s="71">
        <v>-1494938.4679760728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-7475844.9650960593</v>
      </c>
      <c r="AT7" s="71">
        <v>-369778.24</v>
      </c>
      <c r="AU7" s="71">
        <v>-369778.24</v>
      </c>
      <c r="AV7" s="71">
        <v>0</v>
      </c>
      <c r="AW7" s="71">
        <v>497932.02999999997</v>
      </c>
      <c r="AX7" s="71">
        <v>497932.02999999997</v>
      </c>
      <c r="AY7" s="71">
        <v>-360955.69</v>
      </c>
      <c r="AZ7" s="71">
        <v>-14808.4</v>
      </c>
      <c r="BA7" s="71">
        <v>-346147.29</v>
      </c>
      <c r="BB7" s="71">
        <v>0</v>
      </c>
      <c r="BC7" s="71">
        <v>0</v>
      </c>
      <c r="BD7" s="71">
        <v>858887.72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-7603998.7550960593</v>
      </c>
      <c r="BT7" s="71">
        <v>-2121028.0499999998</v>
      </c>
      <c r="BU7" s="71">
        <v>-3377851.2354310225</v>
      </c>
      <c r="BV7" s="71">
        <v>-888319.23157594353</v>
      </c>
      <c r="BW7" s="71">
        <v>0</v>
      </c>
      <c r="BX7" s="71">
        <v>-59108.320618208156</v>
      </c>
      <c r="BY7" s="71">
        <v>-2246050.417470885</v>
      </c>
      <c r="BZ7" s="71">
        <v>1088358.5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52403721.469860539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1074622456.0500002</v>
      </c>
      <c r="E8" s="71">
        <v>401328294.88000011</v>
      </c>
      <c r="F8" s="71">
        <v>1686957785.2</v>
      </c>
      <c r="G8" s="71">
        <v>-1285629490.3199999</v>
      </c>
      <c r="H8" s="71">
        <v>0</v>
      </c>
      <c r="I8" s="71">
        <v>-8573721.5500000119</v>
      </c>
      <c r="J8" s="71">
        <v>-169631185.30999994</v>
      </c>
      <c r="K8" s="71">
        <v>-665203357.28999996</v>
      </c>
      <c r="L8" s="71">
        <v>495572171.98000002</v>
      </c>
      <c r="M8" s="71">
        <v>161057463.75999993</v>
      </c>
      <c r="N8" s="71">
        <v>625537989.04999995</v>
      </c>
      <c r="O8" s="71">
        <v>-464480525.29000002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681867882.72000003</v>
      </c>
      <c r="AA8" s="71">
        <v>247553856.00999999</v>
      </c>
      <c r="AB8" s="71">
        <v>14711550.499999998</v>
      </c>
      <c r="AC8" s="71">
        <v>340628639.44999999</v>
      </c>
      <c r="AD8" s="71">
        <v>78973836.760000005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-1.862645149230957E-9</v>
      </c>
      <c r="AN8" s="71">
        <v>4797755.46</v>
      </c>
      <c r="AO8" s="71">
        <v>-4729144.04</v>
      </c>
      <c r="AP8" s="71">
        <v>0</v>
      </c>
      <c r="AQ8" s="71">
        <v>0</v>
      </c>
      <c r="AR8" s="71">
        <v>-68611.420000001788</v>
      </c>
      <c r="AS8" s="71">
        <v>-223127234.1999999</v>
      </c>
      <c r="AT8" s="71">
        <v>-11349315.119999886</v>
      </c>
      <c r="AU8" s="71">
        <v>-834986515.34000003</v>
      </c>
      <c r="AV8" s="71">
        <v>823637200.22000015</v>
      </c>
      <c r="AW8" s="71">
        <v>-1021011.4199999571</v>
      </c>
      <c r="AX8" s="71">
        <v>595593778.08999991</v>
      </c>
      <c r="AY8" s="71">
        <v>-121721373.86999999</v>
      </c>
      <c r="AZ8" s="71">
        <v>-102426250.83999999</v>
      </c>
      <c r="BA8" s="71">
        <v>-59322279.979999997</v>
      </c>
      <c r="BB8" s="71">
        <v>0</v>
      </c>
      <c r="BC8" s="71">
        <v>40027156.950000003</v>
      </c>
      <c r="BD8" s="71">
        <v>717315151.95999992</v>
      </c>
      <c r="BE8" s="71">
        <v>-596614789.50999987</v>
      </c>
      <c r="BF8" s="71">
        <v>109442421.73999998</v>
      </c>
      <c r="BG8" s="71">
        <v>89540249.569999993</v>
      </c>
      <c r="BH8" s="71">
        <v>55819365.129999995</v>
      </c>
      <c r="BI8" s="71">
        <v>0</v>
      </c>
      <c r="BJ8" s="71">
        <v>-35917192.960000001</v>
      </c>
      <c r="BK8" s="71">
        <v>-706057211.24999988</v>
      </c>
      <c r="BL8" s="71">
        <v>0</v>
      </c>
      <c r="BM8" s="71">
        <v>0</v>
      </c>
      <c r="BN8" s="71">
        <v>0</v>
      </c>
      <c r="BO8" s="71">
        <v>-1484592.8199999928</v>
      </c>
      <c r="BP8" s="71">
        <v>-1484592.8199999928</v>
      </c>
      <c r="BQ8" s="71">
        <v>0</v>
      </c>
      <c r="BR8" s="71">
        <v>0</v>
      </c>
      <c r="BS8" s="71">
        <v>-209272314.84000006</v>
      </c>
      <c r="BT8" s="71">
        <v>-193267556.39000002</v>
      </c>
      <c r="BU8" s="71">
        <v>-85680653.640000001</v>
      </c>
      <c r="BV8" s="71">
        <v>-32015046.220000003</v>
      </c>
      <c r="BW8" s="71">
        <v>0</v>
      </c>
      <c r="BX8" s="71">
        <v>0</v>
      </c>
      <c r="BY8" s="71">
        <v>0</v>
      </c>
      <c r="BZ8" s="71">
        <v>116923181.50999999</v>
      </c>
      <c r="CA8" s="71">
        <v>-15232240.1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851495221.85000026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210137592.96000004</v>
      </c>
      <c r="E9" s="71">
        <v>165178227.30000007</v>
      </c>
      <c r="F9" s="71">
        <v>637156627.82000005</v>
      </c>
      <c r="G9" s="71">
        <v>-471978400.51999998</v>
      </c>
      <c r="H9" s="71">
        <v>0</v>
      </c>
      <c r="I9" s="71">
        <v>-37962079.320000038</v>
      </c>
      <c r="J9" s="71">
        <v>-62708626.150000036</v>
      </c>
      <c r="K9" s="71">
        <v>-256853476.89000002</v>
      </c>
      <c r="L9" s="71">
        <v>194144850.73999998</v>
      </c>
      <c r="M9" s="71">
        <v>24746546.829999998</v>
      </c>
      <c r="N9" s="71">
        <v>121278301.81</v>
      </c>
      <c r="O9" s="71">
        <v>-96531754.980000004</v>
      </c>
      <c r="P9" s="71">
        <v>0</v>
      </c>
      <c r="Q9" s="71">
        <v>0</v>
      </c>
      <c r="R9" s="71">
        <v>0</v>
      </c>
      <c r="S9" s="71">
        <v>52964663.600000001</v>
      </c>
      <c r="T9" s="71">
        <v>105342593.89</v>
      </c>
      <c r="U9" s="71">
        <v>0</v>
      </c>
      <c r="V9" s="71">
        <v>105342593.89</v>
      </c>
      <c r="W9" s="71">
        <v>-52377930.289999999</v>
      </c>
      <c r="X9" s="71">
        <v>0</v>
      </c>
      <c r="Y9" s="71">
        <v>-52377930.289999999</v>
      </c>
      <c r="Z9" s="71">
        <v>29956781.379999995</v>
      </c>
      <c r="AA9" s="71">
        <v>19647382.919999998</v>
      </c>
      <c r="AB9" s="71">
        <v>-2377.58</v>
      </c>
      <c r="AC9" s="71">
        <v>6078116.8099999996</v>
      </c>
      <c r="AD9" s="71">
        <v>2776379.09</v>
      </c>
      <c r="AE9" s="71">
        <v>890.65</v>
      </c>
      <c r="AF9" s="71">
        <v>1221508.5</v>
      </c>
      <c r="AG9" s="71">
        <v>234880.99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-134871233.35000005</v>
      </c>
      <c r="AT9" s="71">
        <v>-99948789.639999986</v>
      </c>
      <c r="AU9" s="71">
        <v>-169099848.90000001</v>
      </c>
      <c r="AV9" s="71">
        <v>69151059.26000002</v>
      </c>
      <c r="AW9" s="71">
        <v>67910023.189999908</v>
      </c>
      <c r="AX9" s="71">
        <v>83765270.99999994</v>
      </c>
      <c r="AY9" s="71">
        <v>-307764262.20000005</v>
      </c>
      <c r="AZ9" s="71">
        <v>-215951163.21000001</v>
      </c>
      <c r="BA9" s="71">
        <v>-91813098.99000001</v>
      </c>
      <c r="BB9" s="71">
        <v>0</v>
      </c>
      <c r="BC9" s="71">
        <v>0</v>
      </c>
      <c r="BD9" s="71">
        <v>391529533.19999999</v>
      </c>
      <c r="BE9" s="71">
        <v>-15855247.810000032</v>
      </c>
      <c r="BF9" s="71">
        <v>226223034.97999999</v>
      </c>
      <c r="BG9" s="71">
        <v>161725324.63999999</v>
      </c>
      <c r="BH9" s="71">
        <v>64497710.340000004</v>
      </c>
      <c r="BI9" s="71">
        <v>0</v>
      </c>
      <c r="BJ9" s="71">
        <v>0</v>
      </c>
      <c r="BK9" s="71">
        <v>-242078282.79000002</v>
      </c>
      <c r="BL9" s="71">
        <v>0</v>
      </c>
      <c r="BM9" s="71">
        <v>0</v>
      </c>
      <c r="BN9" s="71">
        <v>0</v>
      </c>
      <c r="BO9" s="71">
        <v>-3716388.7699999996</v>
      </c>
      <c r="BP9" s="71">
        <v>-3716388.7699999996</v>
      </c>
      <c r="BQ9" s="71">
        <v>0</v>
      </c>
      <c r="BR9" s="71">
        <v>0</v>
      </c>
      <c r="BS9" s="71">
        <v>-97935059.659999982</v>
      </c>
      <c r="BT9" s="71">
        <v>-38414881.36999999</v>
      </c>
      <c r="BU9" s="71">
        <v>-52942212.140000001</v>
      </c>
      <c r="BV9" s="71">
        <v>-22891216.109999999</v>
      </c>
      <c r="BW9" s="71">
        <v>0</v>
      </c>
      <c r="BX9" s="71">
        <v>-10162033.42</v>
      </c>
      <c r="BY9" s="71">
        <v>-4319115.8</v>
      </c>
      <c r="BZ9" s="71">
        <v>30794399.180000003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-1181018.47</v>
      </c>
      <c r="CJ9" s="71">
        <v>-1181018.47</v>
      </c>
      <c r="CK9" s="71">
        <v>0</v>
      </c>
      <c r="CL9" s="71">
        <v>75266359.609999985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403114383.90999991</v>
      </c>
      <c r="E10" s="71">
        <v>347730822.98999989</v>
      </c>
      <c r="F10" s="71">
        <v>825487847.3499999</v>
      </c>
      <c r="G10" s="71">
        <v>-477757024.36000001</v>
      </c>
      <c r="H10" s="71">
        <v>0</v>
      </c>
      <c r="I10" s="71">
        <v>-127712569.44000003</v>
      </c>
      <c r="J10" s="71">
        <v>-147102146.17000002</v>
      </c>
      <c r="K10" s="71">
        <v>-497708051.82999998</v>
      </c>
      <c r="L10" s="71">
        <v>350605905.65999997</v>
      </c>
      <c r="M10" s="71">
        <v>19389576.729999989</v>
      </c>
      <c r="N10" s="71">
        <v>242991504.21999997</v>
      </c>
      <c r="O10" s="71">
        <v>-223601927.48999998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179486587.30000001</v>
      </c>
      <c r="AA10" s="71">
        <v>73926576.540000007</v>
      </c>
      <c r="AB10" s="71">
        <v>19875872.25</v>
      </c>
      <c r="AC10" s="71">
        <v>65622583.449999996</v>
      </c>
      <c r="AD10" s="71">
        <v>15710293.33</v>
      </c>
      <c r="AE10" s="71">
        <v>3695038.2</v>
      </c>
      <c r="AF10" s="71">
        <v>0</v>
      </c>
      <c r="AG10" s="71">
        <v>0</v>
      </c>
      <c r="AH10" s="71">
        <v>656223.53</v>
      </c>
      <c r="AI10" s="71">
        <v>0</v>
      </c>
      <c r="AJ10" s="71">
        <v>0</v>
      </c>
      <c r="AK10" s="71">
        <v>0</v>
      </c>
      <c r="AL10" s="71">
        <v>0</v>
      </c>
      <c r="AM10" s="71">
        <v>3609543.0600000005</v>
      </c>
      <c r="AN10" s="71">
        <v>8831904.8800000008</v>
      </c>
      <c r="AO10" s="71">
        <v>-5222361.82</v>
      </c>
      <c r="AP10" s="71">
        <v>0</v>
      </c>
      <c r="AQ10" s="71">
        <v>0</v>
      </c>
      <c r="AR10" s="71">
        <v>0</v>
      </c>
      <c r="AS10" s="71">
        <v>-325582080.56</v>
      </c>
      <c r="AT10" s="71">
        <v>-65263844.930000007</v>
      </c>
      <c r="AU10" s="71">
        <v>-135323157.80000001</v>
      </c>
      <c r="AV10" s="71">
        <v>70059312.870000005</v>
      </c>
      <c r="AW10" s="71">
        <v>-109006269.46999997</v>
      </c>
      <c r="AX10" s="71">
        <v>-232982277.11999995</v>
      </c>
      <c r="AY10" s="71">
        <v>-539409035.68999994</v>
      </c>
      <c r="AZ10" s="71">
        <v>-500744184.67000002</v>
      </c>
      <c r="BA10" s="71">
        <v>-147596920.59999999</v>
      </c>
      <c r="BB10" s="71">
        <v>0</v>
      </c>
      <c r="BC10" s="71">
        <v>108932069.58</v>
      </c>
      <c r="BD10" s="71">
        <v>306426758.56999999</v>
      </c>
      <c r="BE10" s="71">
        <v>123976007.64999998</v>
      </c>
      <c r="BF10" s="71">
        <v>334049256.14999998</v>
      </c>
      <c r="BG10" s="71">
        <v>341104643.35000002</v>
      </c>
      <c r="BH10" s="71">
        <v>60404878.390000001</v>
      </c>
      <c r="BI10" s="71">
        <v>0</v>
      </c>
      <c r="BJ10" s="71">
        <v>-67460265.590000004</v>
      </c>
      <c r="BK10" s="71">
        <v>-210073248.5</v>
      </c>
      <c r="BL10" s="71">
        <v>0</v>
      </c>
      <c r="BM10" s="71">
        <v>0</v>
      </c>
      <c r="BN10" s="71">
        <v>0</v>
      </c>
      <c r="BO10" s="71">
        <v>-28947751.120000001</v>
      </c>
      <c r="BP10" s="71">
        <v>-28947751.120000001</v>
      </c>
      <c r="BQ10" s="71">
        <v>0</v>
      </c>
      <c r="BR10" s="71">
        <v>0</v>
      </c>
      <c r="BS10" s="71">
        <v>-99378727.609999999</v>
      </c>
      <c r="BT10" s="71">
        <v>-41643419.010000005</v>
      </c>
      <c r="BU10" s="71">
        <v>-43213479</v>
      </c>
      <c r="BV10" s="71">
        <v>-20077829.809999999</v>
      </c>
      <c r="BW10" s="71">
        <v>0</v>
      </c>
      <c r="BX10" s="71">
        <v>-4651781.5600000005</v>
      </c>
      <c r="BY10" s="71">
        <v>-3563440.88</v>
      </c>
      <c r="BZ10" s="71">
        <v>13771222.650000002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-22985487.43</v>
      </c>
      <c r="CJ10" s="71">
        <v>-22985487.43</v>
      </c>
      <c r="CK10" s="71">
        <v>0</v>
      </c>
      <c r="CL10" s="71">
        <v>77532303.349999905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148407.44</v>
      </c>
      <c r="E11" s="71">
        <v>116808.84</v>
      </c>
      <c r="F11" s="71">
        <v>116808.84</v>
      </c>
      <c r="G11" s="71">
        <v>0</v>
      </c>
      <c r="H11" s="71">
        <v>0</v>
      </c>
      <c r="I11" s="71">
        <v>-16884.199999999997</v>
      </c>
      <c r="J11" s="71">
        <v>-16884.199999999997</v>
      </c>
      <c r="K11" s="71">
        <v>-66896.789999999994</v>
      </c>
      <c r="L11" s="71">
        <v>50012.59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48482.799999999996</v>
      </c>
      <c r="AA11" s="71">
        <v>32103.659999999996</v>
      </c>
      <c r="AB11" s="71">
        <v>0</v>
      </c>
      <c r="AC11" s="71">
        <v>4183.8099999999995</v>
      </c>
      <c r="AD11" s="71">
        <v>10592.32</v>
      </c>
      <c r="AE11" s="71">
        <v>30.54</v>
      </c>
      <c r="AF11" s="71">
        <v>0</v>
      </c>
      <c r="AG11" s="71">
        <v>28.9</v>
      </c>
      <c r="AH11" s="71">
        <v>1543.57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-1421406.4599999997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-1421406.4599999997</v>
      </c>
      <c r="BT11" s="71">
        <v>-28535.39</v>
      </c>
      <c r="BU11" s="71">
        <v>-764819.32</v>
      </c>
      <c r="BV11" s="71">
        <v>-528946.44999999995</v>
      </c>
      <c r="BW11" s="71">
        <v>-2025.2</v>
      </c>
      <c r="BX11" s="71">
        <v>-26395.89</v>
      </c>
      <c r="BY11" s="71">
        <v>-70684.210000000006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-1272999.0199999998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71902728.469934762</v>
      </c>
      <c r="E13" s="71">
        <v>48027169.449999988</v>
      </c>
      <c r="F13" s="71">
        <v>69224530.75999999</v>
      </c>
      <c r="G13" s="71">
        <v>-21197361.309999999</v>
      </c>
      <c r="H13" s="71">
        <v>0</v>
      </c>
      <c r="I13" s="71">
        <v>-5005877.8499999978</v>
      </c>
      <c r="J13" s="71">
        <v>-2915206.7799999975</v>
      </c>
      <c r="K13" s="71">
        <v>-30359337.399999999</v>
      </c>
      <c r="L13" s="71">
        <v>27444130.620000001</v>
      </c>
      <c r="M13" s="71">
        <v>-2090671.0699999998</v>
      </c>
      <c r="N13" s="71">
        <v>1389960.31</v>
      </c>
      <c r="O13" s="71">
        <v>-3480631.38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28878375.379934777</v>
      </c>
      <c r="AA13" s="71">
        <v>21944950.296071533</v>
      </c>
      <c r="AB13" s="71">
        <v>3054997.9958453299</v>
      </c>
      <c r="AC13" s="71">
        <v>2479655.9045777037</v>
      </c>
      <c r="AD13" s="71">
        <v>140225.65425560711</v>
      </c>
      <c r="AE13" s="71">
        <v>0</v>
      </c>
      <c r="AF13" s="71">
        <v>18141.177810467852</v>
      </c>
      <c r="AG13" s="71">
        <v>1689666.1607601428</v>
      </c>
      <c r="AH13" s="71">
        <v>-449261.80938600196</v>
      </c>
      <c r="AI13" s="71">
        <v>0</v>
      </c>
      <c r="AJ13" s="71">
        <v>0</v>
      </c>
      <c r="AK13" s="71">
        <v>0</v>
      </c>
      <c r="AL13" s="71">
        <v>0</v>
      </c>
      <c r="AM13" s="71">
        <v>3061.4900000000052</v>
      </c>
      <c r="AN13" s="71">
        <v>3061.4900000000052</v>
      </c>
      <c r="AO13" s="71">
        <v>0</v>
      </c>
      <c r="AP13" s="71">
        <v>0</v>
      </c>
      <c r="AQ13" s="71">
        <v>0</v>
      </c>
      <c r="AR13" s="71">
        <v>0</v>
      </c>
      <c r="AS13" s="71">
        <v>-29375400.814021014</v>
      </c>
      <c r="AT13" s="71">
        <v>-5897396.8200000003</v>
      </c>
      <c r="AU13" s="71">
        <v>-6019756.8200000003</v>
      </c>
      <c r="AV13" s="71">
        <v>122360</v>
      </c>
      <c r="AW13" s="71">
        <v>-8198776.2800000012</v>
      </c>
      <c r="AX13" s="71">
        <v>61372885.689999998</v>
      </c>
      <c r="AY13" s="71">
        <v>-67812886.679999992</v>
      </c>
      <c r="AZ13" s="71">
        <v>-94299751.679999992</v>
      </c>
      <c r="BA13" s="71">
        <v>-826001</v>
      </c>
      <c r="BB13" s="71">
        <v>0</v>
      </c>
      <c r="BC13" s="71">
        <v>27312866</v>
      </c>
      <c r="BD13" s="71">
        <v>129185772.36999999</v>
      </c>
      <c r="BE13" s="71">
        <v>-69571661.969999999</v>
      </c>
      <c r="BF13" s="71">
        <v>57377215.049999997</v>
      </c>
      <c r="BG13" s="71">
        <v>80481123.049999997</v>
      </c>
      <c r="BH13" s="71">
        <v>5804</v>
      </c>
      <c r="BI13" s="71">
        <v>0</v>
      </c>
      <c r="BJ13" s="71">
        <v>-23109712</v>
      </c>
      <c r="BK13" s="71">
        <v>-126948877.02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-15279227.714021012</v>
      </c>
      <c r="BT13" s="71">
        <v>-10353839.09</v>
      </c>
      <c r="BU13" s="71">
        <v>-2209665.3594556269</v>
      </c>
      <c r="BV13" s="71">
        <v>-1020237.9654680083</v>
      </c>
      <c r="BW13" s="71">
        <v>0</v>
      </c>
      <c r="BX13" s="71">
        <v>-168791.01194215333</v>
      </c>
      <c r="BY13" s="71">
        <v>-524584.77310304635</v>
      </c>
      <c r="BZ13" s="71">
        <v>553096.62</v>
      </c>
      <c r="CA13" s="71">
        <v>-1555206.1340521758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42527327.655913748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754441779.31430292</v>
      </c>
      <c r="E14" s="71">
        <v>568444764.67000008</v>
      </c>
      <c r="F14" s="71">
        <v>1079398374.1300001</v>
      </c>
      <c r="G14" s="71">
        <v>-510953609.45999998</v>
      </c>
      <c r="H14" s="71">
        <v>0</v>
      </c>
      <c r="I14" s="71">
        <v>-47945462.610000074</v>
      </c>
      <c r="J14" s="71">
        <v>375101620.41999996</v>
      </c>
      <c r="K14" s="71">
        <v>-677514463.75999999</v>
      </c>
      <c r="L14" s="71">
        <v>1052616084.1799999</v>
      </c>
      <c r="M14" s="71">
        <v>-423047083.03000003</v>
      </c>
      <c r="N14" s="71">
        <v>248145726.93000001</v>
      </c>
      <c r="O14" s="71">
        <v>-671192809.96000004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232579441.19430304</v>
      </c>
      <c r="AA14" s="71">
        <v>123524468.45087102</v>
      </c>
      <c r="AB14" s="71">
        <v>-151151.56782000046</v>
      </c>
      <c r="AC14" s="71">
        <v>60453329.072324991</v>
      </c>
      <c r="AD14" s="71">
        <v>47385774.252021</v>
      </c>
      <c r="AE14" s="71">
        <v>7024.9332629999999</v>
      </c>
      <c r="AF14" s="71">
        <v>51172.042500000003</v>
      </c>
      <c r="AG14" s="71">
        <v>1280338.3691730001</v>
      </c>
      <c r="AH14" s="71">
        <v>0</v>
      </c>
      <c r="AI14" s="71">
        <v>28485.641969999997</v>
      </c>
      <c r="AJ14" s="71">
        <v>0</v>
      </c>
      <c r="AK14" s="71">
        <v>0</v>
      </c>
      <c r="AL14" s="71">
        <v>0</v>
      </c>
      <c r="AM14" s="71">
        <v>1363036.0600000024</v>
      </c>
      <c r="AN14" s="71">
        <v>65495364.130000003</v>
      </c>
      <c r="AO14" s="71">
        <v>-64132328.07</v>
      </c>
      <c r="AP14" s="71">
        <v>0</v>
      </c>
      <c r="AQ14" s="71">
        <v>0</v>
      </c>
      <c r="AR14" s="71">
        <v>0</v>
      </c>
      <c r="AS14" s="71">
        <v>-197198240.91000009</v>
      </c>
      <c r="AT14" s="71">
        <v>-29993965.5</v>
      </c>
      <c r="AU14" s="71">
        <v>-224044352.04999998</v>
      </c>
      <c r="AV14" s="71">
        <v>194050386.54999998</v>
      </c>
      <c r="AW14" s="71">
        <v>-12723438.480000019</v>
      </c>
      <c r="AX14" s="71">
        <v>177943823.51999998</v>
      </c>
      <c r="AY14" s="71">
        <v>-118661913.61</v>
      </c>
      <c r="AZ14" s="71">
        <v>-118661913.61</v>
      </c>
      <c r="BA14" s="71">
        <v>0</v>
      </c>
      <c r="BB14" s="71">
        <v>0</v>
      </c>
      <c r="BC14" s="71">
        <v>0</v>
      </c>
      <c r="BD14" s="71">
        <v>296605737.13</v>
      </c>
      <c r="BE14" s="71">
        <v>-190667262</v>
      </c>
      <c r="BF14" s="71">
        <v>12286131.85</v>
      </c>
      <c r="BG14" s="71">
        <v>12286131.85</v>
      </c>
      <c r="BH14" s="71">
        <v>0</v>
      </c>
      <c r="BI14" s="71">
        <v>0</v>
      </c>
      <c r="BJ14" s="71">
        <v>0</v>
      </c>
      <c r="BK14" s="71">
        <v>-202953393.84999999</v>
      </c>
      <c r="BL14" s="71">
        <v>0</v>
      </c>
      <c r="BM14" s="71">
        <v>0</v>
      </c>
      <c r="BN14" s="71">
        <v>0</v>
      </c>
      <c r="BO14" s="71">
        <v>-56647726.869999997</v>
      </c>
      <c r="BP14" s="71">
        <v>-56647726.869999997</v>
      </c>
      <c r="BQ14" s="71">
        <v>0</v>
      </c>
      <c r="BR14" s="71">
        <v>0</v>
      </c>
      <c r="BS14" s="71">
        <v>-97832608.940000042</v>
      </c>
      <c r="BT14" s="71">
        <v>-209860111.01000002</v>
      </c>
      <c r="BU14" s="71">
        <v>-20521988.300000001</v>
      </c>
      <c r="BV14" s="71">
        <v>-6926715.0899999999</v>
      </c>
      <c r="BW14" s="71">
        <v>0</v>
      </c>
      <c r="BX14" s="71">
        <v>-2827950.51</v>
      </c>
      <c r="BY14" s="71">
        <v>-6210.68</v>
      </c>
      <c r="BZ14" s="71">
        <v>143360687.56999999</v>
      </c>
      <c r="CA14" s="71">
        <v>-1050320.92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-501.12</v>
      </c>
      <c r="CJ14" s="71">
        <v>-501.12</v>
      </c>
      <c r="CK14" s="71">
        <v>0</v>
      </c>
      <c r="CL14" s="71">
        <v>557243538.40430284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97814923.509999812</v>
      </c>
      <c r="E15" s="71">
        <v>93285048.109999999</v>
      </c>
      <c r="F15" s="71">
        <v>93285048.109999999</v>
      </c>
      <c r="G15" s="71">
        <v>0</v>
      </c>
      <c r="H15" s="71">
        <v>0</v>
      </c>
      <c r="I15" s="71">
        <v>-20271880.610000193</v>
      </c>
      <c r="J15" s="71">
        <v>-20271880.610000193</v>
      </c>
      <c r="K15" s="71">
        <v>-140181446.2300002</v>
      </c>
      <c r="L15" s="71">
        <v>119909565.62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24801756.010000002</v>
      </c>
      <c r="AA15" s="71">
        <v>6973545.9699999988</v>
      </c>
      <c r="AB15" s="71">
        <v>3439398.9800000004</v>
      </c>
      <c r="AC15" s="71">
        <v>13213560.360000003</v>
      </c>
      <c r="AD15" s="71">
        <v>1175250.6999999997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-67065271.029999681</v>
      </c>
      <c r="AT15" s="71">
        <v>-4013197.97</v>
      </c>
      <c r="AU15" s="71">
        <v>-4013197.97</v>
      </c>
      <c r="AV15" s="71">
        <v>0</v>
      </c>
      <c r="AW15" s="71">
        <v>-1511066.9399999939</v>
      </c>
      <c r="AX15" s="71">
        <v>-1511066.9399999939</v>
      </c>
      <c r="AY15" s="71">
        <v>-10131834.239999993</v>
      </c>
      <c r="AZ15" s="71">
        <v>-10106774.929999992</v>
      </c>
      <c r="BA15" s="71">
        <v>-25059.310000000522</v>
      </c>
      <c r="BB15" s="71">
        <v>0</v>
      </c>
      <c r="BC15" s="71">
        <v>0</v>
      </c>
      <c r="BD15" s="71">
        <v>8620767.2999999989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-61541006.119999684</v>
      </c>
      <c r="BT15" s="71">
        <v>-55411088.089999698</v>
      </c>
      <c r="BU15" s="71">
        <v>-3199076.5099999984</v>
      </c>
      <c r="BV15" s="71">
        <v>-788229.48</v>
      </c>
      <c r="BW15" s="71">
        <v>0</v>
      </c>
      <c r="BX15" s="71">
        <v>-163685.22999999995</v>
      </c>
      <c r="BY15" s="71">
        <v>-1594424.23</v>
      </c>
      <c r="BZ15" s="71">
        <v>0</v>
      </c>
      <c r="CA15" s="71">
        <v>-384502.57999999996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30749652.480000131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75811789.663318992</v>
      </c>
      <c r="E17" s="71">
        <v>56152488.019999996</v>
      </c>
      <c r="F17" s="71">
        <v>91409980.349999994</v>
      </c>
      <c r="G17" s="71">
        <v>-35257492.329999998</v>
      </c>
      <c r="H17" s="71">
        <v>0</v>
      </c>
      <c r="I17" s="71">
        <v>-6393405.120000002</v>
      </c>
      <c r="J17" s="71">
        <v>-10885357.990000002</v>
      </c>
      <c r="K17" s="71">
        <v>-56049551.100000001</v>
      </c>
      <c r="L17" s="71">
        <v>45164193.109999999</v>
      </c>
      <c r="M17" s="71">
        <v>4491952.87</v>
      </c>
      <c r="N17" s="71">
        <v>8098260.3799999999</v>
      </c>
      <c r="O17" s="71">
        <v>-3606307.51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26052706.763319001</v>
      </c>
      <c r="AA17" s="71">
        <v>17514216.026276998</v>
      </c>
      <c r="AB17" s="71">
        <v>1727.0615100000002</v>
      </c>
      <c r="AC17" s="71">
        <v>8536763.6755320001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-61323425.089692004</v>
      </c>
      <c r="AT17" s="71">
        <v>-32590096.079999998</v>
      </c>
      <c r="AU17" s="71">
        <v>-68229922.049999997</v>
      </c>
      <c r="AV17" s="71">
        <v>35639825.969999999</v>
      </c>
      <c r="AW17" s="71">
        <v>-10291643.100000007</v>
      </c>
      <c r="AX17" s="71">
        <v>-8094971.4700000063</v>
      </c>
      <c r="AY17" s="71">
        <v>-43056470.270000003</v>
      </c>
      <c r="AZ17" s="71">
        <v>-37099393.410000004</v>
      </c>
      <c r="BA17" s="71">
        <v>-14652204.5</v>
      </c>
      <c r="BB17" s="71">
        <v>0</v>
      </c>
      <c r="BC17" s="71">
        <v>8695127.6400000006</v>
      </c>
      <c r="BD17" s="71">
        <v>34961498.799999997</v>
      </c>
      <c r="BE17" s="71">
        <v>-2196671.6300000008</v>
      </c>
      <c r="BF17" s="71">
        <v>12157393.49</v>
      </c>
      <c r="BG17" s="71">
        <v>10139532.58</v>
      </c>
      <c r="BH17" s="71">
        <v>4963191.07</v>
      </c>
      <c r="BI17" s="71">
        <v>0</v>
      </c>
      <c r="BJ17" s="71">
        <v>-2945330.16</v>
      </c>
      <c r="BK17" s="71">
        <v>-14354065.120000001</v>
      </c>
      <c r="BL17" s="71">
        <v>0</v>
      </c>
      <c r="BM17" s="71">
        <v>0</v>
      </c>
      <c r="BN17" s="71">
        <v>0</v>
      </c>
      <c r="BO17" s="71">
        <v>-5084414.9999999991</v>
      </c>
      <c r="BP17" s="71">
        <v>-5084414.9999999991</v>
      </c>
      <c r="BQ17" s="71">
        <v>0</v>
      </c>
      <c r="BR17" s="71">
        <v>0</v>
      </c>
      <c r="BS17" s="71">
        <v>-13357270.909691995</v>
      </c>
      <c r="BT17" s="71">
        <v>-11924112.969999995</v>
      </c>
      <c r="BU17" s="71">
        <v>-951764.86310599989</v>
      </c>
      <c r="BV17" s="71">
        <v>-920311.89119999995</v>
      </c>
      <c r="BW17" s="71">
        <v>0</v>
      </c>
      <c r="BX17" s="71">
        <v>-20275.931619999999</v>
      </c>
      <c r="BY17" s="71">
        <v>-449589.50376599998</v>
      </c>
      <c r="BZ17" s="71">
        <v>1036016.4699999997</v>
      </c>
      <c r="CA17" s="71">
        <v>-127232.22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14488364.573626988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20137861.700000003</v>
      </c>
      <c r="E18" s="71">
        <v>12917279.490000002</v>
      </c>
      <c r="F18" s="71">
        <v>62422727.710000001</v>
      </c>
      <c r="G18" s="71">
        <v>-49505448.219999999</v>
      </c>
      <c r="H18" s="71">
        <v>0</v>
      </c>
      <c r="I18" s="71">
        <v>-3724468.0399999991</v>
      </c>
      <c r="J18" s="71">
        <v>-5088093.34</v>
      </c>
      <c r="K18" s="71">
        <v>-29189402.969999999</v>
      </c>
      <c r="L18" s="71">
        <v>24101309.629999999</v>
      </c>
      <c r="M18" s="71">
        <v>1363625.3000000007</v>
      </c>
      <c r="N18" s="71">
        <v>20433706.449999999</v>
      </c>
      <c r="O18" s="71">
        <v>-19070081.149999999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6219501.8499999996</v>
      </c>
      <c r="AA18" s="71">
        <v>1879633.93</v>
      </c>
      <c r="AB18" s="71">
        <v>0</v>
      </c>
      <c r="AC18" s="71">
        <v>257260.47</v>
      </c>
      <c r="AD18" s="71">
        <v>4082607.45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4725548.3999999985</v>
      </c>
      <c r="AK18" s="71">
        <v>18411634.399999999</v>
      </c>
      <c r="AL18" s="71">
        <v>-13686086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-10112639.759999989</v>
      </c>
      <c r="AT18" s="71">
        <v>-5371831.8899999931</v>
      </c>
      <c r="AU18" s="71">
        <v>-44374651.409999996</v>
      </c>
      <c r="AV18" s="71">
        <v>39002819.520000003</v>
      </c>
      <c r="AW18" s="71">
        <v>1970760.3400000036</v>
      </c>
      <c r="AX18" s="71">
        <v>-115397432.31000003</v>
      </c>
      <c r="AY18" s="71">
        <v>-273579948.10000002</v>
      </c>
      <c r="AZ18" s="71">
        <v>-320082242.81000006</v>
      </c>
      <c r="BA18" s="71">
        <v>-24406813.329999998</v>
      </c>
      <c r="BB18" s="71">
        <v>0</v>
      </c>
      <c r="BC18" s="71">
        <v>70909108.040000007</v>
      </c>
      <c r="BD18" s="71">
        <v>158182515.78999999</v>
      </c>
      <c r="BE18" s="71">
        <v>117368192.65000004</v>
      </c>
      <c r="BF18" s="71">
        <v>265396686.27000004</v>
      </c>
      <c r="BG18" s="71">
        <v>317599255.82000005</v>
      </c>
      <c r="BH18" s="71">
        <v>16585521.199999999</v>
      </c>
      <c r="BI18" s="71">
        <v>0</v>
      </c>
      <c r="BJ18" s="71">
        <v>-68788090.75</v>
      </c>
      <c r="BK18" s="71">
        <v>-148028493.62</v>
      </c>
      <c r="BL18" s="71">
        <v>0</v>
      </c>
      <c r="BM18" s="71">
        <v>0</v>
      </c>
      <c r="BN18" s="71">
        <v>0</v>
      </c>
      <c r="BO18" s="71">
        <v>-818316.52</v>
      </c>
      <c r="BP18" s="71">
        <v>-818316.52</v>
      </c>
      <c r="BQ18" s="71">
        <v>0</v>
      </c>
      <c r="BR18" s="71">
        <v>0</v>
      </c>
      <c r="BS18" s="71">
        <v>-5893251.6899999995</v>
      </c>
      <c r="BT18" s="71">
        <v>-7718187.8499999996</v>
      </c>
      <c r="BU18" s="71">
        <v>-2933217.21</v>
      </c>
      <c r="BV18" s="71">
        <v>-556549.47</v>
      </c>
      <c r="BW18" s="71">
        <v>0</v>
      </c>
      <c r="BX18" s="71">
        <v>-139943.47</v>
      </c>
      <c r="BY18" s="71">
        <v>-759675.27</v>
      </c>
      <c r="BZ18" s="71">
        <v>6255110.5099999998</v>
      </c>
      <c r="CA18" s="71">
        <v>-40788.93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10025221.940000014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20440460.70000001</v>
      </c>
      <c r="E20" s="71">
        <v>5674824.1000000015</v>
      </c>
      <c r="F20" s="71">
        <v>14213832.580000002</v>
      </c>
      <c r="G20" s="71">
        <v>-8539008.4800000004</v>
      </c>
      <c r="H20" s="71">
        <v>0</v>
      </c>
      <c r="I20" s="71">
        <v>5197848.1100000069</v>
      </c>
      <c r="J20" s="71">
        <v>64459775.170000009</v>
      </c>
      <c r="K20" s="71">
        <v>4140488.06</v>
      </c>
      <c r="L20" s="71">
        <v>60319287.110000007</v>
      </c>
      <c r="M20" s="71">
        <v>-59261927.060000002</v>
      </c>
      <c r="N20" s="71">
        <v>-4986868.9800000004</v>
      </c>
      <c r="O20" s="71">
        <v>-54275058.079999998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1792372.49</v>
      </c>
      <c r="AA20" s="71">
        <v>1713093.46</v>
      </c>
      <c r="AB20" s="71">
        <v>0</v>
      </c>
      <c r="AC20" s="71">
        <v>24246.92</v>
      </c>
      <c r="AD20" s="71">
        <v>55032.11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7775416</v>
      </c>
      <c r="AN20" s="71">
        <v>191430378</v>
      </c>
      <c r="AO20" s="71">
        <v>-183654962</v>
      </c>
      <c r="AP20" s="71">
        <v>0</v>
      </c>
      <c r="AQ20" s="71">
        <v>0</v>
      </c>
      <c r="AR20" s="71">
        <v>0</v>
      </c>
      <c r="AS20" s="71">
        <v>-35262785.890000291</v>
      </c>
      <c r="AT20" s="71">
        <v>-2553265.7300000191</v>
      </c>
      <c r="AU20" s="71">
        <v>-289405810.69999999</v>
      </c>
      <c r="AV20" s="71">
        <v>286852544.96999997</v>
      </c>
      <c r="AW20" s="71">
        <v>-1861784.2100002766</v>
      </c>
      <c r="AX20" s="71">
        <v>387743641.77999985</v>
      </c>
      <c r="AY20" s="71">
        <v>-955793204.65999997</v>
      </c>
      <c r="AZ20" s="71">
        <v>-946195854.76999998</v>
      </c>
      <c r="BA20" s="71">
        <v>-9597349.8900000006</v>
      </c>
      <c r="BB20" s="71">
        <v>0</v>
      </c>
      <c r="BC20" s="71">
        <v>0</v>
      </c>
      <c r="BD20" s="71">
        <v>1343536846.4399998</v>
      </c>
      <c r="BE20" s="71">
        <v>-389605425.99000013</v>
      </c>
      <c r="BF20" s="71">
        <v>945325575.39999998</v>
      </c>
      <c r="BG20" s="71">
        <v>937575464.92999995</v>
      </c>
      <c r="BH20" s="71">
        <v>7750110.4699999997</v>
      </c>
      <c r="BI20" s="71">
        <v>0</v>
      </c>
      <c r="BJ20" s="71">
        <v>0</v>
      </c>
      <c r="BK20" s="71">
        <v>-1334931001.3900001</v>
      </c>
      <c r="BL20" s="71">
        <v>0</v>
      </c>
      <c r="BM20" s="71">
        <v>0</v>
      </c>
      <c r="BN20" s="71">
        <v>0</v>
      </c>
      <c r="BO20" s="71">
        <v>302856.51000000007</v>
      </c>
      <c r="BP20" s="71">
        <v>302856.51000000007</v>
      </c>
      <c r="BQ20" s="71">
        <v>0</v>
      </c>
      <c r="BR20" s="71">
        <v>0</v>
      </c>
      <c r="BS20" s="71">
        <v>-31150592.459999997</v>
      </c>
      <c r="BT20" s="71">
        <v>-4447288.43</v>
      </c>
      <c r="BU20" s="71">
        <v>-21928581.02</v>
      </c>
      <c r="BV20" s="71">
        <v>-4220982.45</v>
      </c>
      <c r="BW20" s="71">
        <v>-35029.800000000003</v>
      </c>
      <c r="BX20" s="71">
        <v>-1869104.44</v>
      </c>
      <c r="BY20" s="71">
        <v>-5285109.08</v>
      </c>
      <c r="BZ20" s="71">
        <v>6640529.0700000003</v>
      </c>
      <c r="CA20" s="71">
        <v>-5026.3099999999995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-14822325.190000281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1713.0299999999997</v>
      </c>
      <c r="E21" s="71">
        <v>3619.37</v>
      </c>
      <c r="F21" s="71">
        <v>3619.37</v>
      </c>
      <c r="G21" s="71">
        <v>0</v>
      </c>
      <c r="H21" s="71">
        <v>0</v>
      </c>
      <c r="I21" s="71">
        <v>-2384.8200000000002</v>
      </c>
      <c r="J21" s="71">
        <v>-2384.8200000000002</v>
      </c>
      <c r="K21" s="71">
        <v>-2314.8200000000002</v>
      </c>
      <c r="L21" s="71">
        <v>-70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478.47999999999996</v>
      </c>
      <c r="AA21" s="71">
        <v>304.07</v>
      </c>
      <c r="AB21" s="71">
        <v>0</v>
      </c>
      <c r="AC21" s="71">
        <v>107.71000000000001</v>
      </c>
      <c r="AD21" s="71">
        <v>62.76</v>
      </c>
      <c r="AE21" s="71">
        <v>0</v>
      </c>
      <c r="AF21" s="71">
        <v>2.17</v>
      </c>
      <c r="AG21" s="71">
        <v>1.77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-4119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-4119</v>
      </c>
      <c r="BT21" s="71">
        <v>-2.11</v>
      </c>
      <c r="BU21" s="71">
        <v>-2832.85</v>
      </c>
      <c r="BV21" s="71">
        <v>-926.05</v>
      </c>
      <c r="BW21" s="71">
        <v>0</v>
      </c>
      <c r="BX21" s="71">
        <v>-160.72</v>
      </c>
      <c r="BY21" s="71">
        <v>-197.27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-2405.9700000000003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61573032.538310751</v>
      </c>
      <c r="E22" s="71">
        <v>42843440.5</v>
      </c>
      <c r="F22" s="71">
        <v>198201738.65000004</v>
      </c>
      <c r="G22" s="71">
        <v>-155358298.15000004</v>
      </c>
      <c r="H22" s="71">
        <v>0</v>
      </c>
      <c r="I22" s="71">
        <v>-2079299.5999999791</v>
      </c>
      <c r="J22" s="71">
        <v>513846.84999999404</v>
      </c>
      <c r="K22" s="71">
        <v>-119806845.93000001</v>
      </c>
      <c r="L22" s="71">
        <v>120320692.78</v>
      </c>
      <c r="M22" s="71">
        <v>-2593146.4499999732</v>
      </c>
      <c r="N22" s="71">
        <v>97897350.720000014</v>
      </c>
      <c r="O22" s="71">
        <v>-100490497.16999999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20817276.528310727</v>
      </c>
      <c r="AA22" s="71">
        <v>14979539.311331745</v>
      </c>
      <c r="AB22" s="71">
        <v>0</v>
      </c>
      <c r="AC22" s="71">
        <v>5090577.8631161191</v>
      </c>
      <c r="AD22" s="71">
        <v>563735.13001666951</v>
      </c>
      <c r="AE22" s="71">
        <v>122336.14161754347</v>
      </c>
      <c r="AF22" s="71">
        <v>0</v>
      </c>
      <c r="AG22" s="71">
        <v>60895.872489673115</v>
      </c>
      <c r="AH22" s="71">
        <v>0</v>
      </c>
      <c r="AI22" s="71">
        <v>192.2097389769165</v>
      </c>
      <c r="AJ22" s="71">
        <v>0</v>
      </c>
      <c r="AK22" s="71">
        <v>0</v>
      </c>
      <c r="AL22" s="71">
        <v>0</v>
      </c>
      <c r="AM22" s="71">
        <v>-8384.89</v>
      </c>
      <c r="AN22" s="71">
        <v>0</v>
      </c>
      <c r="AO22" s="71">
        <v>0</v>
      </c>
      <c r="AP22" s="71">
        <v>0</v>
      </c>
      <c r="AQ22" s="71">
        <v>0</v>
      </c>
      <c r="AR22" s="71">
        <v>-8384.89</v>
      </c>
      <c r="AS22" s="71">
        <v>-135958641.85061663</v>
      </c>
      <c r="AT22" s="71">
        <v>-7196413.4499999881</v>
      </c>
      <c r="AU22" s="71">
        <v>-388542510.98000002</v>
      </c>
      <c r="AV22" s="71">
        <v>381346097.53000003</v>
      </c>
      <c r="AW22" s="71">
        <v>-878601.18000000715</v>
      </c>
      <c r="AX22" s="71">
        <v>84605902.860000014</v>
      </c>
      <c r="AY22" s="71">
        <v>-210687106.69000006</v>
      </c>
      <c r="AZ22" s="71">
        <v>-199811840.08000004</v>
      </c>
      <c r="BA22" s="71">
        <v>-49741324.339999996</v>
      </c>
      <c r="BB22" s="71">
        <v>0</v>
      </c>
      <c r="BC22" s="71">
        <v>38866057.730000004</v>
      </c>
      <c r="BD22" s="71">
        <v>295293009.55000007</v>
      </c>
      <c r="BE22" s="71">
        <v>-85484504.040000021</v>
      </c>
      <c r="BF22" s="71">
        <v>204044135.88999999</v>
      </c>
      <c r="BG22" s="71">
        <v>194256605.94999999</v>
      </c>
      <c r="BH22" s="71">
        <v>47428139.710000001</v>
      </c>
      <c r="BI22" s="71">
        <v>0</v>
      </c>
      <c r="BJ22" s="71">
        <v>-37640609.769999996</v>
      </c>
      <c r="BK22" s="71">
        <v>-289528639.93000001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-127883627.22061664</v>
      </c>
      <c r="BT22" s="71">
        <v>-20986880.590000011</v>
      </c>
      <c r="BU22" s="71">
        <v>-100125301.10738908</v>
      </c>
      <c r="BV22" s="71">
        <v>-7267310.8804094475</v>
      </c>
      <c r="BW22" s="71">
        <v>0</v>
      </c>
      <c r="BX22" s="71">
        <v>-8606903.7015156634</v>
      </c>
      <c r="BY22" s="71">
        <v>-5746537.8113024309</v>
      </c>
      <c r="BZ22" s="71">
        <v>21226605.869999997</v>
      </c>
      <c r="CA22" s="71">
        <v>-6377298.9999999991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-74385609.312305883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-11895768.66</v>
      </c>
      <c r="AT23" s="71">
        <v>0</v>
      </c>
      <c r="AU23" s="71">
        <v>0</v>
      </c>
      <c r="AV23" s="71">
        <v>0</v>
      </c>
      <c r="AW23" s="71">
        <v>-20000</v>
      </c>
      <c r="AX23" s="71">
        <v>-20000</v>
      </c>
      <c r="AY23" s="71">
        <v>-20000</v>
      </c>
      <c r="AZ23" s="71">
        <v>-20000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-11875768.66</v>
      </c>
      <c r="BT23" s="71">
        <v>0</v>
      </c>
      <c r="BU23" s="71">
        <v>-7250630.9400000004</v>
      </c>
      <c r="BV23" s="71">
        <v>-167930.65</v>
      </c>
      <c r="BW23" s="71">
        <v>0</v>
      </c>
      <c r="BX23" s="71">
        <v>-1453184.71</v>
      </c>
      <c r="BY23" s="71">
        <v>-2845723.92</v>
      </c>
      <c r="BZ23" s="71">
        <v>0</v>
      </c>
      <c r="CA23" s="71">
        <v>-158298.44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-11895768.66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1039028.200000003</v>
      </c>
      <c r="E24" s="71">
        <v>797342.23000000417</v>
      </c>
      <c r="F24" s="71">
        <v>19366412.530000001</v>
      </c>
      <c r="G24" s="71">
        <v>-18569070.299999997</v>
      </c>
      <c r="H24" s="71">
        <v>0</v>
      </c>
      <c r="I24" s="71">
        <v>-126792.32000000123</v>
      </c>
      <c r="J24" s="71">
        <v>-3080374.9400000004</v>
      </c>
      <c r="K24" s="71">
        <v>-10469643.99</v>
      </c>
      <c r="L24" s="71">
        <v>7389269.0499999998</v>
      </c>
      <c r="M24" s="71">
        <v>2953582.6199999992</v>
      </c>
      <c r="N24" s="71">
        <v>9282400.6899999995</v>
      </c>
      <c r="O24" s="71">
        <v>-6328818.0700000003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368478.29</v>
      </c>
      <c r="AA24" s="71">
        <v>361863.95999999996</v>
      </c>
      <c r="AB24" s="71">
        <v>0</v>
      </c>
      <c r="AC24" s="71">
        <v>6614.33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341869.03000000026</v>
      </c>
      <c r="AT24" s="71">
        <v>0</v>
      </c>
      <c r="AU24" s="71">
        <v>0</v>
      </c>
      <c r="AV24" s="71">
        <v>0</v>
      </c>
      <c r="AW24" s="71">
        <v>0</v>
      </c>
      <c r="AX24" s="71">
        <v>1256.23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1256.23</v>
      </c>
      <c r="BE24" s="71">
        <v>-1256.23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-1256.23</v>
      </c>
      <c r="BL24" s="71">
        <v>0</v>
      </c>
      <c r="BM24" s="71">
        <v>0</v>
      </c>
      <c r="BN24" s="71">
        <v>0</v>
      </c>
      <c r="BO24" s="71">
        <v>-176938.70999999996</v>
      </c>
      <c r="BP24" s="71">
        <v>-176938.70999999996</v>
      </c>
      <c r="BQ24" s="71">
        <v>0</v>
      </c>
      <c r="BR24" s="71">
        <v>0</v>
      </c>
      <c r="BS24" s="71">
        <v>518807.74000000022</v>
      </c>
      <c r="BT24" s="71">
        <v>-1075371.33</v>
      </c>
      <c r="BU24" s="71">
        <v>-132488.16</v>
      </c>
      <c r="BV24" s="71">
        <v>-28551.61</v>
      </c>
      <c r="BW24" s="71">
        <v>0</v>
      </c>
      <c r="BX24" s="71">
        <v>-19020.669999999998</v>
      </c>
      <c r="BY24" s="71">
        <v>-35791.69</v>
      </c>
      <c r="BZ24" s="71">
        <v>1810031.2000000002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1380897.2300000032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800067.6290374872</v>
      </c>
      <c r="E25" s="71">
        <v>687864.87999999989</v>
      </c>
      <c r="F25" s="71">
        <v>6138579.8399999999</v>
      </c>
      <c r="G25" s="71">
        <v>-5450714.96</v>
      </c>
      <c r="H25" s="71">
        <v>0</v>
      </c>
      <c r="I25" s="71">
        <v>8149.7800000044517</v>
      </c>
      <c r="J25" s="71">
        <v>-186997.09999999567</v>
      </c>
      <c r="K25" s="71">
        <v>-1510651.2799999956</v>
      </c>
      <c r="L25" s="71">
        <v>1323654.18</v>
      </c>
      <c r="M25" s="71">
        <v>195146.88000000012</v>
      </c>
      <c r="N25" s="71">
        <v>1180759.83</v>
      </c>
      <c r="O25" s="71">
        <v>-985612.95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104052.96903748284</v>
      </c>
      <c r="AA25" s="71">
        <v>88519.504421324571</v>
      </c>
      <c r="AB25" s="71">
        <v>0</v>
      </c>
      <c r="AC25" s="71">
        <v>6064.2067209769966</v>
      </c>
      <c r="AD25" s="71">
        <v>9185.3041822596624</v>
      </c>
      <c r="AE25" s="71">
        <v>0</v>
      </c>
      <c r="AF25" s="71">
        <v>283.95371292160871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-1331242.4999575587</v>
      </c>
      <c r="AT25" s="71">
        <v>-20720</v>
      </c>
      <c r="AU25" s="71">
        <v>-51800</v>
      </c>
      <c r="AV25" s="71">
        <v>31080</v>
      </c>
      <c r="AW25" s="71">
        <v>-521295.08000000089</v>
      </c>
      <c r="AX25" s="71">
        <v>-345474.75000000087</v>
      </c>
      <c r="AY25" s="71">
        <v>-638508.42000000086</v>
      </c>
      <c r="AZ25" s="71">
        <v>0</v>
      </c>
      <c r="BA25" s="71">
        <v>-638508.42000000086</v>
      </c>
      <c r="BB25" s="71">
        <v>0</v>
      </c>
      <c r="BC25" s="71">
        <v>0</v>
      </c>
      <c r="BD25" s="71">
        <v>293033.67</v>
      </c>
      <c r="BE25" s="71">
        <v>-175820.33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-175820.33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-785792.749957558</v>
      </c>
      <c r="BT25" s="71">
        <v>-595473.76</v>
      </c>
      <c r="BU25" s="71">
        <v>-447531.16322871973</v>
      </c>
      <c r="BV25" s="71">
        <v>-164314.0046493939</v>
      </c>
      <c r="BW25" s="71">
        <v>0</v>
      </c>
      <c r="BX25" s="71">
        <v>-513179.56609243969</v>
      </c>
      <c r="BY25" s="71">
        <v>-28916.985987004638</v>
      </c>
      <c r="BZ25" s="71">
        <v>965626.52</v>
      </c>
      <c r="CA25" s="71">
        <v>-2003.79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-3434.67</v>
      </c>
      <c r="CJ25" s="71">
        <v>-3434.67</v>
      </c>
      <c r="CK25" s="71">
        <v>0</v>
      </c>
      <c r="CL25" s="71">
        <v>-531174.87092007149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4443510.5200000014</v>
      </c>
      <c r="E26" s="71">
        <v>3890745.2800000012</v>
      </c>
      <c r="F26" s="71">
        <v>25614859.359999999</v>
      </c>
      <c r="G26" s="71">
        <v>-21724114.079999998</v>
      </c>
      <c r="H26" s="71">
        <v>0</v>
      </c>
      <c r="I26" s="71">
        <v>-726465.15000000037</v>
      </c>
      <c r="J26" s="71">
        <v>-2500542.9600000009</v>
      </c>
      <c r="K26" s="71">
        <v>-13545585.390000001</v>
      </c>
      <c r="L26" s="71">
        <v>11045042.43</v>
      </c>
      <c r="M26" s="71">
        <v>1774077.8100000005</v>
      </c>
      <c r="N26" s="71">
        <v>9580887.4600000009</v>
      </c>
      <c r="O26" s="71">
        <v>-7806809.6500000004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1279230.3900000001</v>
      </c>
      <c r="AA26" s="71">
        <v>1231696.29</v>
      </c>
      <c r="AB26" s="71">
        <v>0</v>
      </c>
      <c r="AC26" s="71">
        <v>40955.850000000006</v>
      </c>
      <c r="AD26" s="71">
        <v>0</v>
      </c>
      <c r="AE26" s="71">
        <v>0</v>
      </c>
      <c r="AF26" s="71">
        <v>0</v>
      </c>
      <c r="AG26" s="71">
        <v>6578.25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-1890485.5299999986</v>
      </c>
      <c r="AT26" s="71">
        <v>-1009112.129999999</v>
      </c>
      <c r="AU26" s="71">
        <v>-6432331.0199999996</v>
      </c>
      <c r="AV26" s="71">
        <v>5423218.8900000006</v>
      </c>
      <c r="AW26" s="71">
        <v>837305.5</v>
      </c>
      <c r="AX26" s="71">
        <v>5216755.63</v>
      </c>
      <c r="AY26" s="71">
        <v>-327447.25</v>
      </c>
      <c r="AZ26" s="71">
        <v>-327447.25</v>
      </c>
      <c r="BA26" s="71">
        <v>0</v>
      </c>
      <c r="BB26" s="71">
        <v>0</v>
      </c>
      <c r="BC26" s="71">
        <v>0</v>
      </c>
      <c r="BD26" s="71">
        <v>5544202.8799999999</v>
      </c>
      <c r="BE26" s="71">
        <v>-4379450.13</v>
      </c>
      <c r="BF26" s="71">
        <v>171950.65</v>
      </c>
      <c r="BG26" s="71">
        <v>171950.65</v>
      </c>
      <c r="BH26" s="71">
        <v>0</v>
      </c>
      <c r="BI26" s="71">
        <v>0</v>
      </c>
      <c r="BJ26" s="71">
        <v>0</v>
      </c>
      <c r="BK26" s="71">
        <v>-4551400.78</v>
      </c>
      <c r="BL26" s="71">
        <v>0</v>
      </c>
      <c r="BM26" s="71">
        <v>0</v>
      </c>
      <c r="BN26" s="71">
        <v>0</v>
      </c>
      <c r="BO26" s="71">
        <v>-703107.08999999939</v>
      </c>
      <c r="BP26" s="71">
        <v>-703107.08999999939</v>
      </c>
      <c r="BQ26" s="71">
        <v>0</v>
      </c>
      <c r="BR26" s="71">
        <v>0</v>
      </c>
      <c r="BS26" s="71">
        <v>-1015571.8100000003</v>
      </c>
      <c r="BT26" s="71">
        <v>-3002217.95</v>
      </c>
      <c r="BU26" s="71">
        <v>-554460.11</v>
      </c>
      <c r="BV26" s="71">
        <v>-107459.81</v>
      </c>
      <c r="BW26" s="71">
        <v>0</v>
      </c>
      <c r="BX26" s="71">
        <v>-43058.34</v>
      </c>
      <c r="BY26" s="71">
        <v>-112503.81</v>
      </c>
      <c r="BZ26" s="71">
        <v>2825225.9699999997</v>
      </c>
      <c r="CA26" s="71">
        <v>-21097.759999999998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2553024.990000003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196307981.05000004</v>
      </c>
      <c r="E27" s="71">
        <v>192438129.07000002</v>
      </c>
      <c r="F27" s="71">
        <v>278368955.04000002</v>
      </c>
      <c r="G27" s="71">
        <v>-85930825.969999999</v>
      </c>
      <c r="H27" s="71">
        <v>0</v>
      </c>
      <c r="I27" s="71">
        <v>-94165000.25</v>
      </c>
      <c r="J27" s="71">
        <v>-129557295.94</v>
      </c>
      <c r="K27" s="71">
        <v>-140005297.56</v>
      </c>
      <c r="L27" s="71">
        <v>10448001.619999999</v>
      </c>
      <c r="M27" s="71">
        <v>35392295.690000005</v>
      </c>
      <c r="N27" s="71">
        <v>42805937.550000004</v>
      </c>
      <c r="O27" s="71">
        <v>-7413641.8600000003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97571087.400000006</v>
      </c>
      <c r="AA27" s="71">
        <v>34900548.350000001</v>
      </c>
      <c r="AB27" s="71">
        <v>9106383.1099999994</v>
      </c>
      <c r="AC27" s="71">
        <v>53564155.940000005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463764.83</v>
      </c>
      <c r="AK27" s="71">
        <v>463764.83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-71525476.439999968</v>
      </c>
      <c r="AT27" s="71">
        <v>-2302602.73</v>
      </c>
      <c r="AU27" s="71">
        <v>-4810852.42</v>
      </c>
      <c r="AV27" s="71">
        <v>2508249.69</v>
      </c>
      <c r="AW27" s="71">
        <v>-34220466.839999989</v>
      </c>
      <c r="AX27" s="71">
        <v>-47853851.75999999</v>
      </c>
      <c r="AY27" s="71">
        <v>-51807550.319999993</v>
      </c>
      <c r="AZ27" s="71">
        <v>-4399990.84</v>
      </c>
      <c r="BA27" s="71">
        <v>-47407559.479999997</v>
      </c>
      <c r="BB27" s="71">
        <v>0</v>
      </c>
      <c r="BC27" s="71">
        <v>0</v>
      </c>
      <c r="BD27" s="71">
        <v>3953698.56</v>
      </c>
      <c r="BE27" s="71">
        <v>13633384.92</v>
      </c>
      <c r="BF27" s="71">
        <v>16735816.82</v>
      </c>
      <c r="BG27" s="71">
        <v>1083770.6600000001</v>
      </c>
      <c r="BH27" s="71">
        <v>15652046.16</v>
      </c>
      <c r="BI27" s="71">
        <v>0</v>
      </c>
      <c r="BJ27" s="71">
        <v>0</v>
      </c>
      <c r="BK27" s="71">
        <v>-3102431.9</v>
      </c>
      <c r="BL27" s="71">
        <v>554</v>
      </c>
      <c r="BM27" s="71">
        <v>554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-25525052.579999994</v>
      </c>
      <c r="BT27" s="71">
        <v>-25920341.179999992</v>
      </c>
      <c r="BU27" s="71">
        <v>-560118.14</v>
      </c>
      <c r="BV27" s="71">
        <v>-125362.65</v>
      </c>
      <c r="BW27" s="71">
        <v>0</v>
      </c>
      <c r="BX27" s="71">
        <v>-100698.91</v>
      </c>
      <c r="BY27" s="71">
        <v>-71703.009999999995</v>
      </c>
      <c r="BZ27" s="71">
        <v>1253171.31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-9477908.2899999991</v>
      </c>
      <c r="CJ27" s="71">
        <v>-9477908.2899999991</v>
      </c>
      <c r="CK27" s="71">
        <v>0</v>
      </c>
      <c r="CL27" s="71">
        <v>124782504.61000007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-86514.519999998418</v>
      </c>
      <c r="E28" s="71">
        <v>35191.400000000373</v>
      </c>
      <c r="F28" s="71">
        <v>12639087.140000001</v>
      </c>
      <c r="G28" s="71">
        <v>-12603895.74</v>
      </c>
      <c r="H28" s="71">
        <v>0</v>
      </c>
      <c r="I28" s="71">
        <v>36.650000000023283</v>
      </c>
      <c r="J28" s="71">
        <v>-980598.23</v>
      </c>
      <c r="K28" s="71">
        <v>-993164.61</v>
      </c>
      <c r="L28" s="71">
        <v>12566.38</v>
      </c>
      <c r="M28" s="71">
        <v>980634.88</v>
      </c>
      <c r="N28" s="71">
        <v>980634.88</v>
      </c>
      <c r="O28" s="71">
        <v>0</v>
      </c>
      <c r="P28" s="71">
        <v>0</v>
      </c>
      <c r="Q28" s="71">
        <v>0</v>
      </c>
      <c r="R28" s="71">
        <v>0</v>
      </c>
      <c r="S28" s="71">
        <v>-286048.46999999881</v>
      </c>
      <c r="T28" s="71">
        <v>-25996823.829999998</v>
      </c>
      <c r="U28" s="71">
        <v>-26039286.079999998</v>
      </c>
      <c r="V28" s="71">
        <v>42462.25</v>
      </c>
      <c r="W28" s="71">
        <v>25710775.359999999</v>
      </c>
      <c r="X28" s="71">
        <v>25710775.359999999</v>
      </c>
      <c r="Y28" s="71">
        <v>0</v>
      </c>
      <c r="Z28" s="71">
        <v>164305.9</v>
      </c>
      <c r="AA28" s="71">
        <v>77056.23</v>
      </c>
      <c r="AB28" s="71">
        <v>0</v>
      </c>
      <c r="AC28" s="71">
        <v>0</v>
      </c>
      <c r="AD28" s="71">
        <v>87249.67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-70998.200000000012</v>
      </c>
      <c r="AO28" s="71">
        <v>0</v>
      </c>
      <c r="AP28" s="71">
        <v>0</v>
      </c>
      <c r="AQ28" s="71">
        <v>0</v>
      </c>
      <c r="AR28" s="71">
        <v>70998.200000000012</v>
      </c>
      <c r="AS28" s="71">
        <v>-882052.91999999981</v>
      </c>
      <c r="AT28" s="71">
        <v>182661.19</v>
      </c>
      <c r="AU28" s="71">
        <v>182661.19</v>
      </c>
      <c r="AV28" s="71">
        <v>0</v>
      </c>
      <c r="AW28" s="71">
        <v>-1139754.4599999997</v>
      </c>
      <c r="AX28" s="71">
        <v>-1143053.1499999997</v>
      </c>
      <c r="AY28" s="71">
        <v>-2175095.6599999997</v>
      </c>
      <c r="AZ28" s="71">
        <v>0</v>
      </c>
      <c r="BA28" s="71">
        <v>-2614349.84</v>
      </c>
      <c r="BB28" s="71">
        <v>0</v>
      </c>
      <c r="BC28" s="71">
        <v>439254.18</v>
      </c>
      <c r="BD28" s="71">
        <v>1032042.51</v>
      </c>
      <c r="BE28" s="71">
        <v>3298.6900000000005</v>
      </c>
      <c r="BF28" s="71">
        <v>-1500.7</v>
      </c>
      <c r="BG28" s="71">
        <v>0</v>
      </c>
      <c r="BH28" s="71">
        <v>-1803.76</v>
      </c>
      <c r="BI28" s="71">
        <v>0</v>
      </c>
      <c r="BJ28" s="71">
        <v>303.06</v>
      </c>
      <c r="BK28" s="71">
        <v>4799.3900000000003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75040.349999999977</v>
      </c>
      <c r="BT28" s="71">
        <v>-12329.82</v>
      </c>
      <c r="BU28" s="71">
        <v>-316745.91000000003</v>
      </c>
      <c r="BV28" s="71">
        <v>-110183.01000000001</v>
      </c>
      <c r="BW28" s="71">
        <v>0</v>
      </c>
      <c r="BX28" s="71">
        <v>-1497.84</v>
      </c>
      <c r="BY28" s="71">
        <v>-37691.129999999997</v>
      </c>
      <c r="BZ28" s="71">
        <v>553488.06000000006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-968567.4399999982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197323522.00715768</v>
      </c>
      <c r="E29" s="71">
        <v>179094569.55000031</v>
      </c>
      <c r="F29" s="71">
        <v>785087919.58000052</v>
      </c>
      <c r="G29" s="71">
        <v>-605993350.03000021</v>
      </c>
      <c r="H29" s="71">
        <v>0</v>
      </c>
      <c r="I29" s="71">
        <v>-52383637.450000286</v>
      </c>
      <c r="J29" s="71">
        <v>-91470675.730000079</v>
      </c>
      <c r="K29" s="71">
        <v>-374986963.36000007</v>
      </c>
      <c r="L29" s="71">
        <v>283516287.63</v>
      </c>
      <c r="M29" s="71">
        <v>39087038.279999793</v>
      </c>
      <c r="N29" s="71">
        <v>275075222.33999979</v>
      </c>
      <c r="O29" s="71">
        <v>-235988184.06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70354138.67715764</v>
      </c>
      <c r="AA29" s="71">
        <v>70354138.67715764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61269.989999999874</v>
      </c>
      <c r="AK29" s="71">
        <v>61269.989999999874</v>
      </c>
      <c r="AL29" s="71">
        <v>0</v>
      </c>
      <c r="AM29" s="71">
        <v>197181.2400000114</v>
      </c>
      <c r="AN29" s="71">
        <v>-9427920.5999999996</v>
      </c>
      <c r="AO29" s="71">
        <v>9269237.840000011</v>
      </c>
      <c r="AP29" s="71">
        <v>0</v>
      </c>
      <c r="AQ29" s="71">
        <v>0</v>
      </c>
      <c r="AR29" s="71">
        <v>355864</v>
      </c>
      <c r="AS29" s="71">
        <v>-43436833.736067563</v>
      </c>
      <c r="AT29" s="71">
        <v>-2879086.9300000668</v>
      </c>
      <c r="AU29" s="71">
        <v>-423985256.90000004</v>
      </c>
      <c r="AV29" s="71">
        <v>421106169.96999997</v>
      </c>
      <c r="AW29" s="71">
        <v>-5870279.8499997854</v>
      </c>
      <c r="AX29" s="71">
        <v>-55681999.850000024</v>
      </c>
      <c r="AY29" s="71">
        <v>-230373042.52000004</v>
      </c>
      <c r="AZ29" s="71">
        <v>-223559599.61000004</v>
      </c>
      <c r="BA29" s="71">
        <v>-53336601.840000004</v>
      </c>
      <c r="BB29" s="71">
        <v>0</v>
      </c>
      <c r="BC29" s="71">
        <v>46523158.93</v>
      </c>
      <c r="BD29" s="71">
        <v>174691042.67000002</v>
      </c>
      <c r="BE29" s="71">
        <v>49811720.000000238</v>
      </c>
      <c r="BF29" s="71">
        <v>217719193.74000019</v>
      </c>
      <c r="BG29" s="71">
        <v>211692352.36000019</v>
      </c>
      <c r="BH29" s="71">
        <v>49994592.729999997</v>
      </c>
      <c r="BI29" s="71">
        <v>0</v>
      </c>
      <c r="BJ29" s="71">
        <v>-43967751.350000001</v>
      </c>
      <c r="BK29" s="71">
        <v>-167907473.73999995</v>
      </c>
      <c r="BL29" s="71">
        <v>0</v>
      </c>
      <c r="BM29" s="71">
        <v>0</v>
      </c>
      <c r="BN29" s="71">
        <v>0</v>
      </c>
      <c r="BO29" s="71">
        <v>-14014689.15</v>
      </c>
      <c r="BP29" s="71">
        <v>-14014689.15</v>
      </c>
      <c r="BQ29" s="71">
        <v>0</v>
      </c>
      <c r="BR29" s="71">
        <v>0</v>
      </c>
      <c r="BS29" s="71">
        <v>-20672777.806067713</v>
      </c>
      <c r="BT29" s="71">
        <v>-38625237.690000065</v>
      </c>
      <c r="BU29" s="71">
        <v>-10498282.804049652</v>
      </c>
      <c r="BV29" s="71">
        <v>-1660184.0774215511</v>
      </c>
      <c r="BW29" s="71">
        <v>0</v>
      </c>
      <c r="BX29" s="71">
        <v>-5349932.6778697735</v>
      </c>
      <c r="BY29" s="71">
        <v>-3625158.0211468237</v>
      </c>
      <c r="BZ29" s="71">
        <v>39049401.670000039</v>
      </c>
      <c r="CA29" s="71">
        <v>36615.794420113816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153886688.27109012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758844.84000000008</v>
      </c>
      <c r="E30" s="71">
        <v>1045294.8200000003</v>
      </c>
      <c r="F30" s="71">
        <v>3852619.5900000003</v>
      </c>
      <c r="G30" s="71">
        <v>-2807324.77</v>
      </c>
      <c r="H30" s="71">
        <v>0</v>
      </c>
      <c r="I30" s="71">
        <v>-286449.98000000021</v>
      </c>
      <c r="J30" s="71">
        <v>-981533.67000000016</v>
      </c>
      <c r="K30" s="71">
        <v>-2758595.25</v>
      </c>
      <c r="L30" s="71">
        <v>1777061.5799999998</v>
      </c>
      <c r="M30" s="71">
        <v>695083.69</v>
      </c>
      <c r="N30" s="71">
        <v>2164485.02</v>
      </c>
      <c r="O30" s="71">
        <v>-1469401.33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11937.54999999993</v>
      </c>
      <c r="AT30" s="71">
        <v>-102051.07000000007</v>
      </c>
      <c r="AU30" s="71">
        <v>-1029510.73</v>
      </c>
      <c r="AV30" s="71">
        <v>927459.65999999992</v>
      </c>
      <c r="AW30" s="71">
        <v>-16064.460000000021</v>
      </c>
      <c r="AX30" s="71">
        <v>401781.11000000004</v>
      </c>
      <c r="AY30" s="71">
        <v>-163029.16999999998</v>
      </c>
      <c r="AZ30" s="71">
        <v>0</v>
      </c>
      <c r="BA30" s="71">
        <v>-189493.12</v>
      </c>
      <c r="BB30" s="71">
        <v>0</v>
      </c>
      <c r="BC30" s="71">
        <v>26463.95</v>
      </c>
      <c r="BD30" s="71">
        <v>564810.28</v>
      </c>
      <c r="BE30" s="71">
        <v>-417845.57000000007</v>
      </c>
      <c r="BF30" s="71">
        <v>137835.59</v>
      </c>
      <c r="BG30" s="71">
        <v>0</v>
      </c>
      <c r="BH30" s="71">
        <v>160209.96</v>
      </c>
      <c r="BI30" s="71">
        <v>0</v>
      </c>
      <c r="BJ30" s="71">
        <v>-22374.37</v>
      </c>
      <c r="BK30" s="71">
        <v>-555681.16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130053.08000000002</v>
      </c>
      <c r="BT30" s="71">
        <v>-183343.97999999998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313397.06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770782.39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-7105656.8083404331</v>
      </c>
      <c r="E31" s="71">
        <v>2695749.7200000286</v>
      </c>
      <c r="F31" s="71">
        <v>248760657.57000002</v>
      </c>
      <c r="G31" s="71">
        <v>-246064907.84999999</v>
      </c>
      <c r="H31" s="71">
        <v>0</v>
      </c>
      <c r="I31" s="71">
        <v>-10911475.849999994</v>
      </c>
      <c r="J31" s="71">
        <v>-43514385.569999993</v>
      </c>
      <c r="K31" s="71">
        <v>-131516126.19</v>
      </c>
      <c r="L31" s="71">
        <v>88001740.620000005</v>
      </c>
      <c r="M31" s="71">
        <v>32602909.719999999</v>
      </c>
      <c r="N31" s="71">
        <v>113010222.14</v>
      </c>
      <c r="O31" s="71">
        <v>-80407312.420000002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1110069.3216595326</v>
      </c>
      <c r="AA31" s="71">
        <v>1110069.3216595326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469434.28</v>
      </c>
      <c r="AO31" s="71">
        <v>-460599.29</v>
      </c>
      <c r="AP31" s="71">
        <v>0</v>
      </c>
      <c r="AQ31" s="71">
        <v>0</v>
      </c>
      <c r="AR31" s="71">
        <v>-8834.9900000000489</v>
      </c>
      <c r="AS31" s="71">
        <v>6435101.85801093</v>
      </c>
      <c r="AT31" s="71">
        <v>-1256169.6799999997</v>
      </c>
      <c r="AU31" s="71">
        <v>-38391175.949999996</v>
      </c>
      <c r="AV31" s="71">
        <v>37135006.269999996</v>
      </c>
      <c r="AW31" s="71">
        <v>-2885773.5300000012</v>
      </c>
      <c r="AX31" s="71">
        <v>-39201812.859999985</v>
      </c>
      <c r="AY31" s="71">
        <v>-181591892.22</v>
      </c>
      <c r="AZ31" s="71">
        <v>-150507131.27000001</v>
      </c>
      <c r="BA31" s="71">
        <v>-31084760.949999999</v>
      </c>
      <c r="BB31" s="71">
        <v>0</v>
      </c>
      <c r="BC31" s="71">
        <v>0</v>
      </c>
      <c r="BD31" s="71">
        <v>142390079.36000001</v>
      </c>
      <c r="BE31" s="71">
        <v>36316039.329999983</v>
      </c>
      <c r="BF31" s="71">
        <v>175862257.93000001</v>
      </c>
      <c r="BG31" s="71">
        <v>146745627.70000002</v>
      </c>
      <c r="BH31" s="71">
        <v>29116630.23</v>
      </c>
      <c r="BI31" s="71">
        <v>0</v>
      </c>
      <c r="BJ31" s="71">
        <v>0</v>
      </c>
      <c r="BK31" s="71">
        <v>-139546218.60000002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11608646.618010931</v>
      </c>
      <c r="BT31" s="71">
        <v>-24446988.77</v>
      </c>
      <c r="BU31" s="71">
        <v>-3733684.2057839804</v>
      </c>
      <c r="BV31" s="71">
        <v>-1284734.1570098109</v>
      </c>
      <c r="BW31" s="71">
        <v>0</v>
      </c>
      <c r="BX31" s="71">
        <v>-287690.38919527782</v>
      </c>
      <c r="BY31" s="71">
        <v>0</v>
      </c>
      <c r="BZ31" s="71">
        <v>41361744.140000001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-1031601.55</v>
      </c>
      <c r="CJ31" s="71">
        <v>-1031601.55</v>
      </c>
      <c r="CK31" s="71">
        <v>0</v>
      </c>
      <c r="CL31" s="71">
        <v>-670554.95032950304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3608973.6167794117</v>
      </c>
      <c r="E32" s="71">
        <v>2256678.14</v>
      </c>
      <c r="F32" s="71">
        <v>6044750.6100000003</v>
      </c>
      <c r="G32" s="71">
        <v>-3788072.47</v>
      </c>
      <c r="H32" s="71">
        <v>0</v>
      </c>
      <c r="I32" s="71">
        <v>227017.63000000035</v>
      </c>
      <c r="J32" s="71">
        <v>681588.8200000003</v>
      </c>
      <c r="K32" s="71">
        <v>-3939527.87</v>
      </c>
      <c r="L32" s="71">
        <v>4621116.6900000004</v>
      </c>
      <c r="M32" s="71">
        <v>-454571.18999999994</v>
      </c>
      <c r="N32" s="71">
        <v>2452941.2200000002</v>
      </c>
      <c r="O32" s="71">
        <v>-2907512.41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807343.7867794109</v>
      </c>
      <c r="AA32" s="71">
        <v>655281.04357309593</v>
      </c>
      <c r="AB32" s="71">
        <v>0</v>
      </c>
      <c r="AC32" s="71">
        <v>3675.712059998717</v>
      </c>
      <c r="AD32" s="71">
        <v>106026.27642537316</v>
      </c>
      <c r="AE32" s="71">
        <v>591.12666715824207</v>
      </c>
      <c r="AF32" s="71">
        <v>0</v>
      </c>
      <c r="AG32" s="71">
        <v>41769.628053784887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317934.06</v>
      </c>
      <c r="AN32" s="71">
        <v>706520.13</v>
      </c>
      <c r="AO32" s="71">
        <v>-388586.07</v>
      </c>
      <c r="AP32" s="71">
        <v>0</v>
      </c>
      <c r="AQ32" s="71">
        <v>0</v>
      </c>
      <c r="AR32" s="71">
        <v>0</v>
      </c>
      <c r="AS32" s="71">
        <v>-1883065.6737699853</v>
      </c>
      <c r="AT32" s="71">
        <v>-635822.57000000007</v>
      </c>
      <c r="AU32" s="71">
        <v>-1694812.9400000002</v>
      </c>
      <c r="AV32" s="71">
        <v>1058990.3700000001</v>
      </c>
      <c r="AW32" s="71">
        <v>9646.070000000007</v>
      </c>
      <c r="AX32" s="71">
        <v>148595.66999999993</v>
      </c>
      <c r="AY32" s="71">
        <v>-735466.03</v>
      </c>
      <c r="AZ32" s="71">
        <v>-606641.22</v>
      </c>
      <c r="BA32" s="71">
        <v>-173032.3</v>
      </c>
      <c r="BB32" s="71">
        <v>0</v>
      </c>
      <c r="BC32" s="71">
        <v>44207.49</v>
      </c>
      <c r="BD32" s="71">
        <v>884061.7</v>
      </c>
      <c r="BE32" s="71">
        <v>-138949.59999999992</v>
      </c>
      <c r="BF32" s="71">
        <v>479899.10000000003</v>
      </c>
      <c r="BG32" s="71">
        <v>408637.73000000004</v>
      </c>
      <c r="BH32" s="71">
        <v>100107.21</v>
      </c>
      <c r="BI32" s="71">
        <v>0</v>
      </c>
      <c r="BJ32" s="71">
        <v>-28845.84</v>
      </c>
      <c r="BK32" s="71">
        <v>-618848.69999999995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-1256889.1737699853</v>
      </c>
      <c r="BT32" s="71">
        <v>-1304704.76</v>
      </c>
      <c r="BU32" s="71">
        <v>-306394.78079216002</v>
      </c>
      <c r="BV32" s="71">
        <v>-476833.78799759055</v>
      </c>
      <c r="BW32" s="71">
        <v>0</v>
      </c>
      <c r="BX32" s="71">
        <v>-75515.468697064629</v>
      </c>
      <c r="BY32" s="71">
        <v>-49522.646283170325</v>
      </c>
      <c r="BZ32" s="71">
        <v>956082.27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1725907.9430094264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1925.1673980900864</v>
      </c>
      <c r="E33" s="71">
        <v>1419.93</v>
      </c>
      <c r="F33" s="71">
        <v>1754.8600000000001</v>
      </c>
      <c r="G33" s="71">
        <v>-334.93</v>
      </c>
      <c r="H33" s="71">
        <v>0</v>
      </c>
      <c r="I33" s="71">
        <v>-776.2600000000001</v>
      </c>
      <c r="J33" s="71">
        <v>-610.44000000000005</v>
      </c>
      <c r="K33" s="71">
        <v>-1225.6600000000001</v>
      </c>
      <c r="L33" s="71">
        <v>615.22</v>
      </c>
      <c r="M33" s="71">
        <v>-165.82000000000002</v>
      </c>
      <c r="N33" s="71">
        <v>141.79</v>
      </c>
      <c r="O33" s="71">
        <v>-307.61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1281.4973980900866</v>
      </c>
      <c r="AA33" s="71">
        <v>1281.4973980900866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-26334.603394207323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-26332.803394207323</v>
      </c>
      <c r="BT33" s="71">
        <v>-116.38999999999997</v>
      </c>
      <c r="BU33" s="71">
        <v>-12426.287009923059</v>
      </c>
      <c r="BV33" s="71">
        <v>-12637.970814481348</v>
      </c>
      <c r="BW33" s="71">
        <v>0</v>
      </c>
      <c r="BX33" s="71">
        <v>-222.32248700088397</v>
      </c>
      <c r="BY33" s="71">
        <v>-1080.0630828020342</v>
      </c>
      <c r="BZ33" s="71">
        <v>150.23000000000002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-1.8</v>
      </c>
      <c r="CJ33" s="71">
        <v>-1.8</v>
      </c>
      <c r="CK33" s="71">
        <v>0</v>
      </c>
      <c r="CL33" s="71">
        <v>-24409.435996117238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43426378.92827861</v>
      </c>
      <c r="E34" s="71">
        <v>48129330.25000006</v>
      </c>
      <c r="F34" s="71">
        <v>489857233.59000003</v>
      </c>
      <c r="G34" s="71">
        <v>-441727903.33999997</v>
      </c>
      <c r="H34" s="71">
        <v>0</v>
      </c>
      <c r="I34" s="71">
        <v>-11579611.449999757</v>
      </c>
      <c r="J34" s="71">
        <v>-54935193.709999897</v>
      </c>
      <c r="K34" s="71">
        <v>-114440735.4199999</v>
      </c>
      <c r="L34" s="71">
        <v>59505541.710000001</v>
      </c>
      <c r="M34" s="71">
        <v>43355582.260000139</v>
      </c>
      <c r="N34" s="71">
        <v>92695715.740000144</v>
      </c>
      <c r="O34" s="71">
        <v>-49340133.480000004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6876660.1282783095</v>
      </c>
      <c r="AA34" s="71">
        <v>7210615.4345363444</v>
      </c>
      <c r="AB34" s="71">
        <v>0</v>
      </c>
      <c r="AC34" s="71">
        <v>-333955.30625803448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-19127817.007886387</v>
      </c>
      <c r="AT34" s="71">
        <v>0</v>
      </c>
      <c r="AU34" s="71">
        <v>0</v>
      </c>
      <c r="AV34" s="71">
        <v>0</v>
      </c>
      <c r="AW34" s="71">
        <v>6583362.3800000008</v>
      </c>
      <c r="AX34" s="71">
        <v>9529486.9500000011</v>
      </c>
      <c r="AY34" s="71">
        <v>-620176.6099999994</v>
      </c>
      <c r="AZ34" s="71">
        <v>-616473.01997892279</v>
      </c>
      <c r="BA34" s="71">
        <v>-3703.5900210765599</v>
      </c>
      <c r="BB34" s="71">
        <v>0</v>
      </c>
      <c r="BC34" s="71">
        <v>0</v>
      </c>
      <c r="BD34" s="71">
        <v>10149663.560000001</v>
      </c>
      <c r="BE34" s="71">
        <v>-2946124.57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-2946124.57</v>
      </c>
      <c r="BL34" s="71">
        <v>0</v>
      </c>
      <c r="BM34" s="71">
        <v>0</v>
      </c>
      <c r="BN34" s="71">
        <v>0</v>
      </c>
      <c r="BO34" s="71">
        <v>-8077829.7499999981</v>
      </c>
      <c r="BP34" s="71">
        <v>-8077829.7499999981</v>
      </c>
      <c r="BQ34" s="71">
        <v>0</v>
      </c>
      <c r="BR34" s="71">
        <v>0</v>
      </c>
      <c r="BS34" s="71">
        <v>-17633349.63788639</v>
      </c>
      <c r="BT34" s="71">
        <v>-11123045.229999997</v>
      </c>
      <c r="BU34" s="71">
        <v>-19229012.478509534</v>
      </c>
      <c r="BV34" s="71">
        <v>-2934156.1963975998</v>
      </c>
      <c r="BW34" s="71">
        <v>0</v>
      </c>
      <c r="BX34" s="71">
        <v>-652480.28057223477</v>
      </c>
      <c r="BY34" s="71">
        <v>-1315692.1563783605</v>
      </c>
      <c r="BZ34" s="71">
        <v>17630393.360000007</v>
      </c>
      <c r="CA34" s="71">
        <v>-9356.6560286732602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24298561.920392223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3221233.3508270513</v>
      </c>
      <c r="E37" s="71">
        <v>1699723.3600000013</v>
      </c>
      <c r="F37" s="71">
        <v>10773876.380000001</v>
      </c>
      <c r="G37" s="71">
        <v>-9074153.0199999996</v>
      </c>
      <c r="H37" s="71">
        <v>0</v>
      </c>
      <c r="I37" s="71">
        <v>958236.93999999971</v>
      </c>
      <c r="J37" s="71">
        <v>1327415.0999999996</v>
      </c>
      <c r="K37" s="71">
        <v>-3918218.54</v>
      </c>
      <c r="L37" s="71">
        <v>5245633.6399999997</v>
      </c>
      <c r="M37" s="71">
        <v>-369178.15999999992</v>
      </c>
      <c r="N37" s="71">
        <v>1974961.2</v>
      </c>
      <c r="O37" s="71">
        <v>-2344139.36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563273.05082705035</v>
      </c>
      <c r="AA37" s="71">
        <v>563273.05082705035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-1940516.8598143966</v>
      </c>
      <c r="AT37" s="71">
        <v>0</v>
      </c>
      <c r="AU37" s="71">
        <v>-72754.11</v>
      </c>
      <c r="AV37" s="71">
        <v>72754.11</v>
      </c>
      <c r="AW37" s="71">
        <v>-809510.22</v>
      </c>
      <c r="AX37" s="71">
        <v>-681757.9</v>
      </c>
      <c r="AY37" s="71">
        <v>-1422040.9</v>
      </c>
      <c r="AZ37" s="71">
        <v>-1434724.02</v>
      </c>
      <c r="BA37" s="71">
        <v>-274493.86</v>
      </c>
      <c r="BB37" s="71">
        <v>0</v>
      </c>
      <c r="BC37" s="71">
        <v>287176.98</v>
      </c>
      <c r="BD37" s="71">
        <v>740282.99999999988</v>
      </c>
      <c r="BE37" s="71">
        <v>-127752.31999999999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-127752.31999999999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-1131006.6398143966</v>
      </c>
      <c r="BT37" s="71">
        <v>-1055115.5799999998</v>
      </c>
      <c r="BU37" s="71">
        <v>-755833.15859007393</v>
      </c>
      <c r="BV37" s="71">
        <v>-42234.21335097697</v>
      </c>
      <c r="BW37" s="71">
        <v>0</v>
      </c>
      <c r="BX37" s="71">
        <v>-41832.203375969904</v>
      </c>
      <c r="BY37" s="71">
        <v>-298725.35062931053</v>
      </c>
      <c r="BZ37" s="71">
        <v>1099226.6200000001</v>
      </c>
      <c r="CA37" s="71">
        <v>-36492.753868065469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1280716.4910126547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5781895.1850269996</v>
      </c>
      <c r="E39" s="71">
        <v>631.39000000001397</v>
      </c>
      <c r="F39" s="71">
        <v>286460.17</v>
      </c>
      <c r="G39" s="71">
        <v>-285828.77999999997</v>
      </c>
      <c r="H39" s="71">
        <v>0</v>
      </c>
      <c r="I39" s="71">
        <v>13510.790000000008</v>
      </c>
      <c r="J39" s="71">
        <v>158950.88999999998</v>
      </c>
      <c r="K39" s="71">
        <v>-134477.03</v>
      </c>
      <c r="L39" s="71">
        <v>293427.92</v>
      </c>
      <c r="M39" s="71">
        <v>-145440.09999999998</v>
      </c>
      <c r="N39" s="71">
        <v>116708.82</v>
      </c>
      <c r="O39" s="71">
        <v>-262148.92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5767753.0050269999</v>
      </c>
      <c r="AA39" s="71">
        <v>3904528.4582009995</v>
      </c>
      <c r="AB39" s="71">
        <v>236648.01623399998</v>
      </c>
      <c r="AC39" s="71">
        <v>1539345.033879</v>
      </c>
      <c r="AD39" s="71">
        <v>50466.450212999996</v>
      </c>
      <c r="AE39" s="71">
        <v>0</v>
      </c>
      <c r="AF39" s="71">
        <v>8928.0464999999986</v>
      </c>
      <c r="AG39" s="71">
        <v>27836.999999999996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-32403.980000002644</v>
      </c>
      <c r="AT39" s="71">
        <v>-370910.53000000026</v>
      </c>
      <c r="AU39" s="71">
        <v>-7012943.1200000001</v>
      </c>
      <c r="AV39" s="71">
        <v>6642032.5899999999</v>
      </c>
      <c r="AW39" s="71">
        <v>294624.18999999762</v>
      </c>
      <c r="AX39" s="71">
        <v>-4076874.3800000027</v>
      </c>
      <c r="AY39" s="71">
        <v>-50975621.380000003</v>
      </c>
      <c r="AZ39" s="71">
        <v>-49425787.039999999</v>
      </c>
      <c r="BA39" s="71">
        <v>-11844211.27</v>
      </c>
      <c r="BB39" s="71">
        <v>0</v>
      </c>
      <c r="BC39" s="71">
        <v>10294376.93</v>
      </c>
      <c r="BD39" s="71">
        <v>46898747</v>
      </c>
      <c r="BE39" s="71">
        <v>4371498.57</v>
      </c>
      <c r="BF39" s="71">
        <v>50910918.060000002</v>
      </c>
      <c r="BG39" s="71">
        <v>49425608.420000002</v>
      </c>
      <c r="BH39" s="71">
        <v>11351097.880000001</v>
      </c>
      <c r="BI39" s="71">
        <v>0</v>
      </c>
      <c r="BJ39" s="71">
        <v>-9865788.2400000002</v>
      </c>
      <c r="BK39" s="71">
        <v>-46539419.490000002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43882.36</v>
      </c>
      <c r="BT39" s="71">
        <v>-40674.130000000005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84556.49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5749491.2050269973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335519.46000000008</v>
      </c>
      <c r="E40" s="71">
        <v>145465.39000000007</v>
      </c>
      <c r="F40" s="71">
        <v>649302.93000000005</v>
      </c>
      <c r="G40" s="71">
        <v>-503837.54</v>
      </c>
      <c r="H40" s="71">
        <v>0</v>
      </c>
      <c r="I40" s="71">
        <v>-13970.679999999993</v>
      </c>
      <c r="J40" s="71">
        <v>-317028.67</v>
      </c>
      <c r="K40" s="71">
        <v>-473478.25</v>
      </c>
      <c r="L40" s="71">
        <v>156449.58000000002</v>
      </c>
      <c r="M40" s="71">
        <v>303057.99</v>
      </c>
      <c r="N40" s="71">
        <v>396927.73</v>
      </c>
      <c r="O40" s="71">
        <v>-93869.74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204024.75</v>
      </c>
      <c r="AA40" s="71">
        <v>151911.12</v>
      </c>
      <c r="AB40" s="71">
        <v>2560.96</v>
      </c>
      <c r="AC40" s="71">
        <v>49552.67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-91449.26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-13654.009999999995</v>
      </c>
      <c r="BP40" s="71">
        <v>-13654.009999999995</v>
      </c>
      <c r="BQ40" s="71">
        <v>0</v>
      </c>
      <c r="BR40" s="71">
        <v>0</v>
      </c>
      <c r="BS40" s="71">
        <v>-77795.25</v>
      </c>
      <c r="BT40" s="71">
        <v>-65677.570000000007</v>
      </c>
      <c r="BU40" s="71">
        <v>-24029.86</v>
      </c>
      <c r="BV40" s="71">
        <v>-18962.830000000002</v>
      </c>
      <c r="BW40" s="71">
        <v>0</v>
      </c>
      <c r="BX40" s="71">
        <v>-1704.51</v>
      </c>
      <c r="BY40" s="71">
        <v>-1873.7</v>
      </c>
      <c r="BZ40" s="71">
        <v>34453.22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244070.20000000007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638877.34723264573</v>
      </c>
      <c r="E41" s="71">
        <v>461007.09000080946</v>
      </c>
      <c r="F41" s="71">
        <v>789352.39000080945</v>
      </c>
      <c r="G41" s="71">
        <v>-328345.3</v>
      </c>
      <c r="H41" s="71">
        <v>0</v>
      </c>
      <c r="I41" s="71">
        <v>58923.510000000009</v>
      </c>
      <c r="J41" s="71">
        <v>77056.760000000009</v>
      </c>
      <c r="K41" s="71">
        <v>-327090.11</v>
      </c>
      <c r="L41" s="71">
        <v>404146.87</v>
      </c>
      <c r="M41" s="71">
        <v>-18133.25</v>
      </c>
      <c r="N41" s="71">
        <v>143500.34</v>
      </c>
      <c r="O41" s="71">
        <v>-161633.59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107549.48723183629</v>
      </c>
      <c r="AA41" s="71">
        <v>107549.48723183629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11397.26</v>
      </c>
      <c r="AN41" s="71">
        <v>17000</v>
      </c>
      <c r="AO41" s="71">
        <v>-6800</v>
      </c>
      <c r="AP41" s="71">
        <v>0</v>
      </c>
      <c r="AQ41" s="71">
        <v>0</v>
      </c>
      <c r="AR41" s="71">
        <v>1197.26</v>
      </c>
      <c r="AS41" s="71">
        <v>-12586509.039999999</v>
      </c>
      <c r="AT41" s="71">
        <v>-19302.79</v>
      </c>
      <c r="AU41" s="71">
        <v>-32396.28</v>
      </c>
      <c r="AV41" s="71">
        <v>13093.49</v>
      </c>
      <c r="AW41" s="71">
        <v>-31178.970000000023</v>
      </c>
      <c r="AX41" s="71">
        <v>-51318.420000000027</v>
      </c>
      <c r="AY41" s="71">
        <v>-137780.75000000003</v>
      </c>
      <c r="AZ41" s="71">
        <v>-68564.080000000031</v>
      </c>
      <c r="BA41" s="71">
        <v>-84097</v>
      </c>
      <c r="BB41" s="71">
        <v>0</v>
      </c>
      <c r="BC41" s="71">
        <v>14880.33</v>
      </c>
      <c r="BD41" s="71">
        <v>86462.33</v>
      </c>
      <c r="BE41" s="71">
        <v>20139.450000000004</v>
      </c>
      <c r="BF41" s="71">
        <v>57618.3</v>
      </c>
      <c r="BG41" s="71">
        <v>27425.630000000005</v>
      </c>
      <c r="BH41" s="71">
        <v>36415.449999999997</v>
      </c>
      <c r="BI41" s="71">
        <v>0</v>
      </c>
      <c r="BJ41" s="71">
        <v>-6222.78</v>
      </c>
      <c r="BK41" s="71">
        <v>-37478.85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-12536027.279999999</v>
      </c>
      <c r="BT41" s="71">
        <v>-313913.34999999998</v>
      </c>
      <c r="BU41" s="71">
        <v>-6544128.75</v>
      </c>
      <c r="BV41" s="71">
        <v>-2193505.96</v>
      </c>
      <c r="BW41" s="71">
        <v>0</v>
      </c>
      <c r="BX41" s="71">
        <v>-2260495.21</v>
      </c>
      <c r="BY41" s="71">
        <v>-1319350.1399999999</v>
      </c>
      <c r="BZ41" s="71">
        <v>95366.13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-11947631.692767354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4897.0636103394017</v>
      </c>
      <c r="E42" s="71">
        <v>3258.24</v>
      </c>
      <c r="F42" s="71">
        <v>3258.24</v>
      </c>
      <c r="G42" s="71">
        <v>0</v>
      </c>
      <c r="H42" s="71">
        <v>0</v>
      </c>
      <c r="I42" s="71">
        <v>-73.490000000001601</v>
      </c>
      <c r="J42" s="71">
        <v>-73.490000000001601</v>
      </c>
      <c r="K42" s="71">
        <v>-73.490000000001601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1712.3136103394036</v>
      </c>
      <c r="AA42" s="71">
        <v>549.92678611799749</v>
      </c>
      <c r="AB42" s="71">
        <v>1156.9978453074598</v>
      </c>
      <c r="AC42" s="71">
        <v>-1.7160911678850717</v>
      </c>
      <c r="AD42" s="71">
        <v>7.1050700818312276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-3928.1846750565933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-3928.1846750565933</v>
      </c>
      <c r="BT42" s="71">
        <v>-328.5300000000002</v>
      </c>
      <c r="BU42" s="71">
        <v>-1748.1402185428583</v>
      </c>
      <c r="BV42" s="71">
        <v>-1395.5400434694034</v>
      </c>
      <c r="BW42" s="71">
        <v>0</v>
      </c>
      <c r="BX42" s="71">
        <v>-330.0330397001344</v>
      </c>
      <c r="BY42" s="71">
        <v>-125.9413733441969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968.87893528280847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1439054.8394823272</v>
      </c>
      <c r="E43" s="71">
        <v>146384.76</v>
      </c>
      <c r="F43" s="71">
        <v>143053.03</v>
      </c>
      <c r="G43" s="71">
        <v>3331.73</v>
      </c>
      <c r="H43" s="71">
        <v>0</v>
      </c>
      <c r="I43" s="71">
        <v>263284.33999999997</v>
      </c>
      <c r="J43" s="71">
        <v>377168.22</v>
      </c>
      <c r="K43" s="71">
        <v>-11018.96</v>
      </c>
      <c r="L43" s="71">
        <v>388187.18</v>
      </c>
      <c r="M43" s="71">
        <v>-113883.88</v>
      </c>
      <c r="N43" s="71">
        <v>0</v>
      </c>
      <c r="O43" s="71">
        <v>-113883.88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1029385.7394823272</v>
      </c>
      <c r="AA43" s="71">
        <v>729840.124766708</v>
      </c>
      <c r="AB43" s="71">
        <v>0</v>
      </c>
      <c r="AC43" s="71">
        <v>0</v>
      </c>
      <c r="AD43" s="71">
        <v>289786.67204499093</v>
      </c>
      <c r="AE43" s="71">
        <v>0</v>
      </c>
      <c r="AF43" s="71">
        <v>9758.9426706283466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-1135694.5166708059</v>
      </c>
      <c r="AT43" s="71">
        <v>0</v>
      </c>
      <c r="AU43" s="71">
        <v>0</v>
      </c>
      <c r="AV43" s="71">
        <v>0</v>
      </c>
      <c r="AW43" s="71">
        <v>-228263.68999999994</v>
      </c>
      <c r="AX43" s="71">
        <v>-2882155.8299999996</v>
      </c>
      <c r="AY43" s="71">
        <v>-2882155.8299999996</v>
      </c>
      <c r="AZ43" s="71">
        <v>0</v>
      </c>
      <c r="BA43" s="71">
        <v>-3464198.7399999998</v>
      </c>
      <c r="BB43" s="71">
        <v>0</v>
      </c>
      <c r="BC43" s="71">
        <v>582042.91</v>
      </c>
      <c r="BD43" s="71">
        <v>0</v>
      </c>
      <c r="BE43" s="71">
        <v>2653892.1399999997</v>
      </c>
      <c r="BF43" s="71">
        <v>2653892.1399999997</v>
      </c>
      <c r="BG43" s="71">
        <v>0</v>
      </c>
      <c r="BH43" s="71">
        <v>3189837.86</v>
      </c>
      <c r="BI43" s="71">
        <v>0</v>
      </c>
      <c r="BJ43" s="71">
        <v>-535945.72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-907430.82667080592</v>
      </c>
      <c r="BT43" s="71">
        <v>-143064.53</v>
      </c>
      <c r="BU43" s="71">
        <v>-523581.30849980516</v>
      </c>
      <c r="BV43" s="71">
        <v>-172742.95367831702</v>
      </c>
      <c r="BW43" s="71">
        <v>0</v>
      </c>
      <c r="BX43" s="71">
        <v>-15398.290639891367</v>
      </c>
      <c r="BY43" s="71">
        <v>-64487.453852792234</v>
      </c>
      <c r="BZ43" s="71">
        <v>11843.71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303360.32281152136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-341577.6298828444</v>
      </c>
      <c r="E44" s="71">
        <v>-378638.69999999995</v>
      </c>
      <c r="F44" s="71">
        <v>20313.96</v>
      </c>
      <c r="G44" s="71">
        <v>-398952.66</v>
      </c>
      <c r="H44" s="71">
        <v>0</v>
      </c>
      <c r="I44" s="71">
        <v>-2636.1800000000003</v>
      </c>
      <c r="J44" s="71">
        <v>789.9399999999996</v>
      </c>
      <c r="K44" s="71">
        <v>-6009.7300000000005</v>
      </c>
      <c r="L44" s="71">
        <v>6799.67</v>
      </c>
      <c r="M44" s="71">
        <v>-3426.12</v>
      </c>
      <c r="N44" s="71">
        <v>653.68999999999994</v>
      </c>
      <c r="O44" s="71">
        <v>-4079.81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39697.25011715552</v>
      </c>
      <c r="AA44" s="71">
        <v>29184.950279828085</v>
      </c>
      <c r="AB44" s="71">
        <v>0</v>
      </c>
      <c r="AC44" s="71">
        <v>0</v>
      </c>
      <c r="AD44" s="71">
        <v>836.46640355235343</v>
      </c>
      <c r="AE44" s="71">
        <v>0</v>
      </c>
      <c r="AF44" s="71">
        <v>0</v>
      </c>
      <c r="AG44" s="71">
        <v>0</v>
      </c>
      <c r="AH44" s="71">
        <v>0</v>
      </c>
      <c r="AI44" s="71">
        <v>9675.8334337750784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-250004.2699274742</v>
      </c>
      <c r="AT44" s="71">
        <v>0</v>
      </c>
      <c r="AU44" s="71">
        <v>0</v>
      </c>
      <c r="AV44" s="71">
        <v>0</v>
      </c>
      <c r="AW44" s="71">
        <v>7636.1100000000006</v>
      </c>
      <c r="AX44" s="71">
        <v>7636.1100000000006</v>
      </c>
      <c r="AY44" s="71">
        <v>-3314</v>
      </c>
      <c r="AZ44" s="71">
        <v>0</v>
      </c>
      <c r="BA44" s="71">
        <v>-3983</v>
      </c>
      <c r="BB44" s="71">
        <v>0</v>
      </c>
      <c r="BC44" s="71">
        <v>669</v>
      </c>
      <c r="BD44" s="71">
        <v>10950.11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-257640.37992747419</v>
      </c>
      <c r="BT44" s="71">
        <v>-36846.310000000005</v>
      </c>
      <c r="BU44" s="71">
        <v>-119369.09101434659</v>
      </c>
      <c r="BV44" s="71">
        <v>-78868.67284579057</v>
      </c>
      <c r="BW44" s="71">
        <v>0</v>
      </c>
      <c r="BX44" s="71">
        <v>-2184.8032250785213</v>
      </c>
      <c r="BY44" s="71">
        <v>-21448.882842258507</v>
      </c>
      <c r="BZ44" s="71">
        <v>1077.3799999999999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-591581.8998103186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2500189.42</v>
      </c>
      <c r="E45" s="71">
        <v>2004361.4</v>
      </c>
      <c r="F45" s="71">
        <v>2004361.4</v>
      </c>
      <c r="G45" s="71">
        <v>0</v>
      </c>
      <c r="H45" s="71">
        <v>0</v>
      </c>
      <c r="I45" s="71">
        <v>-552070.14</v>
      </c>
      <c r="J45" s="71">
        <v>-552070.14</v>
      </c>
      <c r="K45" s="71">
        <v>-977194.28</v>
      </c>
      <c r="L45" s="71">
        <v>425124.14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1054898.1600000001</v>
      </c>
      <c r="AA45" s="71">
        <v>643768.27</v>
      </c>
      <c r="AB45" s="71">
        <v>0</v>
      </c>
      <c r="AC45" s="71">
        <v>316270.51</v>
      </c>
      <c r="AD45" s="71">
        <v>101720.85</v>
      </c>
      <c r="AE45" s="71">
        <v>0</v>
      </c>
      <c r="AF45" s="71">
        <v>0</v>
      </c>
      <c r="AG45" s="71">
        <v>0</v>
      </c>
      <c r="AH45" s="71">
        <v>-6861.47</v>
      </c>
      <c r="AI45" s="71">
        <v>0</v>
      </c>
      <c r="AJ45" s="71">
        <v>0</v>
      </c>
      <c r="AK45" s="71">
        <v>0</v>
      </c>
      <c r="AL45" s="71">
        <v>0</v>
      </c>
      <c r="AM45" s="71">
        <v>-7000</v>
      </c>
      <c r="AN45" s="71">
        <v>-7000</v>
      </c>
      <c r="AO45" s="71">
        <v>0</v>
      </c>
      <c r="AP45" s="71">
        <v>0</v>
      </c>
      <c r="AQ45" s="71">
        <v>0</v>
      </c>
      <c r="AR45" s="71">
        <v>0</v>
      </c>
      <c r="AS45" s="71">
        <v>-891635.32895478175</v>
      </c>
      <c r="AT45" s="71">
        <v>-17949.21</v>
      </c>
      <c r="AU45" s="71">
        <v>-17949.21</v>
      </c>
      <c r="AV45" s="71">
        <v>0</v>
      </c>
      <c r="AW45" s="71">
        <v>-558346.68999999994</v>
      </c>
      <c r="AX45" s="71">
        <v>-558346.68999999994</v>
      </c>
      <c r="AY45" s="71">
        <v>-567175.39999999991</v>
      </c>
      <c r="AZ45" s="71">
        <v>-33878</v>
      </c>
      <c r="BA45" s="71">
        <v>-597506.57999999996</v>
      </c>
      <c r="BB45" s="71">
        <v>0</v>
      </c>
      <c r="BC45" s="71">
        <v>64209.18</v>
      </c>
      <c r="BD45" s="71">
        <v>8828.7099999999991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-315339.42895478185</v>
      </c>
      <c r="BT45" s="71">
        <v>-248875.47</v>
      </c>
      <c r="BU45" s="71">
        <v>-29644.731732126791</v>
      </c>
      <c r="BV45" s="71">
        <v>-1886.8674334038149</v>
      </c>
      <c r="BW45" s="71">
        <v>0</v>
      </c>
      <c r="BX45" s="71">
        <v>-19003.691457557445</v>
      </c>
      <c r="BY45" s="71">
        <v>-14964.696207723118</v>
      </c>
      <c r="BZ45" s="71">
        <v>0</v>
      </c>
      <c r="CA45" s="71">
        <v>-963.97212397076953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1608554.0910452181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42414.54</v>
      </c>
      <c r="E47" s="71">
        <v>5432.52</v>
      </c>
      <c r="F47" s="71">
        <v>5432.52</v>
      </c>
      <c r="G47" s="71">
        <v>0</v>
      </c>
      <c r="H47" s="71">
        <v>0</v>
      </c>
      <c r="I47" s="71">
        <v>32645.280000000002</v>
      </c>
      <c r="J47" s="71">
        <v>32645.280000000002</v>
      </c>
      <c r="K47" s="71">
        <v>-463.51</v>
      </c>
      <c r="L47" s="71">
        <v>33108.79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4336.74</v>
      </c>
      <c r="AA47" s="71">
        <v>4336.74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-39177.399999999994</v>
      </c>
      <c r="AT47" s="71">
        <v>0</v>
      </c>
      <c r="AU47" s="71">
        <v>0</v>
      </c>
      <c r="AV47" s="71">
        <v>0</v>
      </c>
      <c r="AW47" s="71">
        <v>-13802.069999999998</v>
      </c>
      <c r="AX47" s="71">
        <v>-13802.069999999998</v>
      </c>
      <c r="AY47" s="71">
        <v>-23410.35</v>
      </c>
      <c r="AZ47" s="71">
        <v>0</v>
      </c>
      <c r="BA47" s="71">
        <v>-23410.35</v>
      </c>
      <c r="BB47" s="71">
        <v>0</v>
      </c>
      <c r="BC47" s="71">
        <v>0</v>
      </c>
      <c r="BD47" s="71">
        <v>9608.2800000000007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-23088.12</v>
      </c>
      <c r="BT47" s="71">
        <v>-7541.41</v>
      </c>
      <c r="BU47" s="71">
        <v>-8785.2199999999993</v>
      </c>
      <c r="BV47" s="71">
        <v>-5157.1000000000004</v>
      </c>
      <c r="BW47" s="71">
        <v>0</v>
      </c>
      <c r="BX47" s="71">
        <v>-955.94</v>
      </c>
      <c r="BY47" s="71">
        <v>-648.45000000000005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-2287.21</v>
      </c>
      <c r="CJ47" s="71">
        <v>-2287.21</v>
      </c>
      <c r="CK47" s="71">
        <v>0</v>
      </c>
      <c r="CL47" s="71">
        <v>3237.1400000000067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-47.739999999999995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-47.739999999999995</v>
      </c>
      <c r="BT48" s="71">
        <v>0</v>
      </c>
      <c r="BU48" s="71">
        <v>-17.84</v>
      </c>
      <c r="BV48" s="71">
        <v>-24.4</v>
      </c>
      <c r="BW48" s="71">
        <v>0</v>
      </c>
      <c r="BX48" s="71">
        <v>-0.14000000000000001</v>
      </c>
      <c r="BY48" s="71">
        <v>-5.36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-47.739999999999995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328713.62</v>
      </c>
      <c r="E49" s="71">
        <v>144762.97</v>
      </c>
      <c r="F49" s="71">
        <v>153905.46</v>
      </c>
      <c r="G49" s="71">
        <v>-9142.49</v>
      </c>
      <c r="H49" s="71">
        <v>0</v>
      </c>
      <c r="I49" s="71">
        <v>166715.96</v>
      </c>
      <c r="J49" s="71">
        <v>170537.74</v>
      </c>
      <c r="K49" s="71">
        <v>-72302.58</v>
      </c>
      <c r="L49" s="71">
        <v>242840.32000000001</v>
      </c>
      <c r="M49" s="71">
        <v>-3821.7799999999997</v>
      </c>
      <c r="N49" s="71">
        <v>3075.54</v>
      </c>
      <c r="O49" s="71">
        <v>-6897.32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17234.689999999999</v>
      </c>
      <c r="AA49" s="71">
        <v>14971.58</v>
      </c>
      <c r="AB49" s="71">
        <v>0</v>
      </c>
      <c r="AC49" s="71">
        <v>986.77</v>
      </c>
      <c r="AD49" s="71">
        <v>1194.27</v>
      </c>
      <c r="AE49" s="71">
        <v>0</v>
      </c>
      <c r="AF49" s="71">
        <v>0</v>
      </c>
      <c r="AG49" s="71">
        <v>82.07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-1499661.8099999998</v>
      </c>
      <c r="AT49" s="71">
        <v>-401427</v>
      </c>
      <c r="AU49" s="71">
        <v>-2007135</v>
      </c>
      <c r="AV49" s="71">
        <v>1605708</v>
      </c>
      <c r="AW49" s="71">
        <v>366781.04999999981</v>
      </c>
      <c r="AX49" s="71">
        <v>1863768.7299999997</v>
      </c>
      <c r="AY49" s="71">
        <v>-7728.32</v>
      </c>
      <c r="AZ49" s="71">
        <v>0</v>
      </c>
      <c r="BA49" s="71">
        <v>-7728.32</v>
      </c>
      <c r="BB49" s="71">
        <v>0</v>
      </c>
      <c r="BC49" s="71">
        <v>0</v>
      </c>
      <c r="BD49" s="71">
        <v>1871497.0499999998</v>
      </c>
      <c r="BE49" s="71">
        <v>-1496987.68</v>
      </c>
      <c r="BF49" s="71">
        <v>209.96</v>
      </c>
      <c r="BG49" s="71">
        <v>0</v>
      </c>
      <c r="BH49" s="71">
        <v>209.96</v>
      </c>
      <c r="BI49" s="71">
        <v>0</v>
      </c>
      <c r="BJ49" s="71">
        <v>0</v>
      </c>
      <c r="BK49" s="71">
        <v>-1497197.64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-1463982.4699999997</v>
      </c>
      <c r="BT49" s="71">
        <v>-102316.87</v>
      </c>
      <c r="BU49" s="71">
        <v>-957609.8</v>
      </c>
      <c r="BV49" s="71">
        <v>-10175.299999999999</v>
      </c>
      <c r="BW49" s="71">
        <v>0</v>
      </c>
      <c r="BX49" s="71">
        <v>-115991.15</v>
      </c>
      <c r="BY49" s="71">
        <v>-248331.91</v>
      </c>
      <c r="BZ49" s="71">
        <v>4012.44</v>
      </c>
      <c r="CA49" s="71">
        <v>-33569.879999999997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-1033.3900000000001</v>
      </c>
      <c r="CJ49" s="71">
        <v>-1033.3900000000001</v>
      </c>
      <c r="CK49" s="71">
        <v>0</v>
      </c>
      <c r="CL49" s="71">
        <v>-1170948.19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3305563.4099999908</v>
      </c>
      <c r="E50" s="71">
        <v>7141330.859999992</v>
      </c>
      <c r="F50" s="71">
        <v>41999284.269999996</v>
      </c>
      <c r="G50" s="71">
        <v>-34857953.410000004</v>
      </c>
      <c r="H50" s="71">
        <v>0</v>
      </c>
      <c r="I50" s="71">
        <v>-5437752.370000001</v>
      </c>
      <c r="J50" s="71">
        <v>-8350543.7100000009</v>
      </c>
      <c r="K50" s="71">
        <v>-8354800.5100000007</v>
      </c>
      <c r="L50" s="71">
        <v>4256.8</v>
      </c>
      <c r="M50" s="71">
        <v>2912791.3400000003</v>
      </c>
      <c r="N50" s="71">
        <v>2912818.2</v>
      </c>
      <c r="O50" s="71">
        <v>-26.86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1601984.92</v>
      </c>
      <c r="AA50" s="71">
        <v>1495068.66</v>
      </c>
      <c r="AB50" s="71">
        <v>0</v>
      </c>
      <c r="AC50" s="71">
        <v>0</v>
      </c>
      <c r="AD50" s="71">
        <v>106916.26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4915845.7400000012</v>
      </c>
      <c r="AT50" s="71">
        <v>0</v>
      </c>
      <c r="AU50" s="71">
        <v>0</v>
      </c>
      <c r="AV50" s="71">
        <v>0</v>
      </c>
      <c r="AW50" s="71">
        <v>-437607.47999999992</v>
      </c>
      <c r="AX50" s="71">
        <v>-437607.43999999994</v>
      </c>
      <c r="AY50" s="71">
        <v>-1600064.92</v>
      </c>
      <c r="AZ50" s="71">
        <v>0</v>
      </c>
      <c r="BA50" s="71">
        <v>-1923193.33</v>
      </c>
      <c r="BB50" s="71">
        <v>0</v>
      </c>
      <c r="BC50" s="71">
        <v>323128.41000000003</v>
      </c>
      <c r="BD50" s="71">
        <v>1162457.48</v>
      </c>
      <c r="BE50" s="71">
        <v>-4.0000000000000036E-2</v>
      </c>
      <c r="BF50" s="71">
        <v>4.6500000000000004</v>
      </c>
      <c r="BG50" s="71">
        <v>0</v>
      </c>
      <c r="BH50" s="71">
        <v>5.59</v>
      </c>
      <c r="BI50" s="71">
        <v>0</v>
      </c>
      <c r="BJ50" s="71">
        <v>-0.94</v>
      </c>
      <c r="BK50" s="71">
        <v>-4.6900000000000004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5353453.2200000007</v>
      </c>
      <c r="BT50" s="71">
        <v>-1103553.7200000002</v>
      </c>
      <c r="BU50" s="71">
        <v>-1818926.52</v>
      </c>
      <c r="BV50" s="71">
        <v>-1251799.74</v>
      </c>
      <c r="BW50" s="71">
        <v>0</v>
      </c>
      <c r="BX50" s="71">
        <v>-2456911.75</v>
      </c>
      <c r="BY50" s="71">
        <v>-139990.82</v>
      </c>
      <c r="BZ50" s="71">
        <v>12124635.770000001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8221409.149999992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141573503.85908908</v>
      </c>
      <c r="E51" s="71">
        <v>139217266.65000001</v>
      </c>
      <c r="F51" s="71">
        <v>151727090.25</v>
      </c>
      <c r="G51" s="71">
        <v>-12509823.6</v>
      </c>
      <c r="H51" s="71">
        <v>0</v>
      </c>
      <c r="I51" s="71">
        <v>-15823820.459999993</v>
      </c>
      <c r="J51" s="71">
        <v>-19022443.279999994</v>
      </c>
      <c r="K51" s="71">
        <v>-66178132.629999995</v>
      </c>
      <c r="L51" s="71">
        <v>47155689.350000001</v>
      </c>
      <c r="M51" s="71">
        <v>3198622.82</v>
      </c>
      <c r="N51" s="71">
        <v>7283116.2199999997</v>
      </c>
      <c r="O51" s="71">
        <v>-4084493.4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18180057.669089079</v>
      </c>
      <c r="AA51" s="71">
        <v>17645721.14352531</v>
      </c>
      <c r="AB51" s="71">
        <v>0</v>
      </c>
      <c r="AC51" s="71">
        <v>0</v>
      </c>
      <c r="AD51" s="71">
        <v>534336.52556377021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-144383452.06810918</v>
      </c>
      <c r="AT51" s="71">
        <v>-756050.7</v>
      </c>
      <c r="AU51" s="71">
        <v>-756050.7</v>
      </c>
      <c r="AV51" s="71">
        <v>0</v>
      </c>
      <c r="AW51" s="71">
        <v>-4741334.6600000039</v>
      </c>
      <c r="AX51" s="71">
        <v>-10315784.660000004</v>
      </c>
      <c r="AY51" s="71">
        <v>-29549879.780000001</v>
      </c>
      <c r="AZ51" s="71">
        <v>-1681629.78</v>
      </c>
      <c r="BA51" s="71">
        <v>-33835761</v>
      </c>
      <c r="BB51" s="71">
        <v>0</v>
      </c>
      <c r="BC51" s="71">
        <v>5967511</v>
      </c>
      <c r="BD51" s="71">
        <v>19234095.119999997</v>
      </c>
      <c r="BE51" s="71">
        <v>5574450</v>
      </c>
      <c r="BF51" s="71">
        <v>10623300</v>
      </c>
      <c r="BG51" s="71">
        <v>0</v>
      </c>
      <c r="BH51" s="71">
        <v>12768644</v>
      </c>
      <c r="BI51" s="71">
        <v>0</v>
      </c>
      <c r="BJ51" s="71">
        <v>-2145344</v>
      </c>
      <c r="BK51" s="71">
        <v>-5048850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-138886066.70810917</v>
      </c>
      <c r="BT51" s="71">
        <v>-82457182.230000004</v>
      </c>
      <c r="BU51" s="71">
        <v>-23361933.408133198</v>
      </c>
      <c r="BV51" s="71">
        <v>-2820196.3097384651</v>
      </c>
      <c r="BW51" s="71">
        <v>0</v>
      </c>
      <c r="BX51" s="71">
        <v>-27469165.348983578</v>
      </c>
      <c r="BY51" s="71">
        <v>-844044.24937476625</v>
      </c>
      <c r="BZ51" s="71">
        <v>726895.35</v>
      </c>
      <c r="CA51" s="71">
        <v>-2660440.511879141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-2809948.209020108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119917228.87</v>
      </c>
      <c r="E74" s="71">
        <v>94589302.680000007</v>
      </c>
      <c r="F74" s="71">
        <v>99224758.510000005</v>
      </c>
      <c r="G74" s="71">
        <v>-4635455.83</v>
      </c>
      <c r="H74" s="71">
        <v>0</v>
      </c>
      <c r="I74" s="71">
        <v>-3654149.5000000033</v>
      </c>
      <c r="J74" s="71">
        <v>-4080012.0200000033</v>
      </c>
      <c r="K74" s="71">
        <v>-47241939.890000001</v>
      </c>
      <c r="L74" s="71">
        <v>43161927.869999997</v>
      </c>
      <c r="M74" s="71">
        <v>425862.51999999996</v>
      </c>
      <c r="N74" s="71">
        <v>849451.34</v>
      </c>
      <c r="O74" s="71">
        <v>-423588.82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27385231.390000001</v>
      </c>
      <c r="AA74" s="71">
        <v>15711894.82</v>
      </c>
      <c r="AB74" s="71">
        <v>4385530.17</v>
      </c>
      <c r="AC74" s="71">
        <v>1528774.71</v>
      </c>
      <c r="AD74" s="71">
        <v>5647411.9000000004</v>
      </c>
      <c r="AE74" s="71">
        <v>0</v>
      </c>
      <c r="AF74" s="71">
        <v>0</v>
      </c>
      <c r="AG74" s="71">
        <v>0</v>
      </c>
      <c r="AH74" s="71">
        <v>111619.79</v>
      </c>
      <c r="AI74" s="71">
        <v>0</v>
      </c>
      <c r="AJ74" s="71">
        <v>1596844.3</v>
      </c>
      <c r="AK74" s="71">
        <v>1596844.3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-173240576.07999995</v>
      </c>
      <c r="AT74" s="71">
        <v>-49194320.370000005</v>
      </c>
      <c r="AU74" s="71">
        <v>-49198224.950000003</v>
      </c>
      <c r="AV74" s="71">
        <v>3904.5800000000017</v>
      </c>
      <c r="AW74" s="71">
        <v>-92687884.059999943</v>
      </c>
      <c r="AX74" s="71">
        <v>-94012395.649999946</v>
      </c>
      <c r="AY74" s="71">
        <v>-300786127.10999995</v>
      </c>
      <c r="AZ74" s="71">
        <v>-235858546.02999997</v>
      </c>
      <c r="BA74" s="71">
        <v>-64927581.079999998</v>
      </c>
      <c r="BB74" s="71">
        <v>0</v>
      </c>
      <c r="BC74" s="71">
        <v>0</v>
      </c>
      <c r="BD74" s="71">
        <v>206773731.46000001</v>
      </c>
      <c r="BE74" s="71">
        <v>1324511.5899999994</v>
      </c>
      <c r="BF74" s="71">
        <v>4913313.4899999993</v>
      </c>
      <c r="BG74" s="71">
        <v>1561582.68</v>
      </c>
      <c r="BH74" s="71">
        <v>3351730.8099999996</v>
      </c>
      <c r="BI74" s="71">
        <v>0</v>
      </c>
      <c r="BJ74" s="71">
        <v>0</v>
      </c>
      <c r="BK74" s="71">
        <v>-3588801.9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-31358371.650000002</v>
      </c>
      <c r="BT74" s="71">
        <v>-19317584.949999999</v>
      </c>
      <c r="BU74" s="71">
        <v>-4410284.1900000004</v>
      </c>
      <c r="BV74" s="71">
        <v>-1027377.8</v>
      </c>
      <c r="BW74" s="71">
        <v>0</v>
      </c>
      <c r="BX74" s="71">
        <v>0</v>
      </c>
      <c r="BY74" s="71">
        <v>-261646.99</v>
      </c>
      <c r="BZ74" s="71">
        <v>2712.08</v>
      </c>
      <c r="CA74" s="71">
        <v>-6344189.7999999998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-53323347.209999949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13765089.429999948</v>
      </c>
      <c r="E75" s="71">
        <v>5682266.6799999475</v>
      </c>
      <c r="F75" s="71">
        <v>71075586.129999951</v>
      </c>
      <c r="G75" s="71">
        <v>-65393319.450000003</v>
      </c>
      <c r="H75" s="71">
        <v>0</v>
      </c>
      <c r="I75" s="71">
        <v>8082822.7500000009</v>
      </c>
      <c r="J75" s="71">
        <v>7955724.4100000001</v>
      </c>
      <c r="K75" s="71">
        <v>-31330376.34</v>
      </c>
      <c r="L75" s="71">
        <v>39286100.75</v>
      </c>
      <c r="M75" s="71">
        <v>127098.34000000078</v>
      </c>
      <c r="N75" s="71">
        <v>7298978.8999999994</v>
      </c>
      <c r="O75" s="71">
        <v>-7171880.5599999987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-34132981.065495238</v>
      </c>
      <c r="AT75" s="71">
        <v>-8283471.9900000058</v>
      </c>
      <c r="AU75" s="71">
        <v>-21367068.020000003</v>
      </c>
      <c r="AV75" s="71">
        <v>13083596.029999997</v>
      </c>
      <c r="AW75" s="71">
        <v>-14667474.819999993</v>
      </c>
      <c r="AX75" s="71">
        <v>-85275944.620000005</v>
      </c>
      <c r="AY75" s="71">
        <v>-185221033.62</v>
      </c>
      <c r="AZ75" s="71">
        <v>-68103038.260000005</v>
      </c>
      <c r="BA75" s="71">
        <v>-117117995.36</v>
      </c>
      <c r="BB75" s="71">
        <v>0</v>
      </c>
      <c r="BC75" s="71">
        <v>0</v>
      </c>
      <c r="BD75" s="71">
        <v>99945089</v>
      </c>
      <c r="BE75" s="71">
        <v>70608469.800000012</v>
      </c>
      <c r="BF75" s="71">
        <v>157088205.80000001</v>
      </c>
      <c r="BG75" s="71">
        <v>55653249.880000003</v>
      </c>
      <c r="BH75" s="71">
        <v>101434955.92</v>
      </c>
      <c r="BI75" s="71">
        <v>0</v>
      </c>
      <c r="BJ75" s="71">
        <v>0</v>
      </c>
      <c r="BK75" s="71">
        <v>-86479736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-11182034.255495239</v>
      </c>
      <c r="BT75" s="71">
        <v>-13929729.68</v>
      </c>
      <c r="BU75" s="71">
        <v>-6301967.6073747585</v>
      </c>
      <c r="BV75" s="71">
        <v>-3266778.6624888838</v>
      </c>
      <c r="BW75" s="71">
        <v>0</v>
      </c>
      <c r="BX75" s="71">
        <v>0</v>
      </c>
      <c r="BY75" s="71">
        <v>-6019.052683291824</v>
      </c>
      <c r="BZ75" s="71">
        <v>12386507.65</v>
      </c>
      <c r="CA75" s="71">
        <v>-64046.902948307645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-20367891.63549529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225538431.08000004</v>
      </c>
      <c r="E76" s="71">
        <v>152181420.81000003</v>
      </c>
      <c r="F76" s="71">
        <v>154993608.05000004</v>
      </c>
      <c r="G76" s="71">
        <v>-2812187.24</v>
      </c>
      <c r="H76" s="71">
        <v>0</v>
      </c>
      <c r="I76" s="71">
        <v>-14706805.629999995</v>
      </c>
      <c r="J76" s="71">
        <v>-14706805.629999995</v>
      </c>
      <c r="K76" s="71">
        <v>-42627945.479999997</v>
      </c>
      <c r="L76" s="71">
        <v>27921139.850000001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47992169.719999999</v>
      </c>
      <c r="T76" s="71">
        <v>47992169.719999999</v>
      </c>
      <c r="U76" s="71">
        <v>0</v>
      </c>
      <c r="V76" s="71">
        <v>47992169.719999999</v>
      </c>
      <c r="W76" s="71">
        <v>0</v>
      </c>
      <c r="X76" s="71">
        <v>0</v>
      </c>
      <c r="Y76" s="71">
        <v>0</v>
      </c>
      <c r="Z76" s="71">
        <v>40071646.180000007</v>
      </c>
      <c r="AA76" s="71">
        <v>29229718.390000001</v>
      </c>
      <c r="AB76" s="71">
        <v>8174800.2300000004</v>
      </c>
      <c r="AC76" s="71">
        <v>-1101423.18</v>
      </c>
      <c r="AD76" s="71">
        <v>3768550.74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-63693759.209999979</v>
      </c>
      <c r="AT76" s="71">
        <v>-61497189.540000007</v>
      </c>
      <c r="AU76" s="71">
        <v>-64921742.220000006</v>
      </c>
      <c r="AV76" s="71">
        <v>3424552.6799999997</v>
      </c>
      <c r="AW76" s="71">
        <v>32205111.120000023</v>
      </c>
      <c r="AX76" s="71">
        <v>35037274.710000023</v>
      </c>
      <c r="AY76" s="71">
        <v>-102097787.15999998</v>
      </c>
      <c r="AZ76" s="71">
        <v>-107590796.32999998</v>
      </c>
      <c r="BA76" s="71">
        <v>-15125338.91</v>
      </c>
      <c r="BB76" s="71">
        <v>0</v>
      </c>
      <c r="BC76" s="71">
        <v>20618348.080000002</v>
      </c>
      <c r="BD76" s="71">
        <v>137135061.87</v>
      </c>
      <c r="BE76" s="71">
        <v>-2832163.5900000008</v>
      </c>
      <c r="BF76" s="71">
        <v>2067212.8499999996</v>
      </c>
      <c r="BG76" s="71">
        <v>2358120.61</v>
      </c>
      <c r="BH76" s="71">
        <v>126559.8</v>
      </c>
      <c r="BI76" s="71">
        <v>0</v>
      </c>
      <c r="BJ76" s="71">
        <v>-417467.56</v>
      </c>
      <c r="BK76" s="71">
        <v>-4899376.4400000004</v>
      </c>
      <c r="BL76" s="71">
        <v>0</v>
      </c>
      <c r="BM76" s="71">
        <v>0</v>
      </c>
      <c r="BN76" s="71">
        <v>0</v>
      </c>
      <c r="BO76" s="71">
        <v>-11335077.82</v>
      </c>
      <c r="BP76" s="71">
        <v>-11335077.82</v>
      </c>
      <c r="BQ76" s="71">
        <v>0</v>
      </c>
      <c r="BR76" s="71">
        <v>0</v>
      </c>
      <c r="BS76" s="71">
        <v>-23066602.970000003</v>
      </c>
      <c r="BT76" s="71">
        <v>-15746741.810000001</v>
      </c>
      <c r="BU76" s="71">
        <v>-4623692.21</v>
      </c>
      <c r="BV76" s="71">
        <v>-1038864.78</v>
      </c>
      <c r="BW76" s="71">
        <v>0</v>
      </c>
      <c r="BX76" s="71">
        <v>0</v>
      </c>
      <c r="BY76" s="71">
        <v>-1657304.71</v>
      </c>
      <c r="BZ76" s="71">
        <v>0.54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161844671.87000006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14396166.649999999</v>
      </c>
      <c r="E77" s="71">
        <v>10023392.749999998</v>
      </c>
      <c r="F77" s="71">
        <v>10326376.629999999</v>
      </c>
      <c r="G77" s="71">
        <v>-302983.88</v>
      </c>
      <c r="H77" s="71">
        <v>0</v>
      </c>
      <c r="I77" s="71">
        <v>548950.31000000006</v>
      </c>
      <c r="J77" s="71">
        <v>548950.31000000006</v>
      </c>
      <c r="K77" s="71">
        <v>-223827.87000000002</v>
      </c>
      <c r="L77" s="71">
        <v>772778.18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3823823.59</v>
      </c>
      <c r="AA77" s="71">
        <v>2538381.1799999997</v>
      </c>
      <c r="AB77" s="71">
        <v>485257.04</v>
      </c>
      <c r="AC77" s="71">
        <v>431864.73</v>
      </c>
      <c r="AD77" s="71">
        <v>368320.64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-1538535.9999999998</v>
      </c>
      <c r="AT77" s="71">
        <v>836289.52</v>
      </c>
      <c r="AU77" s="71">
        <v>-220874.97</v>
      </c>
      <c r="AV77" s="71">
        <v>1057164.49</v>
      </c>
      <c r="AW77" s="71">
        <v>-926660.35999999964</v>
      </c>
      <c r="AX77" s="71">
        <v>199107.4600000002</v>
      </c>
      <c r="AY77" s="71">
        <v>-1305947.4499999997</v>
      </c>
      <c r="AZ77" s="71">
        <v>-70678.649999999994</v>
      </c>
      <c r="BA77" s="71">
        <v>-1499001.0499999998</v>
      </c>
      <c r="BB77" s="71">
        <v>0</v>
      </c>
      <c r="BC77" s="71">
        <v>263732.25</v>
      </c>
      <c r="BD77" s="71">
        <v>1505054.91</v>
      </c>
      <c r="BE77" s="71">
        <v>-1125767.8199999998</v>
      </c>
      <c r="BF77" s="71">
        <v>769258.44000000006</v>
      </c>
      <c r="BG77" s="71">
        <v>404623.83</v>
      </c>
      <c r="BH77" s="71">
        <v>519984.09</v>
      </c>
      <c r="BI77" s="71">
        <v>0</v>
      </c>
      <c r="BJ77" s="71">
        <v>-155349.48000000001</v>
      </c>
      <c r="BK77" s="71">
        <v>-1895026.26</v>
      </c>
      <c r="BL77" s="71">
        <v>0</v>
      </c>
      <c r="BM77" s="71">
        <v>0</v>
      </c>
      <c r="BN77" s="71">
        <v>0</v>
      </c>
      <c r="BO77" s="71">
        <v>-286199.35000000003</v>
      </c>
      <c r="BP77" s="71">
        <v>-286199.35000000003</v>
      </c>
      <c r="BQ77" s="71">
        <v>0</v>
      </c>
      <c r="BR77" s="71">
        <v>0</v>
      </c>
      <c r="BS77" s="71">
        <v>-1161965.81</v>
      </c>
      <c r="BT77" s="71">
        <v>-879923.52999999991</v>
      </c>
      <c r="BU77" s="71">
        <v>-163885.4</v>
      </c>
      <c r="BV77" s="71">
        <v>-24049.33</v>
      </c>
      <c r="BW77" s="71">
        <v>0</v>
      </c>
      <c r="BX77" s="71">
        <v>0</v>
      </c>
      <c r="BY77" s="71">
        <v>-94107.55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12857630.649999999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3449375040.8165197</v>
      </c>
      <c r="E78" s="74">
        <v>2364718600.3600011</v>
      </c>
      <c r="F78" s="74">
        <v>6885540990.710001</v>
      </c>
      <c r="G78" s="74">
        <v>-4520822390.3499994</v>
      </c>
      <c r="H78" s="74">
        <v>0</v>
      </c>
      <c r="I78" s="74">
        <v>-451848836.74000037</v>
      </c>
      <c r="J78" s="74">
        <v>-331783604.7700001</v>
      </c>
      <c r="K78" s="74">
        <v>-3353819460.1500006</v>
      </c>
      <c r="L78" s="74">
        <v>3022035855.3799996</v>
      </c>
      <c r="M78" s="74">
        <v>-120065231.9700001</v>
      </c>
      <c r="N78" s="74">
        <v>1922847041.2900002</v>
      </c>
      <c r="O78" s="74">
        <v>-2042912273.26</v>
      </c>
      <c r="P78" s="74">
        <v>0</v>
      </c>
      <c r="Q78" s="74">
        <v>0</v>
      </c>
      <c r="R78" s="74">
        <v>0</v>
      </c>
      <c r="S78" s="74">
        <v>52678615.130000003</v>
      </c>
      <c r="T78" s="74">
        <v>79345770.060000002</v>
      </c>
      <c r="U78" s="74">
        <v>-26039286.079999998</v>
      </c>
      <c r="V78" s="74">
        <v>105385056.14</v>
      </c>
      <c r="W78" s="74">
        <v>-26667154.93</v>
      </c>
      <c r="X78" s="74">
        <v>25710775.359999999</v>
      </c>
      <c r="Y78" s="74">
        <v>-52377930.289999999</v>
      </c>
      <c r="Z78" s="74">
        <v>1465313894.5665197</v>
      </c>
      <c r="AA78" s="74">
        <v>670971444.46491539</v>
      </c>
      <c r="AB78" s="74">
        <v>50276766.723614648</v>
      </c>
      <c r="AC78" s="74">
        <v>557582689.49586153</v>
      </c>
      <c r="AD78" s="74">
        <v>179260149.4091289</v>
      </c>
      <c r="AE78" s="74">
        <v>3825911.591547702</v>
      </c>
      <c r="AF78" s="74">
        <v>1309794.8331940176</v>
      </c>
      <c r="AG78" s="74">
        <v>3342079.0104766008</v>
      </c>
      <c r="AH78" s="74">
        <v>201643.82061399802</v>
      </c>
      <c r="AI78" s="74">
        <v>-1456584.7828333208</v>
      </c>
      <c r="AJ78" s="74">
        <v>5250583.2199999988</v>
      </c>
      <c r="AK78" s="74">
        <v>18936669.219999995</v>
      </c>
      <c r="AL78" s="74">
        <v>-13686086</v>
      </c>
      <c r="AM78" s="74">
        <v>13262184.280000012</v>
      </c>
      <c r="AN78" s="74">
        <v>262245499.57000005</v>
      </c>
      <c r="AO78" s="74">
        <v>-249325543.44999999</v>
      </c>
      <c r="AP78" s="74">
        <v>0</v>
      </c>
      <c r="AQ78" s="74">
        <v>0</v>
      </c>
      <c r="AR78" s="74">
        <v>342228.15999999817</v>
      </c>
      <c r="AS78" s="74">
        <v>-1531927127.2306423</v>
      </c>
      <c r="AT78" s="74">
        <v>-274136439.51999986</v>
      </c>
      <c r="AU78" s="74">
        <v>-2650521809.4500003</v>
      </c>
      <c r="AV78" s="74">
        <v>2376385369.9299998</v>
      </c>
      <c r="AW78" s="74">
        <v>-118508198.22000009</v>
      </c>
      <c r="AX78" s="74">
        <v>887442927.79999971</v>
      </c>
      <c r="AY78" s="74">
        <v>-3204600371.5300007</v>
      </c>
      <c r="AZ78" s="74">
        <v>-2978076044.539979</v>
      </c>
      <c r="BA78" s="74">
        <v>-585833792.22002125</v>
      </c>
      <c r="BB78" s="74">
        <v>0</v>
      </c>
      <c r="BC78" s="74">
        <v>359309465.23000014</v>
      </c>
      <c r="BD78" s="74">
        <v>4092043299.3300009</v>
      </c>
      <c r="BE78" s="74">
        <v>-1005951126.0199997</v>
      </c>
      <c r="BF78" s="74">
        <v>2641653247.0600004</v>
      </c>
      <c r="BG78" s="74">
        <v>2554263704.8900003</v>
      </c>
      <c r="BH78" s="74">
        <v>379822713.57999998</v>
      </c>
      <c r="BI78" s="74">
        <v>0</v>
      </c>
      <c r="BJ78" s="74">
        <v>-292433171.41000003</v>
      </c>
      <c r="BK78" s="74">
        <v>-3647604373.0799994</v>
      </c>
      <c r="BL78" s="74">
        <v>554</v>
      </c>
      <c r="BM78" s="74">
        <v>554</v>
      </c>
      <c r="BN78" s="74">
        <v>0</v>
      </c>
      <c r="BO78" s="74">
        <v>-119382553.29999998</v>
      </c>
      <c r="BP78" s="74">
        <v>-119382553.29999998</v>
      </c>
      <c r="BQ78" s="74">
        <v>0</v>
      </c>
      <c r="BR78" s="74">
        <v>0</v>
      </c>
      <c r="BS78" s="74">
        <v>-985217216.26064205</v>
      </c>
      <c r="BT78" s="74">
        <v>-788041190.90999985</v>
      </c>
      <c r="BU78" s="74">
        <v>-415038825.36294383</v>
      </c>
      <c r="BV78" s="74">
        <v>-111771918.91003428</v>
      </c>
      <c r="BW78" s="74">
        <v>-37055</v>
      </c>
      <c r="BX78" s="74">
        <v>-69576588.451331586</v>
      </c>
      <c r="BY78" s="74">
        <v>-35643400.31280072</v>
      </c>
      <c r="BZ78" s="74">
        <v>462549986.85000002</v>
      </c>
      <c r="CA78" s="74">
        <v>-27658224.163531907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-34683273.93</v>
      </c>
      <c r="CJ78" s="74">
        <v>-34683273.93</v>
      </c>
      <c r="CK78" s="74">
        <v>0</v>
      </c>
      <c r="CL78" s="74">
        <v>1917447913.5858784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373616916.02999997</v>
      </c>
      <c r="E80" s="74">
        <v>262476382.91999999</v>
      </c>
      <c r="F80" s="74">
        <v>335620329.31999999</v>
      </c>
      <c r="G80" s="74">
        <v>-73143946.399999991</v>
      </c>
      <c r="H80" s="74">
        <v>0</v>
      </c>
      <c r="I80" s="74">
        <v>-9729182.0699999966</v>
      </c>
      <c r="J80" s="74">
        <v>-10282142.929999998</v>
      </c>
      <c r="K80" s="74">
        <v>-121424089.58000001</v>
      </c>
      <c r="L80" s="74">
        <v>111141946.65000001</v>
      </c>
      <c r="M80" s="74">
        <v>552960.8600000008</v>
      </c>
      <c r="N80" s="74">
        <v>8148430.2399999993</v>
      </c>
      <c r="O80" s="74">
        <v>-7595469.379999999</v>
      </c>
      <c r="P80" s="74">
        <v>0</v>
      </c>
      <c r="Q80" s="74">
        <v>0</v>
      </c>
      <c r="R80" s="74">
        <v>0</v>
      </c>
      <c r="S80" s="74">
        <v>47992169.719999999</v>
      </c>
      <c r="T80" s="74">
        <v>47992169.719999999</v>
      </c>
      <c r="U80" s="74">
        <v>0</v>
      </c>
      <c r="V80" s="74">
        <v>47992169.719999999</v>
      </c>
      <c r="W80" s="74">
        <v>0</v>
      </c>
      <c r="X80" s="74">
        <v>0</v>
      </c>
      <c r="Y80" s="74">
        <v>0</v>
      </c>
      <c r="Z80" s="74">
        <v>71280701.160000011</v>
      </c>
      <c r="AA80" s="74">
        <v>47479994.390000001</v>
      </c>
      <c r="AB80" s="74">
        <v>13045587.439999999</v>
      </c>
      <c r="AC80" s="74">
        <v>859216.26</v>
      </c>
      <c r="AD80" s="74">
        <v>9784283.2800000012</v>
      </c>
      <c r="AE80" s="74">
        <v>0</v>
      </c>
      <c r="AF80" s="74">
        <v>0</v>
      </c>
      <c r="AG80" s="74">
        <v>0</v>
      </c>
      <c r="AH80" s="74">
        <v>111619.79</v>
      </c>
      <c r="AI80" s="74">
        <v>0</v>
      </c>
      <c r="AJ80" s="74">
        <v>1596844.3</v>
      </c>
      <c r="AK80" s="74">
        <v>1596844.3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-272605852.35549515</v>
      </c>
      <c r="AT80" s="74">
        <v>-118138692.38000003</v>
      </c>
      <c r="AU80" s="74">
        <v>-135707910.16</v>
      </c>
      <c r="AV80" s="74">
        <v>17569217.779999997</v>
      </c>
      <c r="AW80" s="74">
        <v>-76076908.119999915</v>
      </c>
      <c r="AX80" s="74">
        <v>-144051958.09999993</v>
      </c>
      <c r="AY80" s="74">
        <v>-589410895.34000003</v>
      </c>
      <c r="AZ80" s="74">
        <v>-411623059.26999992</v>
      </c>
      <c r="BA80" s="74">
        <v>-198669916.40000001</v>
      </c>
      <c r="BB80" s="74">
        <v>0</v>
      </c>
      <c r="BC80" s="74">
        <v>20882080.330000002</v>
      </c>
      <c r="BD80" s="74">
        <v>445358937.24000007</v>
      </c>
      <c r="BE80" s="74">
        <v>67975049.980000019</v>
      </c>
      <c r="BF80" s="74">
        <v>164837990.58000001</v>
      </c>
      <c r="BG80" s="74">
        <v>59977577</v>
      </c>
      <c r="BH80" s="74">
        <v>105433230.62</v>
      </c>
      <c r="BI80" s="74">
        <v>0</v>
      </c>
      <c r="BJ80" s="74">
        <v>-572817.04</v>
      </c>
      <c r="BK80" s="74">
        <v>-96862940.600000009</v>
      </c>
      <c r="BL80" s="74">
        <v>0</v>
      </c>
      <c r="BM80" s="74">
        <v>0</v>
      </c>
      <c r="BN80" s="74">
        <v>0</v>
      </c>
      <c r="BO80" s="74">
        <v>-11621277.17</v>
      </c>
      <c r="BP80" s="74">
        <v>-11621277.17</v>
      </c>
      <c r="BQ80" s="74">
        <v>0</v>
      </c>
      <c r="BR80" s="74">
        <v>0</v>
      </c>
      <c r="BS80" s="74">
        <v>-66768974.685495242</v>
      </c>
      <c r="BT80" s="74">
        <v>-49873979.969999999</v>
      </c>
      <c r="BU80" s="74">
        <v>-15499829.40737476</v>
      </c>
      <c r="BV80" s="74">
        <v>-5357070.5724888844</v>
      </c>
      <c r="BW80" s="74">
        <v>0</v>
      </c>
      <c r="BX80" s="74">
        <v>0</v>
      </c>
      <c r="BY80" s="74">
        <v>-2019078.3026832917</v>
      </c>
      <c r="BZ80" s="74">
        <v>12389220.27</v>
      </c>
      <c r="CA80" s="74">
        <v>-6408236.7029483076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101011063.67450482</v>
      </c>
    </row>
    <row r="81" spans="1:90">
      <c r="A81" s="56" t="s">
        <v>134</v>
      </c>
      <c r="B81" s="73">
        <v>9003</v>
      </c>
      <c r="C81" s="70" t="s">
        <v>383</v>
      </c>
      <c r="D81" s="74">
        <v>3449375040.8165197</v>
      </c>
      <c r="E81" s="74">
        <v>2364718600.3600011</v>
      </c>
      <c r="F81" s="74">
        <v>6885540990.710001</v>
      </c>
      <c r="G81" s="74">
        <v>-4520822390.3499994</v>
      </c>
      <c r="H81" s="74">
        <v>0</v>
      </c>
      <c r="I81" s="74">
        <v>-451848836.74000037</v>
      </c>
      <c r="J81" s="74">
        <v>-331783604.7700001</v>
      </c>
      <c r="K81" s="74">
        <v>-3353819460.1500006</v>
      </c>
      <c r="L81" s="74">
        <v>3022035855.3799996</v>
      </c>
      <c r="M81" s="74">
        <v>-120065231.9700001</v>
      </c>
      <c r="N81" s="74">
        <v>1922847041.2900002</v>
      </c>
      <c r="O81" s="74">
        <v>-2042912273.26</v>
      </c>
      <c r="P81" s="74">
        <v>0</v>
      </c>
      <c r="Q81" s="74">
        <v>0</v>
      </c>
      <c r="R81" s="74">
        <v>0</v>
      </c>
      <c r="S81" s="74">
        <v>52678615.130000003</v>
      </c>
      <c r="T81" s="74">
        <v>79345770.060000002</v>
      </c>
      <c r="U81" s="74">
        <v>-26039286.079999998</v>
      </c>
      <c r="V81" s="74">
        <v>105385056.14</v>
      </c>
      <c r="W81" s="74">
        <v>-26667154.93</v>
      </c>
      <c r="X81" s="74">
        <v>25710775.359999999</v>
      </c>
      <c r="Y81" s="74">
        <v>-52377930.289999999</v>
      </c>
      <c r="Z81" s="74">
        <v>1465313894.5665197</v>
      </c>
      <c r="AA81" s="74">
        <v>670971444.46491539</v>
      </c>
      <c r="AB81" s="74">
        <v>50276766.723614648</v>
      </c>
      <c r="AC81" s="74">
        <v>557582689.49586153</v>
      </c>
      <c r="AD81" s="74">
        <v>179260149.4091289</v>
      </c>
      <c r="AE81" s="74">
        <v>3825911.591547702</v>
      </c>
      <c r="AF81" s="74">
        <v>1309794.8331940176</v>
      </c>
      <c r="AG81" s="74">
        <v>3342079.0104766008</v>
      </c>
      <c r="AH81" s="74">
        <v>201643.82061399802</v>
      </c>
      <c r="AI81" s="74">
        <v>-1456584.7828333208</v>
      </c>
      <c r="AJ81" s="74">
        <v>5250583.2199999988</v>
      </c>
      <c r="AK81" s="74">
        <v>18936669.219999995</v>
      </c>
      <c r="AL81" s="74">
        <v>-13686086</v>
      </c>
      <c r="AM81" s="74">
        <v>13262184.280000012</v>
      </c>
      <c r="AN81" s="74">
        <v>262245499.57000005</v>
      </c>
      <c r="AO81" s="74">
        <v>-249325543.44999999</v>
      </c>
      <c r="AP81" s="74">
        <v>0</v>
      </c>
      <c r="AQ81" s="74">
        <v>0</v>
      </c>
      <c r="AR81" s="74">
        <v>342228.15999999817</v>
      </c>
      <c r="AS81" s="74">
        <v>-1531927127.2306423</v>
      </c>
      <c r="AT81" s="74">
        <v>-274136439.51999986</v>
      </c>
      <c r="AU81" s="74">
        <v>-2650521809.4500003</v>
      </c>
      <c r="AV81" s="74">
        <v>2376385369.9299998</v>
      </c>
      <c r="AW81" s="74">
        <v>-118508198.22000009</v>
      </c>
      <c r="AX81" s="74">
        <v>887442927.79999971</v>
      </c>
      <c r="AY81" s="74">
        <v>-3204600371.5300007</v>
      </c>
      <c r="AZ81" s="74">
        <v>-2978076044.539979</v>
      </c>
      <c r="BA81" s="74">
        <v>-585833792.22002125</v>
      </c>
      <c r="BB81" s="74">
        <v>0</v>
      </c>
      <c r="BC81" s="74">
        <v>359309465.23000014</v>
      </c>
      <c r="BD81" s="74">
        <v>4092043299.3300009</v>
      </c>
      <c r="BE81" s="74">
        <v>-1005951126.0199997</v>
      </c>
      <c r="BF81" s="74">
        <v>2641653247.0600004</v>
      </c>
      <c r="BG81" s="74">
        <v>2554263704.8900003</v>
      </c>
      <c r="BH81" s="74">
        <v>379822713.57999998</v>
      </c>
      <c r="BI81" s="74">
        <v>0</v>
      </c>
      <c r="BJ81" s="74">
        <v>-292433171.41000003</v>
      </c>
      <c r="BK81" s="74">
        <v>-3647604373.0799994</v>
      </c>
      <c r="BL81" s="74">
        <v>554</v>
      </c>
      <c r="BM81" s="74">
        <v>554</v>
      </c>
      <c r="BN81" s="74">
        <v>0</v>
      </c>
      <c r="BO81" s="74">
        <v>-119382553.29999998</v>
      </c>
      <c r="BP81" s="74">
        <v>-119382553.29999998</v>
      </c>
      <c r="BQ81" s="74">
        <v>0</v>
      </c>
      <c r="BR81" s="74">
        <v>0</v>
      </c>
      <c r="BS81" s="74">
        <v>-985217216.26064205</v>
      </c>
      <c r="BT81" s="74">
        <v>-788041190.90999985</v>
      </c>
      <c r="BU81" s="74">
        <v>-415038825.36294383</v>
      </c>
      <c r="BV81" s="74">
        <v>-111771918.91003428</v>
      </c>
      <c r="BW81" s="74">
        <v>-37055</v>
      </c>
      <c r="BX81" s="74">
        <v>-69576588.451331586</v>
      </c>
      <c r="BY81" s="74">
        <v>-35643400.31280072</v>
      </c>
      <c r="BZ81" s="74">
        <v>462549986.85000002</v>
      </c>
      <c r="CA81" s="74">
        <v>-27658224.163531907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-34683273.93</v>
      </c>
      <c r="CJ81" s="74">
        <v>-34683273.93</v>
      </c>
      <c r="CK81" s="74">
        <v>0</v>
      </c>
      <c r="CL81" s="74">
        <v>1917447913.5858784</v>
      </c>
    </row>
    <row r="82" spans="1:90" ht="12.75" customHeight="1">
      <c r="A82" s="57" t="s">
        <v>136</v>
      </c>
      <c r="B82" s="75"/>
      <c r="C82" s="70" t="s">
        <v>384</v>
      </c>
      <c r="D82" s="74">
        <v>3822991956.8465195</v>
      </c>
      <c r="E82" s="74">
        <v>2627194983.2800012</v>
      </c>
      <c r="F82" s="74">
        <v>7221161320.0300007</v>
      </c>
      <c r="G82" s="74">
        <v>-4593966336.749999</v>
      </c>
      <c r="H82" s="74">
        <v>0</v>
      </c>
      <c r="I82" s="74">
        <v>-461578018.81000036</v>
      </c>
      <c r="J82" s="74">
        <v>-342065747.70000011</v>
      </c>
      <c r="K82" s="74">
        <v>-3475243549.7300005</v>
      </c>
      <c r="L82" s="74">
        <v>3133177802.0299997</v>
      </c>
      <c r="M82" s="74">
        <v>-119512271.1100001</v>
      </c>
      <c r="N82" s="74">
        <v>1930995471.5300002</v>
      </c>
      <c r="O82" s="74">
        <v>-2050507742.6400001</v>
      </c>
      <c r="P82" s="74">
        <v>0</v>
      </c>
      <c r="Q82" s="74">
        <v>0</v>
      </c>
      <c r="R82" s="74">
        <v>0</v>
      </c>
      <c r="S82" s="74">
        <v>100670784.84999999</v>
      </c>
      <c r="T82" s="74">
        <v>127337939.78</v>
      </c>
      <c r="U82" s="74">
        <v>-26039286.079999998</v>
      </c>
      <c r="V82" s="74">
        <v>153377225.86000001</v>
      </c>
      <c r="W82" s="74">
        <v>-26667154.93</v>
      </c>
      <c r="X82" s="74">
        <v>25710775.359999999</v>
      </c>
      <c r="Y82" s="74">
        <v>-52377930.289999999</v>
      </c>
      <c r="Z82" s="74">
        <v>1536594595.7265198</v>
      </c>
      <c r="AA82" s="74">
        <v>718451438.85491538</v>
      </c>
      <c r="AB82" s="74">
        <v>63322354.163614646</v>
      </c>
      <c r="AC82" s="74">
        <v>558441905.75586152</v>
      </c>
      <c r="AD82" s="74">
        <v>189044432.68912891</v>
      </c>
      <c r="AE82" s="74">
        <v>3825911.591547702</v>
      </c>
      <c r="AF82" s="74">
        <v>1309794.8331940176</v>
      </c>
      <c r="AG82" s="74">
        <v>3342079.0104766008</v>
      </c>
      <c r="AH82" s="74">
        <v>313263.61061399803</v>
      </c>
      <c r="AI82" s="74">
        <v>-1456584.7828333208</v>
      </c>
      <c r="AJ82" s="74">
        <v>6847427.5199999986</v>
      </c>
      <c r="AK82" s="74">
        <v>20533513.519999996</v>
      </c>
      <c r="AL82" s="74">
        <v>-13686086</v>
      </c>
      <c r="AM82" s="74">
        <v>13262184.280000012</v>
      </c>
      <c r="AN82" s="74">
        <v>262245499.57000005</v>
      </c>
      <c r="AO82" s="74">
        <v>-249325543.44999999</v>
      </c>
      <c r="AP82" s="74">
        <v>0</v>
      </c>
      <c r="AQ82" s="74">
        <v>0</v>
      </c>
      <c r="AR82" s="74">
        <v>342228.15999999817</v>
      </c>
      <c r="AS82" s="74">
        <v>-1804532979.5861375</v>
      </c>
      <c r="AT82" s="74">
        <v>-392275131.89999986</v>
      </c>
      <c r="AU82" s="74">
        <v>-2786229719.6100001</v>
      </c>
      <c r="AV82" s="74">
        <v>2393954587.71</v>
      </c>
      <c r="AW82" s="74">
        <v>-194585106.34</v>
      </c>
      <c r="AX82" s="74">
        <v>743390969.69999981</v>
      </c>
      <c r="AY82" s="74">
        <v>-3794011266.8700008</v>
      </c>
      <c r="AZ82" s="74">
        <v>-3389699103.809979</v>
      </c>
      <c r="BA82" s="74">
        <v>-784503708.62002122</v>
      </c>
      <c r="BB82" s="74">
        <v>0</v>
      </c>
      <c r="BC82" s="74">
        <v>380191545.56000012</v>
      </c>
      <c r="BD82" s="74">
        <v>4537402236.5700006</v>
      </c>
      <c r="BE82" s="74">
        <v>-937976076.03999972</v>
      </c>
      <c r="BF82" s="74">
        <v>2806491237.6400003</v>
      </c>
      <c r="BG82" s="74">
        <v>2614241281.8900003</v>
      </c>
      <c r="BH82" s="74">
        <v>485255944.19999999</v>
      </c>
      <c r="BI82" s="74">
        <v>0</v>
      </c>
      <c r="BJ82" s="74">
        <v>-293005988.45000005</v>
      </c>
      <c r="BK82" s="74">
        <v>-3744467313.6799994</v>
      </c>
      <c r="BL82" s="74">
        <v>554</v>
      </c>
      <c r="BM82" s="74">
        <v>554</v>
      </c>
      <c r="BN82" s="74">
        <v>0</v>
      </c>
      <c r="BO82" s="74">
        <v>-131003830.46999998</v>
      </c>
      <c r="BP82" s="74">
        <v>-131003830.46999998</v>
      </c>
      <c r="BQ82" s="74">
        <v>0</v>
      </c>
      <c r="BR82" s="74">
        <v>0</v>
      </c>
      <c r="BS82" s="74">
        <v>-1051986190.9461373</v>
      </c>
      <c r="BT82" s="74">
        <v>-837915170.87999988</v>
      </c>
      <c r="BU82" s="74">
        <v>-430538654.77031857</v>
      </c>
      <c r="BV82" s="74">
        <v>-117128989.48252317</v>
      </c>
      <c r="BW82" s="74">
        <v>-37055</v>
      </c>
      <c r="BX82" s="74">
        <v>-69576588.451331586</v>
      </c>
      <c r="BY82" s="74">
        <v>-37662478.615484014</v>
      </c>
      <c r="BZ82" s="74">
        <v>474939207.12</v>
      </c>
      <c r="CA82" s="74">
        <v>-34066460.866480216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-34683273.93</v>
      </c>
      <c r="CJ82" s="74">
        <v>-34683273.93</v>
      </c>
      <c r="CK82" s="74">
        <v>0</v>
      </c>
      <c r="CL82" s="74">
        <v>2018458977.2603831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EFC7-CE7D-4FC4-A3CF-007B874342D9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269</v>
      </c>
      <c r="B2" s="86">
        <v>760</v>
      </c>
      <c r="C2" s="86"/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18447232.509999998</v>
      </c>
      <c r="E8" s="71">
        <v>15992128.889999999</v>
      </c>
      <c r="F8" s="71">
        <v>15992128.889999999</v>
      </c>
      <c r="G8" s="71">
        <v>0</v>
      </c>
      <c r="H8" s="71">
        <v>0</v>
      </c>
      <c r="I8" s="71">
        <v>-6671128.8099999996</v>
      </c>
      <c r="J8" s="71">
        <v>-6671128.8099999996</v>
      </c>
      <c r="K8" s="71">
        <v>-10051381.35</v>
      </c>
      <c r="L8" s="71">
        <v>3380252.54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9126232.4299999997</v>
      </c>
      <c r="AA8" s="71">
        <v>3313301.73</v>
      </c>
      <c r="AB8" s="71">
        <v>196901.82</v>
      </c>
      <c r="AC8" s="71">
        <v>4559030</v>
      </c>
      <c r="AD8" s="71">
        <v>1056998.8799999999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-3394516.22</v>
      </c>
      <c r="AT8" s="71">
        <v>-139874.4</v>
      </c>
      <c r="AU8" s="71">
        <v>-139874.4</v>
      </c>
      <c r="AV8" s="71">
        <v>0</v>
      </c>
      <c r="AW8" s="71">
        <v>-108211.49000000002</v>
      </c>
      <c r="AX8" s="71">
        <v>-108211.49000000002</v>
      </c>
      <c r="AY8" s="71">
        <v>-181403.77000000002</v>
      </c>
      <c r="AZ8" s="71">
        <v>-227296.71000000002</v>
      </c>
      <c r="BA8" s="71">
        <v>-66891.039999999994</v>
      </c>
      <c r="BB8" s="71">
        <v>0</v>
      </c>
      <c r="BC8" s="71">
        <v>112783.98</v>
      </c>
      <c r="BD8" s="71">
        <v>73192.28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0</v>
      </c>
      <c r="BK8" s="71">
        <v>0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-3146430.33</v>
      </c>
      <c r="BT8" s="71">
        <v>-2427713.3600000003</v>
      </c>
      <c r="BU8" s="71">
        <v>-412918.81</v>
      </c>
      <c r="BV8" s="71">
        <v>-154289.38</v>
      </c>
      <c r="BW8" s="71">
        <v>0</v>
      </c>
      <c r="BX8" s="71">
        <v>0</v>
      </c>
      <c r="BY8" s="71">
        <v>0</v>
      </c>
      <c r="BZ8" s="71">
        <v>0</v>
      </c>
      <c r="CA8" s="71">
        <v>-151508.78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15052716.289999997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5825231.9900000002</v>
      </c>
      <c r="E9" s="71">
        <v>4804736.6399999997</v>
      </c>
      <c r="F9" s="71">
        <v>4805190.8499999996</v>
      </c>
      <c r="G9" s="71">
        <v>-454.21</v>
      </c>
      <c r="H9" s="71">
        <v>0</v>
      </c>
      <c r="I9" s="71">
        <v>-1102118.4300000002</v>
      </c>
      <c r="J9" s="71">
        <v>-1102118.4300000002</v>
      </c>
      <c r="K9" s="71">
        <v>-2576595.66</v>
      </c>
      <c r="L9" s="71">
        <v>1474477.23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2122613.7800000003</v>
      </c>
      <c r="AA9" s="71">
        <v>1392132.3900000001</v>
      </c>
      <c r="AB9" s="71">
        <v>-168.47</v>
      </c>
      <c r="AC9" s="71">
        <v>430670.25</v>
      </c>
      <c r="AD9" s="71">
        <v>196722.75</v>
      </c>
      <c r="AE9" s="71">
        <v>63.11</v>
      </c>
      <c r="AF9" s="71">
        <v>86551.05</v>
      </c>
      <c r="AG9" s="71">
        <v>16642.7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-991857.98000000056</v>
      </c>
      <c r="AT9" s="71">
        <v>-182848.13</v>
      </c>
      <c r="AU9" s="71">
        <v>-182848.13</v>
      </c>
      <c r="AV9" s="71">
        <v>0</v>
      </c>
      <c r="AW9" s="71">
        <v>73997.55999999959</v>
      </c>
      <c r="AX9" s="71">
        <v>73997.55999999959</v>
      </c>
      <c r="AY9" s="71">
        <v>-2273752.9500000002</v>
      </c>
      <c r="AZ9" s="71">
        <v>-302100.20999999996</v>
      </c>
      <c r="BA9" s="71">
        <v>-1971652.74</v>
      </c>
      <c r="BB9" s="71">
        <v>0</v>
      </c>
      <c r="BC9" s="71">
        <v>0</v>
      </c>
      <c r="BD9" s="71">
        <v>2347750.5099999998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-880270.68000000017</v>
      </c>
      <c r="BT9" s="71">
        <v>-551888.00000000023</v>
      </c>
      <c r="BU9" s="71">
        <v>-192497.22</v>
      </c>
      <c r="BV9" s="71">
        <v>-83232.179999999993</v>
      </c>
      <c r="BW9" s="71">
        <v>0</v>
      </c>
      <c r="BX9" s="71">
        <v>-36949.03</v>
      </c>
      <c r="BY9" s="71">
        <v>-15704.25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-2736.73</v>
      </c>
      <c r="CJ9" s="71">
        <v>-2736.73</v>
      </c>
      <c r="CK9" s="71">
        <v>0</v>
      </c>
      <c r="CL9" s="71">
        <v>4833374.01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1824142907.4200001</v>
      </c>
      <c r="E10" s="71">
        <v>1541455858.04</v>
      </c>
      <c r="F10" s="71">
        <v>1541455866.54</v>
      </c>
      <c r="G10" s="71">
        <v>-8.5</v>
      </c>
      <c r="H10" s="71">
        <v>0</v>
      </c>
      <c r="I10" s="71">
        <v>-696705291.20000005</v>
      </c>
      <c r="J10" s="71">
        <v>-696705291.20000005</v>
      </c>
      <c r="K10" s="71">
        <v>-990537509</v>
      </c>
      <c r="L10" s="71">
        <v>293832217.80000001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979399666.58000004</v>
      </c>
      <c r="AA10" s="71">
        <v>403393175.57000005</v>
      </c>
      <c r="AB10" s="71">
        <v>108456141.2</v>
      </c>
      <c r="AC10" s="71">
        <v>358080998.18000007</v>
      </c>
      <c r="AD10" s="71">
        <v>85725937.969999999</v>
      </c>
      <c r="AE10" s="71">
        <v>20162616.23</v>
      </c>
      <c r="AF10" s="71">
        <v>0</v>
      </c>
      <c r="AG10" s="71">
        <v>0</v>
      </c>
      <c r="AH10" s="71">
        <v>3580797.43</v>
      </c>
      <c r="AI10" s="71">
        <v>0</v>
      </c>
      <c r="AJ10" s="71">
        <v>0</v>
      </c>
      <c r="AK10" s="71">
        <v>0</v>
      </c>
      <c r="AL10" s="71">
        <v>0</v>
      </c>
      <c r="AM10" s="71">
        <v>-7326</v>
      </c>
      <c r="AN10" s="71">
        <v>-7326</v>
      </c>
      <c r="AO10" s="71">
        <v>0</v>
      </c>
      <c r="AP10" s="71">
        <v>0</v>
      </c>
      <c r="AQ10" s="71">
        <v>0</v>
      </c>
      <c r="AR10" s="71">
        <v>0</v>
      </c>
      <c r="AS10" s="71">
        <v>-116300634.96000001</v>
      </c>
      <c r="AT10" s="71">
        <v>-125844.01000000001</v>
      </c>
      <c r="AU10" s="71">
        <v>-125844.01000000001</v>
      </c>
      <c r="AV10" s="71">
        <v>0</v>
      </c>
      <c r="AW10" s="71">
        <v>-3908880.7700000009</v>
      </c>
      <c r="AX10" s="71">
        <v>-3908880.7700000009</v>
      </c>
      <c r="AY10" s="71">
        <v>-6928672.4500000011</v>
      </c>
      <c r="AZ10" s="71">
        <v>-279146.70999999996</v>
      </c>
      <c r="BA10" s="71">
        <v>-10073019.43</v>
      </c>
      <c r="BB10" s="71">
        <v>0</v>
      </c>
      <c r="BC10" s="71">
        <v>3423493.69</v>
      </c>
      <c r="BD10" s="71">
        <v>3019791.68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-111421599.06</v>
      </c>
      <c r="BT10" s="71">
        <v>-97113116.980000004</v>
      </c>
      <c r="BU10" s="71">
        <v>-8647033.0800000001</v>
      </c>
      <c r="BV10" s="71">
        <v>-4017581.14</v>
      </c>
      <c r="BW10" s="71">
        <v>0</v>
      </c>
      <c r="BX10" s="71">
        <v>-930823.2</v>
      </c>
      <c r="BY10" s="71">
        <v>-713045.83</v>
      </c>
      <c r="BZ10" s="71">
        <v>1.17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-844311.12</v>
      </c>
      <c r="CJ10" s="71">
        <v>-844311.12</v>
      </c>
      <c r="CK10" s="71">
        <v>0</v>
      </c>
      <c r="CL10" s="71">
        <v>1707842272.46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2885255293.5700002</v>
      </c>
      <c r="E11" s="71">
        <v>2140547713.98</v>
      </c>
      <c r="F11" s="71">
        <v>2140547714.3</v>
      </c>
      <c r="G11" s="71">
        <v>-0.32</v>
      </c>
      <c r="H11" s="71">
        <v>0</v>
      </c>
      <c r="I11" s="71">
        <v>-430806659.40999991</v>
      </c>
      <c r="J11" s="71">
        <v>-430806659.69999993</v>
      </c>
      <c r="K11" s="71">
        <v>-983222292.29999995</v>
      </c>
      <c r="L11" s="71">
        <v>552415632.60000002</v>
      </c>
      <c r="M11" s="71">
        <v>0.28999999999999998</v>
      </c>
      <c r="N11" s="71">
        <v>0.28999999999999998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1175514239</v>
      </c>
      <c r="AA11" s="71">
        <v>778385427.17999995</v>
      </c>
      <c r="AB11" s="71">
        <v>0</v>
      </c>
      <c r="AC11" s="71">
        <v>101440562.12</v>
      </c>
      <c r="AD11" s="71">
        <v>256821591.97</v>
      </c>
      <c r="AE11" s="71">
        <v>740583.22</v>
      </c>
      <c r="AF11" s="71">
        <v>0</v>
      </c>
      <c r="AG11" s="71">
        <v>700686.62</v>
      </c>
      <c r="AH11" s="71">
        <v>37425387.890000001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-238936748.13</v>
      </c>
      <c r="AT11" s="71">
        <v>-4000</v>
      </c>
      <c r="AU11" s="71">
        <v>-4000</v>
      </c>
      <c r="AV11" s="71">
        <v>0</v>
      </c>
      <c r="AW11" s="71">
        <v>-7145.78</v>
      </c>
      <c r="AX11" s="71">
        <v>-7145.78</v>
      </c>
      <c r="AY11" s="71">
        <v>-12042.5</v>
      </c>
      <c r="AZ11" s="71">
        <v>0</v>
      </c>
      <c r="BA11" s="71">
        <v>-19984.7</v>
      </c>
      <c r="BB11" s="71">
        <v>0</v>
      </c>
      <c r="BC11" s="71">
        <v>7942.2</v>
      </c>
      <c r="BD11" s="71">
        <v>4896.72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-238925602.34999999</v>
      </c>
      <c r="BT11" s="71">
        <v>-172603157.11000001</v>
      </c>
      <c r="BU11" s="71">
        <v>-33819082.850000001</v>
      </c>
      <c r="BV11" s="71">
        <v>-26938997.629999999</v>
      </c>
      <c r="BW11" s="71">
        <v>-121064.2</v>
      </c>
      <c r="BX11" s="71">
        <v>-1852148.94</v>
      </c>
      <c r="BY11" s="71">
        <v>-3591151.63</v>
      </c>
      <c r="BZ11" s="71">
        <v>0.01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2646318545.4400001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41663013.165423512</v>
      </c>
      <c r="E13" s="71">
        <v>10867967.300000001</v>
      </c>
      <c r="F13" s="71">
        <v>20199178.870000001</v>
      </c>
      <c r="G13" s="71">
        <v>-9331211.5700000003</v>
      </c>
      <c r="H13" s="71">
        <v>0</v>
      </c>
      <c r="I13" s="71">
        <v>24106750.009999998</v>
      </c>
      <c r="J13" s="71">
        <v>23752073.319999997</v>
      </c>
      <c r="K13" s="71">
        <v>-11070081.23</v>
      </c>
      <c r="L13" s="71">
        <v>34822154.549999997</v>
      </c>
      <c r="M13" s="71">
        <v>354676.69</v>
      </c>
      <c r="N13" s="71">
        <v>388394.8</v>
      </c>
      <c r="O13" s="71">
        <v>-33718.11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6688295.8554235101</v>
      </c>
      <c r="AA13" s="71">
        <v>5082499.212011477</v>
      </c>
      <c r="AB13" s="71">
        <v>707544.3187201065</v>
      </c>
      <c r="AC13" s="71">
        <v>574293.81297490932</v>
      </c>
      <c r="AD13" s="71">
        <v>32476.572862664445</v>
      </c>
      <c r="AE13" s="71">
        <v>0</v>
      </c>
      <c r="AF13" s="71">
        <v>4201.5370589911308</v>
      </c>
      <c r="AG13" s="71">
        <v>391330.4343260788</v>
      </c>
      <c r="AH13" s="71">
        <v>-104050.03253071675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-153148074.71440393</v>
      </c>
      <c r="AT13" s="71">
        <v>-33771.4</v>
      </c>
      <c r="AU13" s="71">
        <v>-33771.4</v>
      </c>
      <c r="AV13" s="71">
        <v>0</v>
      </c>
      <c r="AW13" s="71">
        <v>471401.19000000006</v>
      </c>
      <c r="AX13" s="71">
        <v>471401.19000000006</v>
      </c>
      <c r="AY13" s="71">
        <v>-94245.47</v>
      </c>
      <c r="AZ13" s="71">
        <v>-60566.47</v>
      </c>
      <c r="BA13" s="71">
        <v>-51597</v>
      </c>
      <c r="BB13" s="71">
        <v>0</v>
      </c>
      <c r="BC13" s="71">
        <v>17918</v>
      </c>
      <c r="BD13" s="71">
        <v>565646.66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-153585704.50440392</v>
      </c>
      <c r="BT13" s="71">
        <v>-5967431.7400000002</v>
      </c>
      <c r="BU13" s="71">
        <v>-59674293.69829879</v>
      </c>
      <c r="BV13" s="71">
        <v>-27552579.277656607</v>
      </c>
      <c r="BW13" s="71">
        <v>0</v>
      </c>
      <c r="BX13" s="71">
        <v>-4558375.492092872</v>
      </c>
      <c r="BY13" s="71">
        <v>-14166953.238348601</v>
      </c>
      <c r="BZ13" s="71">
        <v>333875.77</v>
      </c>
      <c r="CA13" s="71">
        <v>-41999946.828007035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-111485061.54898041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660857391.762272</v>
      </c>
      <c r="E14" s="71">
        <v>371949063.80000001</v>
      </c>
      <c r="F14" s="71">
        <v>371949063.80000001</v>
      </c>
      <c r="G14" s="71">
        <v>0</v>
      </c>
      <c r="H14" s="71">
        <v>0</v>
      </c>
      <c r="I14" s="71">
        <v>115824758.09000003</v>
      </c>
      <c r="J14" s="71">
        <v>115824758.09000003</v>
      </c>
      <c r="K14" s="71">
        <v>-212578286.69999999</v>
      </c>
      <c r="L14" s="71">
        <v>328403044.79000002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173082374.84227198</v>
      </c>
      <c r="AA14" s="71">
        <v>91925185.823903993</v>
      </c>
      <c r="AB14" s="71">
        <v>-112484.88768000063</v>
      </c>
      <c r="AC14" s="71">
        <v>44988523.960799992</v>
      </c>
      <c r="AD14" s="71">
        <v>35263832.001503997</v>
      </c>
      <c r="AE14" s="71">
        <v>5227.8573119999992</v>
      </c>
      <c r="AF14" s="71">
        <v>38081.519999999997</v>
      </c>
      <c r="AG14" s="71">
        <v>952809.9491519999</v>
      </c>
      <c r="AH14" s="71">
        <v>0</v>
      </c>
      <c r="AI14" s="71">
        <v>21198.617279999995</v>
      </c>
      <c r="AJ14" s="71">
        <v>0</v>
      </c>
      <c r="AK14" s="71">
        <v>0</v>
      </c>
      <c r="AL14" s="71">
        <v>0</v>
      </c>
      <c r="AM14" s="71">
        <v>1195.03</v>
      </c>
      <c r="AN14" s="71">
        <v>1195.03</v>
      </c>
      <c r="AO14" s="71">
        <v>0</v>
      </c>
      <c r="AP14" s="71">
        <v>0</v>
      </c>
      <c r="AQ14" s="71">
        <v>0</v>
      </c>
      <c r="AR14" s="71">
        <v>0</v>
      </c>
      <c r="AS14" s="71">
        <v>-243612841.70999992</v>
      </c>
      <c r="AT14" s="71">
        <v>-148993.76999999999</v>
      </c>
      <c r="AU14" s="71">
        <v>-148993.76999999999</v>
      </c>
      <c r="AV14" s="71">
        <v>0</v>
      </c>
      <c r="AW14" s="71">
        <v>589694.35999999987</v>
      </c>
      <c r="AX14" s="71">
        <v>589694.35999999987</v>
      </c>
      <c r="AY14" s="71">
        <v>-957547.3</v>
      </c>
      <c r="AZ14" s="71">
        <v>-549283.08000000007</v>
      </c>
      <c r="BA14" s="71">
        <v>-408264.22</v>
      </c>
      <c r="BB14" s="71">
        <v>0</v>
      </c>
      <c r="BC14" s="71">
        <v>0</v>
      </c>
      <c r="BD14" s="71">
        <v>1547241.66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-244050566.06999993</v>
      </c>
      <c r="BT14" s="71">
        <v>-58389750.439999998</v>
      </c>
      <c r="BU14" s="71">
        <v>-121600438.20999999</v>
      </c>
      <c r="BV14" s="71">
        <v>-41043371.479999997</v>
      </c>
      <c r="BW14" s="71">
        <v>0</v>
      </c>
      <c r="BX14" s="71">
        <v>-16756661.98</v>
      </c>
      <c r="BY14" s="71">
        <v>-36800.57</v>
      </c>
      <c r="BZ14" s="71">
        <v>0</v>
      </c>
      <c r="CA14" s="71">
        <v>-6223543.3899999997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-2976.23</v>
      </c>
      <c r="CJ14" s="71">
        <v>-2976.23</v>
      </c>
      <c r="CK14" s="71">
        <v>0</v>
      </c>
      <c r="CL14" s="71">
        <v>417244550.05227208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538870.37000000011</v>
      </c>
      <c r="E15" s="71">
        <v>827020.29</v>
      </c>
      <c r="F15" s="71">
        <v>827020.29</v>
      </c>
      <c r="G15" s="71">
        <v>0</v>
      </c>
      <c r="H15" s="71">
        <v>0</v>
      </c>
      <c r="I15" s="71">
        <v>-431901.85999999993</v>
      </c>
      <c r="J15" s="71">
        <v>-431901.85999999993</v>
      </c>
      <c r="K15" s="71">
        <v>-482000.14999999991</v>
      </c>
      <c r="L15" s="71">
        <v>50098.29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143751.94000000006</v>
      </c>
      <c r="AA15" s="71">
        <v>40419.17000000002</v>
      </c>
      <c r="AB15" s="71">
        <v>19935.020000000004</v>
      </c>
      <c r="AC15" s="71">
        <v>76585.890000000029</v>
      </c>
      <c r="AD15" s="71">
        <v>6811.8600000000042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-3499392.939999999</v>
      </c>
      <c r="AT15" s="71">
        <v>-84501.46</v>
      </c>
      <c r="AU15" s="71">
        <v>-84501.46</v>
      </c>
      <c r="AV15" s="71">
        <v>0</v>
      </c>
      <c r="AW15" s="71">
        <v>-50942.049999999981</v>
      </c>
      <c r="AX15" s="71">
        <v>-50942.049999999981</v>
      </c>
      <c r="AY15" s="71">
        <v>-96592.979999999981</v>
      </c>
      <c r="AZ15" s="71">
        <v>-96592.979999999981</v>
      </c>
      <c r="BA15" s="71">
        <v>0</v>
      </c>
      <c r="BB15" s="71">
        <v>0</v>
      </c>
      <c r="BC15" s="71">
        <v>0</v>
      </c>
      <c r="BD15" s="71">
        <v>45650.93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-3363949.4299999992</v>
      </c>
      <c r="BT15" s="71">
        <v>-174150.12000000011</v>
      </c>
      <c r="BU15" s="71">
        <v>-1776096.459999999</v>
      </c>
      <c r="BV15" s="71">
        <v>-437617.40999999968</v>
      </c>
      <c r="BW15" s="71">
        <v>0</v>
      </c>
      <c r="BX15" s="71">
        <v>-90876.47000000003</v>
      </c>
      <c r="BY15" s="71">
        <v>-885208.9700000002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-2960522.5699999989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244355885.74773598</v>
      </c>
      <c r="E17" s="71">
        <v>157544619.59999999</v>
      </c>
      <c r="F17" s="71">
        <v>165822214.25</v>
      </c>
      <c r="G17" s="71">
        <v>-8277594.6500000004</v>
      </c>
      <c r="H17" s="71">
        <v>0</v>
      </c>
      <c r="I17" s="71">
        <v>-86454928.230000004</v>
      </c>
      <c r="J17" s="71">
        <v>-86486742</v>
      </c>
      <c r="K17" s="71">
        <v>-97079724.150000006</v>
      </c>
      <c r="L17" s="71">
        <v>10592982.15</v>
      </c>
      <c r="M17" s="71">
        <v>31813.77</v>
      </c>
      <c r="N17" s="71">
        <v>31892.240000000002</v>
      </c>
      <c r="O17" s="71">
        <v>-78.47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173266194.377736</v>
      </c>
      <c r="AA17" s="71">
        <v>116480087.30728799</v>
      </c>
      <c r="AB17" s="71">
        <v>11485.99944</v>
      </c>
      <c r="AC17" s="71">
        <v>56774621.071008004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-10992707.410122007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-10992707.410122007</v>
      </c>
      <c r="BT17" s="71">
        <v>-9691729.2700000051</v>
      </c>
      <c r="BU17" s="71">
        <v>-531868.59997099999</v>
      </c>
      <c r="BV17" s="71">
        <v>-514291.93920000002</v>
      </c>
      <c r="BW17" s="71">
        <v>0</v>
      </c>
      <c r="BX17" s="71">
        <v>-11330.667669999999</v>
      </c>
      <c r="BY17" s="71">
        <v>-251241.19328100001</v>
      </c>
      <c r="BZ17" s="71">
        <v>8071</v>
      </c>
      <c r="CA17" s="71">
        <v>-316.74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233363178.33761397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-116134.89000000003</v>
      </c>
      <c r="E18" s="71">
        <v>373825.47</v>
      </c>
      <c r="F18" s="71">
        <v>373825.47</v>
      </c>
      <c r="G18" s="71">
        <v>0</v>
      </c>
      <c r="H18" s="71">
        <v>0</v>
      </c>
      <c r="I18" s="71">
        <v>-303472.18</v>
      </c>
      <c r="J18" s="71">
        <v>-303472.18</v>
      </c>
      <c r="K18" s="71">
        <v>-306182.07</v>
      </c>
      <c r="L18" s="71">
        <v>2709.89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-189348.23</v>
      </c>
      <c r="T18" s="71">
        <v>-189348.23</v>
      </c>
      <c r="U18" s="71">
        <v>-189348.23</v>
      </c>
      <c r="V18" s="71">
        <v>0</v>
      </c>
      <c r="W18" s="71">
        <v>0</v>
      </c>
      <c r="X18" s="71">
        <v>0</v>
      </c>
      <c r="Y18" s="71">
        <v>0</v>
      </c>
      <c r="Z18" s="71">
        <v>2860.05</v>
      </c>
      <c r="AA18" s="71">
        <v>864.34999999999991</v>
      </c>
      <c r="AB18" s="71">
        <v>0</v>
      </c>
      <c r="AC18" s="71">
        <v>118.31</v>
      </c>
      <c r="AD18" s="71">
        <v>1877.39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-2509598.33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-2509598.33</v>
      </c>
      <c r="BT18" s="71">
        <v>-22113.43</v>
      </c>
      <c r="BU18" s="71">
        <v>-1662264.8</v>
      </c>
      <c r="BV18" s="71">
        <v>-315398.59999999998</v>
      </c>
      <c r="BW18" s="71">
        <v>0</v>
      </c>
      <c r="BX18" s="71">
        <v>-79306.47</v>
      </c>
      <c r="BY18" s="71">
        <v>-430510.72</v>
      </c>
      <c r="BZ18" s="71">
        <v>0</v>
      </c>
      <c r="CA18" s="71">
        <v>-4.3099999999999996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-2625733.2200000002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170838646.23000002</v>
      </c>
      <c r="E20" s="71">
        <v>136278314.45000002</v>
      </c>
      <c r="F20" s="71">
        <v>136279591.80000001</v>
      </c>
      <c r="G20" s="71">
        <v>-1277.3499999999999</v>
      </c>
      <c r="H20" s="71">
        <v>0</v>
      </c>
      <c r="I20" s="71">
        <v>-28721753.13000001</v>
      </c>
      <c r="J20" s="71">
        <v>-28692052.06000001</v>
      </c>
      <c r="K20" s="71">
        <v>-84890920.540000007</v>
      </c>
      <c r="L20" s="71">
        <v>56198868.479999997</v>
      </c>
      <c r="M20" s="71">
        <v>-29701.07</v>
      </c>
      <c r="N20" s="71">
        <v>438.25</v>
      </c>
      <c r="O20" s="71">
        <v>-30139.32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63282084.910000004</v>
      </c>
      <c r="AA20" s="71">
        <v>60483033.630000003</v>
      </c>
      <c r="AB20" s="71">
        <v>0</v>
      </c>
      <c r="AC20" s="71">
        <v>856069.59</v>
      </c>
      <c r="AD20" s="71">
        <v>1942981.69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-21650304.960000001</v>
      </c>
      <c r="AT20" s="71">
        <v>-138982.47999999998</v>
      </c>
      <c r="AU20" s="71">
        <v>-138799.65</v>
      </c>
      <c r="AV20" s="71">
        <v>-182.83</v>
      </c>
      <c r="AW20" s="71">
        <v>-32158.410000000149</v>
      </c>
      <c r="AX20" s="71">
        <v>-32158.410000000149</v>
      </c>
      <c r="AY20" s="71">
        <v>-2548204.5900000003</v>
      </c>
      <c r="AZ20" s="71">
        <v>-75159.600000000006</v>
      </c>
      <c r="BA20" s="71">
        <v>-2473044.9900000002</v>
      </c>
      <c r="BB20" s="71">
        <v>0</v>
      </c>
      <c r="BC20" s="71">
        <v>0</v>
      </c>
      <c r="BD20" s="71">
        <v>2516046.1800000002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-21479164.07</v>
      </c>
      <c r="BT20" s="71">
        <v>-17170844.459999997</v>
      </c>
      <c r="BU20" s="71">
        <v>-2833602.89</v>
      </c>
      <c r="BV20" s="71">
        <v>-545433.75</v>
      </c>
      <c r="BW20" s="71">
        <v>-4526.54</v>
      </c>
      <c r="BX20" s="71">
        <v>-241524.96</v>
      </c>
      <c r="BY20" s="71">
        <v>-682939.78</v>
      </c>
      <c r="BZ20" s="71">
        <v>357.81</v>
      </c>
      <c r="CA20" s="71">
        <v>-649.5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149188341.27000001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1178797.8700000001</v>
      </c>
      <c r="E21" s="71">
        <v>1014754.87</v>
      </c>
      <c r="F21" s="71">
        <v>1014754.87</v>
      </c>
      <c r="G21" s="71">
        <v>0</v>
      </c>
      <c r="H21" s="71">
        <v>0</v>
      </c>
      <c r="I21" s="71">
        <v>29895.040000000008</v>
      </c>
      <c r="J21" s="71">
        <v>29895.040000000008</v>
      </c>
      <c r="K21" s="71">
        <v>-168769.96</v>
      </c>
      <c r="L21" s="71">
        <v>198665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134147.96</v>
      </c>
      <c r="AA21" s="71">
        <v>85251.51</v>
      </c>
      <c r="AB21" s="71">
        <v>0</v>
      </c>
      <c r="AC21" s="71">
        <v>30197.33</v>
      </c>
      <c r="AD21" s="71">
        <v>17595.04</v>
      </c>
      <c r="AE21" s="71">
        <v>0</v>
      </c>
      <c r="AF21" s="71">
        <v>608.65</v>
      </c>
      <c r="AG21" s="71">
        <v>495.43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-14246309.539999999</v>
      </c>
      <c r="AT21" s="71">
        <v>0</v>
      </c>
      <c r="AU21" s="71">
        <v>0</v>
      </c>
      <c r="AV21" s="71">
        <v>0</v>
      </c>
      <c r="AW21" s="71">
        <v>-7290.2000000000007</v>
      </c>
      <c r="AX21" s="71">
        <v>1467.5299999999988</v>
      </c>
      <c r="AY21" s="71">
        <v>-17724.43</v>
      </c>
      <c r="AZ21" s="71">
        <v>-26482.16</v>
      </c>
      <c r="BA21" s="71">
        <v>0</v>
      </c>
      <c r="BB21" s="71">
        <v>0</v>
      </c>
      <c r="BC21" s="71">
        <v>8757.73</v>
      </c>
      <c r="BD21" s="71">
        <v>19191.96</v>
      </c>
      <c r="BE21" s="71">
        <v>-8757.73</v>
      </c>
      <c r="BF21" s="71">
        <v>-8757.73</v>
      </c>
      <c r="BG21" s="71">
        <v>0</v>
      </c>
      <c r="BH21" s="71">
        <v>0</v>
      </c>
      <c r="BI21" s="71">
        <v>0</v>
      </c>
      <c r="BJ21" s="71">
        <v>-8757.73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-14239019.34</v>
      </c>
      <c r="BT21" s="71">
        <v>-339431.38000000006</v>
      </c>
      <c r="BU21" s="71">
        <v>-9564378.4299999997</v>
      </c>
      <c r="BV21" s="71">
        <v>-3126560.62</v>
      </c>
      <c r="BW21" s="71">
        <v>0</v>
      </c>
      <c r="BX21" s="71">
        <v>-542624.41</v>
      </c>
      <c r="BY21" s="71">
        <v>-666024.5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-13067511.669999998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919419026.99916732</v>
      </c>
      <c r="E22" s="71">
        <v>585049899.17000008</v>
      </c>
      <c r="F22" s="71">
        <v>585302899.46000004</v>
      </c>
      <c r="G22" s="71">
        <v>-253000.29</v>
      </c>
      <c r="H22" s="71">
        <v>0</v>
      </c>
      <c r="I22" s="71">
        <v>15933898.650000012</v>
      </c>
      <c r="J22" s="71">
        <v>15808784.800000012</v>
      </c>
      <c r="K22" s="71">
        <v>-326104699.84999996</v>
      </c>
      <c r="L22" s="71">
        <v>341913484.64999998</v>
      </c>
      <c r="M22" s="71">
        <v>125113.85</v>
      </c>
      <c r="N22" s="71">
        <v>125113.85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318435229.17916727</v>
      </c>
      <c r="AA22" s="71">
        <v>229137227.77882248</v>
      </c>
      <c r="AB22" s="71">
        <v>0</v>
      </c>
      <c r="AC22" s="71">
        <v>77868943.437017351</v>
      </c>
      <c r="AD22" s="71">
        <v>8623276.204217907</v>
      </c>
      <c r="AE22" s="71">
        <v>1871336.8792454007</v>
      </c>
      <c r="AF22" s="71">
        <v>0</v>
      </c>
      <c r="AG22" s="71">
        <v>931504.70888652676</v>
      </c>
      <c r="AH22" s="71">
        <v>0</v>
      </c>
      <c r="AI22" s="71">
        <v>2940.1709776177477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-327055491.12281001</v>
      </c>
      <c r="AT22" s="71">
        <v>-230068.18</v>
      </c>
      <c r="AU22" s="71">
        <v>-233790.56</v>
      </c>
      <c r="AV22" s="71">
        <v>3722.3799999999997</v>
      </c>
      <c r="AW22" s="71">
        <v>43313.870000000024</v>
      </c>
      <c r="AX22" s="71">
        <v>71913.910000000033</v>
      </c>
      <c r="AY22" s="71">
        <v>-232818.94</v>
      </c>
      <c r="AZ22" s="71">
        <v>-228018.73</v>
      </c>
      <c r="BA22" s="71">
        <v>-89081.29</v>
      </c>
      <c r="BB22" s="71">
        <v>0</v>
      </c>
      <c r="BC22" s="71">
        <v>84281.08</v>
      </c>
      <c r="BD22" s="71">
        <v>304732.85000000003</v>
      </c>
      <c r="BE22" s="71">
        <v>-28600.040000000008</v>
      </c>
      <c r="BF22" s="71">
        <v>8966.89</v>
      </c>
      <c r="BG22" s="71">
        <v>17426.29</v>
      </c>
      <c r="BH22" s="71">
        <v>-5213.3599999999997</v>
      </c>
      <c r="BI22" s="71">
        <v>0</v>
      </c>
      <c r="BJ22" s="71">
        <v>-3246.04</v>
      </c>
      <c r="BK22" s="71">
        <v>-37566.930000000008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-326868736.81281</v>
      </c>
      <c r="BT22" s="71">
        <v>-82111098.530000031</v>
      </c>
      <c r="BU22" s="71">
        <v>-200758852.47420651</v>
      </c>
      <c r="BV22" s="71">
        <v>-14571511.663765134</v>
      </c>
      <c r="BW22" s="71">
        <v>0</v>
      </c>
      <c r="BX22" s="71">
        <v>-17257497.26953648</v>
      </c>
      <c r="BY22" s="71">
        <v>-11522245.865301827</v>
      </c>
      <c r="BZ22" s="71">
        <v>0</v>
      </c>
      <c r="CA22" s="71">
        <v>-647531.01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592363535.87635732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306559441.56999999</v>
      </c>
      <c r="E23" s="71">
        <v>212294261.47999999</v>
      </c>
      <c r="F23" s="71">
        <v>212294870.56999999</v>
      </c>
      <c r="G23" s="71">
        <v>-609.09</v>
      </c>
      <c r="H23" s="71">
        <v>0</v>
      </c>
      <c r="I23" s="71">
        <v>-12644581.310000006</v>
      </c>
      <c r="J23" s="71">
        <v>-12642473.040000007</v>
      </c>
      <c r="K23" s="71">
        <v>-115764832.06</v>
      </c>
      <c r="L23" s="71">
        <v>103122359.02</v>
      </c>
      <c r="M23" s="71">
        <v>-2108.27</v>
      </c>
      <c r="N23" s="71">
        <v>0.18</v>
      </c>
      <c r="O23" s="71">
        <v>-2108.4499999999998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106909761.40000001</v>
      </c>
      <c r="AA23" s="71">
        <v>73132689.829999998</v>
      </c>
      <c r="AB23" s="71">
        <v>12227158.140000001</v>
      </c>
      <c r="AC23" s="71">
        <v>2825699.1799999997</v>
      </c>
      <c r="AD23" s="71">
        <v>16673023.119999999</v>
      </c>
      <c r="AE23" s="71">
        <v>0</v>
      </c>
      <c r="AF23" s="71">
        <v>1505014.52</v>
      </c>
      <c r="AG23" s="71">
        <v>546176.61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-205396212.24000001</v>
      </c>
      <c r="AT23" s="71">
        <v>-238887.09</v>
      </c>
      <c r="AU23" s="71">
        <v>-238887.09</v>
      </c>
      <c r="AV23" s="71">
        <v>0</v>
      </c>
      <c r="AW23" s="71">
        <v>-389970.66999999952</v>
      </c>
      <c r="AX23" s="71">
        <v>-389967.97999999952</v>
      </c>
      <c r="AY23" s="71">
        <v>-5937724.8099999996</v>
      </c>
      <c r="AZ23" s="71">
        <v>-738301.37999999989</v>
      </c>
      <c r="BA23" s="71">
        <v>-5199423.43</v>
      </c>
      <c r="BB23" s="71">
        <v>0</v>
      </c>
      <c r="BC23" s="71">
        <v>0</v>
      </c>
      <c r="BD23" s="71">
        <v>5547756.8300000001</v>
      </c>
      <c r="BE23" s="71">
        <v>-2.6899999999999977</v>
      </c>
      <c r="BF23" s="71">
        <v>279.18</v>
      </c>
      <c r="BG23" s="71">
        <v>0</v>
      </c>
      <c r="BH23" s="71">
        <v>279.18</v>
      </c>
      <c r="BI23" s="71">
        <v>0</v>
      </c>
      <c r="BJ23" s="71">
        <v>0</v>
      </c>
      <c r="BK23" s="71">
        <v>-281.87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-204767354.48000002</v>
      </c>
      <c r="BT23" s="71">
        <v>-73679158.410000026</v>
      </c>
      <c r="BU23" s="71">
        <v>-80034919.760000005</v>
      </c>
      <c r="BV23" s="71">
        <v>-1853675.38</v>
      </c>
      <c r="BW23" s="71">
        <v>0</v>
      </c>
      <c r="BX23" s="71">
        <v>-16040744.99</v>
      </c>
      <c r="BY23" s="71">
        <v>-31412064.350000001</v>
      </c>
      <c r="BZ23" s="71">
        <v>560.16</v>
      </c>
      <c r="CA23" s="71">
        <v>-1747351.75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101163229.32999998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350320959.23000002</v>
      </c>
      <c r="E24" s="71">
        <v>234187747.22</v>
      </c>
      <c r="F24" s="71">
        <v>234187747.22</v>
      </c>
      <c r="G24" s="71">
        <v>0</v>
      </c>
      <c r="H24" s="71">
        <v>0</v>
      </c>
      <c r="I24" s="71">
        <v>7909416.9799999893</v>
      </c>
      <c r="J24" s="71">
        <v>7909416.9799999893</v>
      </c>
      <c r="K24" s="71">
        <v>-103999281.34</v>
      </c>
      <c r="L24" s="71">
        <v>111908698.31999999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108223795.03</v>
      </c>
      <c r="AA24" s="71">
        <v>106281135.53</v>
      </c>
      <c r="AB24" s="71">
        <v>0</v>
      </c>
      <c r="AC24" s="71">
        <v>1942659.5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-52988152.850000001</v>
      </c>
      <c r="AT24" s="71">
        <v>-4609.3999999999996</v>
      </c>
      <c r="AU24" s="71">
        <v>-7139</v>
      </c>
      <c r="AV24" s="71">
        <v>2529.6</v>
      </c>
      <c r="AW24" s="71">
        <v>-4980.6199999999935</v>
      </c>
      <c r="AX24" s="71">
        <v>-5109.5399999999936</v>
      </c>
      <c r="AY24" s="71">
        <v>-30615.659999999996</v>
      </c>
      <c r="AZ24" s="71">
        <v>-22393.599999999999</v>
      </c>
      <c r="BA24" s="71">
        <v>-23349.42</v>
      </c>
      <c r="BB24" s="71">
        <v>0</v>
      </c>
      <c r="BC24" s="71">
        <v>15127.36</v>
      </c>
      <c r="BD24" s="71">
        <v>25506.120000000003</v>
      </c>
      <c r="BE24" s="71">
        <v>128.91999999999996</v>
      </c>
      <c r="BF24" s="71">
        <v>1009.44</v>
      </c>
      <c r="BG24" s="71">
        <v>0</v>
      </c>
      <c r="BH24" s="71">
        <v>1508.21</v>
      </c>
      <c r="BI24" s="71">
        <v>0</v>
      </c>
      <c r="BJ24" s="71">
        <v>-498.77</v>
      </c>
      <c r="BK24" s="71">
        <v>-880.5200000000001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-52978562.829999998</v>
      </c>
      <c r="BT24" s="71">
        <v>-25225230.600000001</v>
      </c>
      <c r="BU24" s="71">
        <v>-17034754.149999999</v>
      </c>
      <c r="BV24" s="71">
        <v>-3671041.97</v>
      </c>
      <c r="BW24" s="71">
        <v>0</v>
      </c>
      <c r="BX24" s="71">
        <v>-2445595.02</v>
      </c>
      <c r="BY24" s="71">
        <v>-4601941.09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297332806.38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98144055.091609135</v>
      </c>
      <c r="E25" s="71">
        <v>68263461.839999989</v>
      </c>
      <c r="F25" s="71">
        <v>68263386.079999983</v>
      </c>
      <c r="G25" s="71">
        <v>75.759999999999991</v>
      </c>
      <c r="H25" s="71">
        <v>0</v>
      </c>
      <c r="I25" s="71">
        <v>-115467.32999997646</v>
      </c>
      <c r="J25" s="71">
        <v>-115653.71999997646</v>
      </c>
      <c r="K25" s="71">
        <v>-36090448.649999976</v>
      </c>
      <c r="L25" s="71">
        <v>35974794.93</v>
      </c>
      <c r="M25" s="71">
        <v>186.39</v>
      </c>
      <c r="N25" s="71">
        <v>3.2999999999999972</v>
      </c>
      <c r="O25" s="71">
        <v>183.09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29996060.581609126</v>
      </c>
      <c r="AA25" s="71">
        <v>25518122.566205457</v>
      </c>
      <c r="AB25" s="71">
        <v>0</v>
      </c>
      <c r="AC25" s="71">
        <v>1748170.3200251872</v>
      </c>
      <c r="AD25" s="71">
        <v>2647910.4177442291</v>
      </c>
      <c r="AE25" s="71">
        <v>0</v>
      </c>
      <c r="AF25" s="71">
        <v>81857.277634251644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-90427975.74638468</v>
      </c>
      <c r="AT25" s="71">
        <v>-4658.8420000000006</v>
      </c>
      <c r="AU25" s="71">
        <v>-13278.75</v>
      </c>
      <c r="AV25" s="71">
        <v>8619.9079999999994</v>
      </c>
      <c r="AW25" s="71">
        <v>-691123.19999999891</v>
      </c>
      <c r="AX25" s="71">
        <v>-550112.52999999933</v>
      </c>
      <c r="AY25" s="71">
        <v>-816271.00999999931</v>
      </c>
      <c r="AZ25" s="71">
        <v>-43764.65</v>
      </c>
      <c r="BA25" s="71">
        <v>-1183116.7399999993</v>
      </c>
      <c r="BB25" s="71">
        <v>0</v>
      </c>
      <c r="BC25" s="71">
        <v>410610.37999999989</v>
      </c>
      <c r="BD25" s="71">
        <v>266158.48</v>
      </c>
      <c r="BE25" s="71">
        <v>-141010.66999999955</v>
      </c>
      <c r="BF25" s="71">
        <v>19355.530000000457</v>
      </c>
      <c r="BG25" s="71">
        <v>20258.79</v>
      </c>
      <c r="BH25" s="71">
        <v>8833.1900000004098</v>
      </c>
      <c r="BI25" s="71">
        <v>0</v>
      </c>
      <c r="BJ25" s="71">
        <v>-9736.4499999999534</v>
      </c>
      <c r="BK25" s="71">
        <v>-160366.20000000001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-89675552.854384691</v>
      </c>
      <c r="BT25" s="71">
        <v>-30869049.599999994</v>
      </c>
      <c r="BU25" s="71">
        <v>-22793043.697585527</v>
      </c>
      <c r="BV25" s="71">
        <v>-8368615.6313204905</v>
      </c>
      <c r="BW25" s="71">
        <v>0</v>
      </c>
      <c r="BX25" s="71">
        <v>-26136558.156677481</v>
      </c>
      <c r="BY25" s="71">
        <v>-1472760.2888011972</v>
      </c>
      <c r="BZ25" s="71">
        <v>-98.080000000000013</v>
      </c>
      <c r="CA25" s="71">
        <v>-35427.4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-56640.85</v>
      </c>
      <c r="CJ25" s="71">
        <v>-56640.85</v>
      </c>
      <c r="CK25" s="71">
        <v>0</v>
      </c>
      <c r="CL25" s="71">
        <v>7716079.345224455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204968964.71000001</v>
      </c>
      <c r="E26" s="71">
        <v>206392582.87</v>
      </c>
      <c r="F26" s="71">
        <v>206392582.87</v>
      </c>
      <c r="G26" s="71">
        <v>0</v>
      </c>
      <c r="H26" s="71">
        <v>0</v>
      </c>
      <c r="I26" s="71">
        <v>-93033380.859999999</v>
      </c>
      <c r="J26" s="71">
        <v>-93033380.859999999</v>
      </c>
      <c r="K26" s="71">
        <v>-93604510.629999995</v>
      </c>
      <c r="L26" s="71">
        <v>571129.77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91609762.700000003</v>
      </c>
      <c r="AA26" s="71">
        <v>88205694.5</v>
      </c>
      <c r="AB26" s="71">
        <v>0</v>
      </c>
      <c r="AC26" s="71">
        <v>2932978.5000000005</v>
      </c>
      <c r="AD26" s="71">
        <v>0</v>
      </c>
      <c r="AE26" s="71">
        <v>0</v>
      </c>
      <c r="AF26" s="71">
        <v>0</v>
      </c>
      <c r="AG26" s="71">
        <v>471089.7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-13954162.859999998</v>
      </c>
      <c r="AT26" s="71">
        <v>-29654.629999999997</v>
      </c>
      <c r="AU26" s="71">
        <v>-29654.629999999997</v>
      </c>
      <c r="AV26" s="71">
        <v>0</v>
      </c>
      <c r="AW26" s="71">
        <v>77861.77999999997</v>
      </c>
      <c r="AX26" s="71">
        <v>77861.77999999997</v>
      </c>
      <c r="AY26" s="71">
        <v>-203464.46000000002</v>
      </c>
      <c r="AZ26" s="71">
        <v>-203464.46000000002</v>
      </c>
      <c r="BA26" s="71">
        <v>0</v>
      </c>
      <c r="BB26" s="71">
        <v>0</v>
      </c>
      <c r="BC26" s="71">
        <v>0</v>
      </c>
      <c r="BD26" s="71">
        <v>281326.24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-14002370.009999998</v>
      </c>
      <c r="BT26" s="71">
        <v>-11380394.049999999</v>
      </c>
      <c r="BU26" s="71">
        <v>-1733622.76</v>
      </c>
      <c r="BV26" s="71">
        <v>-335993.1</v>
      </c>
      <c r="BW26" s="71">
        <v>0</v>
      </c>
      <c r="BX26" s="71">
        <v>-134629.91</v>
      </c>
      <c r="BY26" s="71">
        <v>-351764.12</v>
      </c>
      <c r="BZ26" s="71">
        <v>0</v>
      </c>
      <c r="CA26" s="71">
        <v>-65966.070000000007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191014801.85000002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142678945.17000002</v>
      </c>
      <c r="E27" s="71">
        <v>99837799.38000001</v>
      </c>
      <c r="F27" s="71">
        <v>99881496.120000005</v>
      </c>
      <c r="G27" s="71">
        <v>-43696.74</v>
      </c>
      <c r="H27" s="71">
        <v>0</v>
      </c>
      <c r="I27" s="71">
        <v>-8365702.9299999988</v>
      </c>
      <c r="J27" s="71">
        <v>-8372758.3999999985</v>
      </c>
      <c r="K27" s="71">
        <v>-55776384.229999997</v>
      </c>
      <c r="L27" s="71">
        <v>47403625.829999998</v>
      </c>
      <c r="M27" s="71">
        <v>7055.47</v>
      </c>
      <c r="N27" s="71">
        <v>12793.59</v>
      </c>
      <c r="O27" s="71">
        <v>-5738.12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51206848.720000006</v>
      </c>
      <c r="AA27" s="71">
        <v>18316359.350000001</v>
      </c>
      <c r="AB27" s="71">
        <v>4779173.78</v>
      </c>
      <c r="AC27" s="71">
        <v>28111315.590000004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-119993365.66000001</v>
      </c>
      <c r="AT27" s="71">
        <v>-51670.16</v>
      </c>
      <c r="AU27" s="71">
        <v>-51670.16</v>
      </c>
      <c r="AV27" s="71">
        <v>0</v>
      </c>
      <c r="AW27" s="71">
        <v>188755.52000000002</v>
      </c>
      <c r="AX27" s="71">
        <v>188755.52000000002</v>
      </c>
      <c r="AY27" s="71">
        <v>-22225.68</v>
      </c>
      <c r="AZ27" s="71">
        <v>-21764.95</v>
      </c>
      <c r="BA27" s="71">
        <v>-460.73</v>
      </c>
      <c r="BB27" s="71">
        <v>0</v>
      </c>
      <c r="BC27" s="71">
        <v>0</v>
      </c>
      <c r="BD27" s="71">
        <v>210981.2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81251</v>
      </c>
      <c r="BM27" s="71">
        <v>81251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-119827574.32000001</v>
      </c>
      <c r="BT27" s="71">
        <v>-22361677.700000003</v>
      </c>
      <c r="BU27" s="71">
        <v>-63637233.399999999</v>
      </c>
      <c r="BV27" s="71">
        <v>-14242945.76</v>
      </c>
      <c r="BW27" s="71">
        <v>0</v>
      </c>
      <c r="BX27" s="71">
        <v>-11440800.52</v>
      </c>
      <c r="BY27" s="71">
        <v>-8146462.04</v>
      </c>
      <c r="BZ27" s="71">
        <v>1545.1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-384127.7</v>
      </c>
      <c r="CJ27" s="71">
        <v>-384127.7</v>
      </c>
      <c r="CK27" s="71">
        <v>0</v>
      </c>
      <c r="CL27" s="71">
        <v>22685579.510000005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28713969.700000003</v>
      </c>
      <c r="E28" s="71">
        <v>15353858.210000001</v>
      </c>
      <c r="F28" s="71">
        <v>15353858.210000001</v>
      </c>
      <c r="G28" s="71">
        <v>0</v>
      </c>
      <c r="H28" s="71">
        <v>0</v>
      </c>
      <c r="I28" s="71">
        <v>1787782.6000000006</v>
      </c>
      <c r="J28" s="71">
        <v>1787782.6000000006</v>
      </c>
      <c r="K28" s="71">
        <v>-7946955.9500000002</v>
      </c>
      <c r="L28" s="71">
        <v>9734738.5500000007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11572328.890000001</v>
      </c>
      <c r="AA28" s="71">
        <v>5427194.1299999999</v>
      </c>
      <c r="AB28" s="71">
        <v>0</v>
      </c>
      <c r="AC28" s="71">
        <v>0</v>
      </c>
      <c r="AD28" s="71">
        <v>6145134.7599999998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-16776078.239999998</v>
      </c>
      <c r="AT28" s="71">
        <v>-10149.83</v>
      </c>
      <c r="AU28" s="71">
        <v>-10149.83</v>
      </c>
      <c r="AV28" s="71">
        <v>0</v>
      </c>
      <c r="AW28" s="71">
        <v>-122776.01000000004</v>
      </c>
      <c r="AX28" s="71">
        <v>-122776.01000000004</v>
      </c>
      <c r="AY28" s="71">
        <v>-182604.91000000003</v>
      </c>
      <c r="AZ28" s="71">
        <v>-23375.239999999998</v>
      </c>
      <c r="BA28" s="71">
        <v>-249455.72</v>
      </c>
      <c r="BB28" s="71">
        <v>0</v>
      </c>
      <c r="BC28" s="71">
        <v>90226.05</v>
      </c>
      <c r="BD28" s="71">
        <v>59828.9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-16643152.399999999</v>
      </c>
      <c r="BT28" s="71">
        <v>-4507196.879999999</v>
      </c>
      <c r="BU28" s="71">
        <v>-8246871.3700000001</v>
      </c>
      <c r="BV28" s="71">
        <v>-2868750.84</v>
      </c>
      <c r="BW28" s="71">
        <v>0</v>
      </c>
      <c r="BX28" s="71">
        <v>-38998.11</v>
      </c>
      <c r="BY28" s="71">
        <v>-981335.2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11937891.460000005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1638687700.0580149</v>
      </c>
      <c r="E29" s="71">
        <v>1342272969.1900005</v>
      </c>
      <c r="F29" s="71">
        <v>1342272969.1900005</v>
      </c>
      <c r="G29" s="71">
        <v>0</v>
      </c>
      <c r="H29" s="71">
        <v>0</v>
      </c>
      <c r="I29" s="71">
        <v>-239455154.30000019</v>
      </c>
      <c r="J29" s="71">
        <v>-239455154.30000019</v>
      </c>
      <c r="K29" s="71">
        <v>-687715631.93000019</v>
      </c>
      <c r="L29" s="71">
        <v>448260477.63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535869885.16801447</v>
      </c>
      <c r="AA29" s="71">
        <v>535869885.16801447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-218558873.40785062</v>
      </c>
      <c r="AT29" s="71">
        <v>-83693.449999999983</v>
      </c>
      <c r="AU29" s="71">
        <v>-83693.449999999983</v>
      </c>
      <c r="AV29" s="71">
        <v>0</v>
      </c>
      <c r="AW29" s="71">
        <v>119725.76999999989</v>
      </c>
      <c r="AX29" s="71">
        <v>119722.31999999989</v>
      </c>
      <c r="AY29" s="71">
        <v>-288818.48000000004</v>
      </c>
      <c r="AZ29" s="71">
        <v>-63765.600000000049</v>
      </c>
      <c r="BA29" s="71">
        <v>-367759.62</v>
      </c>
      <c r="BB29" s="71">
        <v>0</v>
      </c>
      <c r="BC29" s="71">
        <v>142706.74</v>
      </c>
      <c r="BD29" s="71">
        <v>408540.79999999993</v>
      </c>
      <c r="BE29" s="71">
        <v>3.45</v>
      </c>
      <c r="BF29" s="71">
        <v>3.45</v>
      </c>
      <c r="BG29" s="71">
        <v>0</v>
      </c>
      <c r="BH29" s="71">
        <v>0</v>
      </c>
      <c r="BI29" s="71">
        <v>0</v>
      </c>
      <c r="BJ29" s="71">
        <v>3.45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-218594905.72785062</v>
      </c>
      <c r="BT29" s="71">
        <v>-128613280.95000003</v>
      </c>
      <c r="BU29" s="71">
        <v>-44759469.61112909</v>
      </c>
      <c r="BV29" s="71">
        <v>-7078201.278171517</v>
      </c>
      <c r="BW29" s="71">
        <v>0</v>
      </c>
      <c r="BX29" s="71">
        <v>-22809458.802569903</v>
      </c>
      <c r="BY29" s="71">
        <v>-15455875.338057306</v>
      </c>
      <c r="BZ29" s="71">
        <v>-34731.33</v>
      </c>
      <c r="CA29" s="71">
        <v>156111.58207723621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1420128826.6501641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21710341.68</v>
      </c>
      <c r="E30" s="71">
        <v>28145625.539999999</v>
      </c>
      <c r="F30" s="71">
        <v>28145625.539999999</v>
      </c>
      <c r="G30" s="71">
        <v>0</v>
      </c>
      <c r="H30" s="71">
        <v>0</v>
      </c>
      <c r="I30" s="71">
        <v>-6435283.8599999994</v>
      </c>
      <c r="J30" s="71">
        <v>-6435283.8599999994</v>
      </c>
      <c r="K30" s="71">
        <v>-14150468.34</v>
      </c>
      <c r="L30" s="71">
        <v>7715184.4800000004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-8149545.3199999994</v>
      </c>
      <c r="AT30" s="71">
        <v>0</v>
      </c>
      <c r="AU30" s="71">
        <v>0</v>
      </c>
      <c r="AV30" s="71">
        <v>0</v>
      </c>
      <c r="AW30" s="71">
        <v>-40630.14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-40630.14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-40630.14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-8108915.1799999997</v>
      </c>
      <c r="BT30" s="71">
        <v>-8108915.1799999997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13560796.359999999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1891659678.4989347</v>
      </c>
      <c r="E31" s="71">
        <v>1392788522</v>
      </c>
      <c r="F31" s="71">
        <v>1392793720.3299999</v>
      </c>
      <c r="G31" s="71">
        <v>-5198.33</v>
      </c>
      <c r="H31" s="71">
        <v>0</v>
      </c>
      <c r="I31" s="71">
        <v>-248816086.51000002</v>
      </c>
      <c r="J31" s="71">
        <v>-248954982.28000003</v>
      </c>
      <c r="K31" s="71">
        <v>-667385947.35000002</v>
      </c>
      <c r="L31" s="71">
        <v>418430965.06999999</v>
      </c>
      <c r="M31" s="71">
        <v>138895.77000000002</v>
      </c>
      <c r="N31" s="71">
        <v>-72417.52</v>
      </c>
      <c r="O31" s="71">
        <v>211313.29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747686793.00893486</v>
      </c>
      <c r="AA31" s="71">
        <v>747686793.00893486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450</v>
      </c>
      <c r="AN31" s="71">
        <v>450</v>
      </c>
      <c r="AO31" s="71">
        <v>0</v>
      </c>
      <c r="AP31" s="71">
        <v>0</v>
      </c>
      <c r="AQ31" s="71">
        <v>0</v>
      </c>
      <c r="AR31" s="71">
        <v>0</v>
      </c>
      <c r="AS31" s="71">
        <v>-224995507.2129536</v>
      </c>
      <c r="AT31" s="71">
        <v>-230115.34</v>
      </c>
      <c r="AU31" s="71">
        <v>-230115.34</v>
      </c>
      <c r="AV31" s="71">
        <v>0</v>
      </c>
      <c r="AW31" s="71">
        <v>-4872998.22</v>
      </c>
      <c r="AX31" s="71">
        <v>-4872998.22</v>
      </c>
      <c r="AY31" s="71">
        <v>-5879626.1200000001</v>
      </c>
      <c r="AZ31" s="71">
        <v>-999004.3</v>
      </c>
      <c r="BA31" s="71">
        <v>-4880621.82</v>
      </c>
      <c r="BB31" s="71">
        <v>0</v>
      </c>
      <c r="BC31" s="71">
        <v>0</v>
      </c>
      <c r="BD31" s="71">
        <v>1006627.9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-155051.66999999998</v>
      </c>
      <c r="BM31" s="71">
        <v>-155051.66999999998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-215399018.20295361</v>
      </c>
      <c r="BT31" s="71">
        <v>-176245988.69999999</v>
      </c>
      <c r="BU31" s="71">
        <v>-27530650.471734155</v>
      </c>
      <c r="BV31" s="71">
        <v>-9473100.8506136928</v>
      </c>
      <c r="BW31" s="71">
        <v>0</v>
      </c>
      <c r="BX31" s="71">
        <v>-2121310.5106057818</v>
      </c>
      <c r="BY31" s="71">
        <v>0</v>
      </c>
      <c r="BZ31" s="71">
        <v>-27967.67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-4338323.78</v>
      </c>
      <c r="CJ31" s="71">
        <v>-4338323.78</v>
      </c>
      <c r="CK31" s="71">
        <v>0</v>
      </c>
      <c r="CL31" s="71">
        <v>1666664171.2859812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12172232.214052953</v>
      </c>
      <c r="E32" s="71">
        <v>11259199.27</v>
      </c>
      <c r="F32" s="71">
        <v>32617512.109999999</v>
      </c>
      <c r="G32" s="71">
        <v>-21358312.84</v>
      </c>
      <c r="H32" s="71">
        <v>0</v>
      </c>
      <c r="I32" s="71">
        <v>-4691672.0500000007</v>
      </c>
      <c r="J32" s="71">
        <v>-13367129.030000001</v>
      </c>
      <c r="K32" s="71">
        <v>-17357461.66</v>
      </c>
      <c r="L32" s="71">
        <v>3990332.63</v>
      </c>
      <c r="M32" s="71">
        <v>8675456.9800000004</v>
      </c>
      <c r="N32" s="71">
        <v>11367049.82</v>
      </c>
      <c r="O32" s="71">
        <v>-2691592.84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5604704.9940529531</v>
      </c>
      <c r="AA32" s="71">
        <v>4549061.9951049862</v>
      </c>
      <c r="AB32" s="71">
        <v>0</v>
      </c>
      <c r="AC32" s="71">
        <v>25517.359613995926</v>
      </c>
      <c r="AD32" s="71">
        <v>736050.7515053096</v>
      </c>
      <c r="AE32" s="71">
        <v>4103.6924266872538</v>
      </c>
      <c r="AF32" s="71">
        <v>0</v>
      </c>
      <c r="AG32" s="71">
        <v>289971.19540197437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-21550813.627470095</v>
      </c>
      <c r="AT32" s="71">
        <v>-6970.1000000000022</v>
      </c>
      <c r="AU32" s="71">
        <v>-31288.880000000001</v>
      </c>
      <c r="AV32" s="71">
        <v>24318.78</v>
      </c>
      <c r="AW32" s="71">
        <v>2757.5100000000093</v>
      </c>
      <c r="AX32" s="71">
        <v>14786.599999999991</v>
      </c>
      <c r="AY32" s="71">
        <v>-87363.55</v>
      </c>
      <c r="AZ32" s="71">
        <v>-72601.16</v>
      </c>
      <c r="BA32" s="71">
        <v>-35830.699999999997</v>
      </c>
      <c r="BB32" s="71">
        <v>0</v>
      </c>
      <c r="BC32" s="71">
        <v>21068.31</v>
      </c>
      <c r="BD32" s="71">
        <v>102150.15</v>
      </c>
      <c r="BE32" s="71">
        <v>-12029.089999999982</v>
      </c>
      <c r="BF32" s="71">
        <v>68360.950000000012</v>
      </c>
      <c r="BG32" s="71">
        <v>57046.740000000005</v>
      </c>
      <c r="BH32" s="71">
        <v>27799.919999999998</v>
      </c>
      <c r="BI32" s="71">
        <v>0</v>
      </c>
      <c r="BJ32" s="71">
        <v>-16485.71</v>
      </c>
      <c r="BK32" s="71">
        <v>-80390.039999999994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-21546601.037470095</v>
      </c>
      <c r="BT32" s="71">
        <v>-6593850.0300000003</v>
      </c>
      <c r="BU32" s="71">
        <v>-6411033.8013464147</v>
      </c>
      <c r="BV32" s="71">
        <v>-9977315.94700462</v>
      </c>
      <c r="BW32" s="71">
        <v>0</v>
      </c>
      <c r="BX32" s="71">
        <v>-1580092.9150611248</v>
      </c>
      <c r="BY32" s="71">
        <v>-1036216.6040579346</v>
      </c>
      <c r="BZ32" s="71">
        <v>4058395.7</v>
      </c>
      <c r="CA32" s="71">
        <v>-6487.44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-9378581.4134171419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169080057.45990562</v>
      </c>
      <c r="E33" s="71">
        <v>90101436.450000003</v>
      </c>
      <c r="F33" s="71">
        <v>90101436.450000003</v>
      </c>
      <c r="G33" s="71">
        <v>0</v>
      </c>
      <c r="H33" s="71">
        <v>0</v>
      </c>
      <c r="I33" s="71">
        <v>-2338291.4899999998</v>
      </c>
      <c r="J33" s="71">
        <v>-2337428.73</v>
      </c>
      <c r="K33" s="71">
        <v>-5073694.01</v>
      </c>
      <c r="L33" s="71">
        <v>2736265.28</v>
      </c>
      <c r="M33" s="71">
        <v>-862.76</v>
      </c>
      <c r="N33" s="71">
        <v>0</v>
      </c>
      <c r="O33" s="71">
        <v>-862.76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81317217.309905604</v>
      </c>
      <c r="AA33" s="71">
        <v>81317217.309905604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-304.81</v>
      </c>
      <c r="AN33" s="71">
        <v>-304.81</v>
      </c>
      <c r="AO33" s="71">
        <v>0</v>
      </c>
      <c r="AP33" s="71">
        <v>0</v>
      </c>
      <c r="AQ33" s="71">
        <v>0</v>
      </c>
      <c r="AR33" s="71">
        <v>0</v>
      </c>
      <c r="AS33" s="71">
        <v>-90187667.216705844</v>
      </c>
      <c r="AT33" s="71">
        <v>0</v>
      </c>
      <c r="AU33" s="71">
        <v>0</v>
      </c>
      <c r="AV33" s="71">
        <v>0</v>
      </c>
      <c r="AW33" s="71">
        <v>93849.94</v>
      </c>
      <c r="AX33" s="71">
        <v>93849.94</v>
      </c>
      <c r="AY33" s="71">
        <v>-24066.82</v>
      </c>
      <c r="AZ33" s="71">
        <v>-19731.64</v>
      </c>
      <c r="BA33" s="71">
        <v>-16226.72</v>
      </c>
      <c r="BB33" s="71">
        <v>0</v>
      </c>
      <c r="BC33" s="71">
        <v>11891.54</v>
      </c>
      <c r="BD33" s="71">
        <v>117916.76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-90272952.636705846</v>
      </c>
      <c r="BT33" s="71">
        <v>-10371878.359999999</v>
      </c>
      <c r="BU33" s="71">
        <v>-37656471.413922057</v>
      </c>
      <c r="BV33" s="71">
        <v>-38297955.481429435</v>
      </c>
      <c r="BW33" s="71">
        <v>0</v>
      </c>
      <c r="BX33" s="71">
        <v>-673723.40343784506</v>
      </c>
      <c r="BY33" s="71">
        <v>-3273010.2379165282</v>
      </c>
      <c r="BZ33" s="71">
        <v>86.26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-8564.52</v>
      </c>
      <c r="CJ33" s="71">
        <v>-8564.52</v>
      </c>
      <c r="CK33" s="71">
        <v>0</v>
      </c>
      <c r="CL33" s="71">
        <v>78892390.243199781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2453908.3401961289</v>
      </c>
      <c r="E34" s="71">
        <v>6215739.2199999997</v>
      </c>
      <c r="F34" s="71">
        <v>6215739.2199999997</v>
      </c>
      <c r="G34" s="71">
        <v>0</v>
      </c>
      <c r="H34" s="71">
        <v>0</v>
      </c>
      <c r="I34" s="71">
        <v>-4649928.129999999</v>
      </c>
      <c r="J34" s="71">
        <v>-4649928.129999999</v>
      </c>
      <c r="K34" s="71">
        <v>-4649928.129999999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888097.25019612792</v>
      </c>
      <c r="AA34" s="71">
        <v>931226.44135050033</v>
      </c>
      <c r="AB34" s="71">
        <v>0</v>
      </c>
      <c r="AC34" s="71">
        <v>-43129.191154372398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-385716.19000000041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-385716.19000000041</v>
      </c>
      <c r="BT34" s="71">
        <v>-385716.19000000041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2068192.1501961285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45145933.531538501</v>
      </c>
      <c r="E37" s="71">
        <v>42276843.490000002</v>
      </c>
      <c r="F37" s="71">
        <v>42288419.800000004</v>
      </c>
      <c r="G37" s="71">
        <v>-11576.31</v>
      </c>
      <c r="H37" s="71">
        <v>0</v>
      </c>
      <c r="I37" s="71">
        <v>-9301015.3399999999</v>
      </c>
      <c r="J37" s="71">
        <v>-9304753.6099999994</v>
      </c>
      <c r="K37" s="71">
        <v>-18976390.059999999</v>
      </c>
      <c r="L37" s="71">
        <v>9671636.4499999993</v>
      </c>
      <c r="M37" s="71">
        <v>3738.27</v>
      </c>
      <c r="N37" s="71">
        <v>6369.46</v>
      </c>
      <c r="O37" s="71">
        <v>-2631.19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12170105.381538499</v>
      </c>
      <c r="AA37" s="71">
        <v>12170105.381538499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-29985525.542871546</v>
      </c>
      <c r="AT37" s="71">
        <v>-188513.71000000002</v>
      </c>
      <c r="AU37" s="71">
        <v>-188513.71000000002</v>
      </c>
      <c r="AV37" s="71">
        <v>0</v>
      </c>
      <c r="AW37" s="71">
        <v>196745.22999999998</v>
      </c>
      <c r="AX37" s="71">
        <v>196745.22999999998</v>
      </c>
      <c r="AY37" s="71">
        <v>-693517.76</v>
      </c>
      <c r="AZ37" s="71">
        <v>-837607.55999999994</v>
      </c>
      <c r="BA37" s="71">
        <v>-198580.99</v>
      </c>
      <c r="BB37" s="71">
        <v>0</v>
      </c>
      <c r="BC37" s="71">
        <v>342670.79</v>
      </c>
      <c r="BD37" s="71">
        <v>890262.99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-29993757.062871546</v>
      </c>
      <c r="BT37" s="71">
        <v>-10552502.08</v>
      </c>
      <c r="BU37" s="71">
        <v>-12368856.95024747</v>
      </c>
      <c r="BV37" s="71">
        <v>-691143.19398070197</v>
      </c>
      <c r="BW37" s="71">
        <v>0</v>
      </c>
      <c r="BX37" s="71">
        <v>-684564.48832731345</v>
      </c>
      <c r="BY37" s="71">
        <v>-4888500.9705566317</v>
      </c>
      <c r="BZ37" s="71">
        <v>1397.93</v>
      </c>
      <c r="CA37" s="71">
        <v>-809587.30975942744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15160407.988666955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583152442.03999996</v>
      </c>
      <c r="E38" s="71">
        <v>384273891.43000001</v>
      </c>
      <c r="F38" s="71">
        <v>384273891.43000001</v>
      </c>
      <c r="G38" s="71">
        <v>0</v>
      </c>
      <c r="H38" s="71">
        <v>0</v>
      </c>
      <c r="I38" s="71">
        <v>8627228.6899999976</v>
      </c>
      <c r="J38" s="71">
        <v>8627228.6899999976</v>
      </c>
      <c r="K38" s="71">
        <v>-157906950.19999999</v>
      </c>
      <c r="L38" s="71">
        <v>166534178.88999999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190251321.92000002</v>
      </c>
      <c r="AA38" s="71">
        <v>145238099.90000001</v>
      </c>
      <c r="AB38" s="71">
        <v>23674862.91</v>
      </c>
      <c r="AC38" s="71">
        <v>15555709.799999999</v>
      </c>
      <c r="AD38" s="71">
        <v>5782649.3099999996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-109125171.89</v>
      </c>
      <c r="AT38" s="71">
        <v>-3244</v>
      </c>
      <c r="AU38" s="71">
        <v>-3244</v>
      </c>
      <c r="AV38" s="71">
        <v>0</v>
      </c>
      <c r="AW38" s="71">
        <v>460825.5500000001</v>
      </c>
      <c r="AX38" s="71">
        <v>460825.5500000001</v>
      </c>
      <c r="AY38" s="71">
        <v>-41130.039999999994</v>
      </c>
      <c r="AZ38" s="71">
        <v>-15000</v>
      </c>
      <c r="BA38" s="71">
        <v>-45931.77</v>
      </c>
      <c r="BB38" s="71">
        <v>0</v>
      </c>
      <c r="BC38" s="71">
        <v>19801.73</v>
      </c>
      <c r="BD38" s="71">
        <v>501955.59000000008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-109582753.44</v>
      </c>
      <c r="BT38" s="71">
        <v>-61024383.620000005</v>
      </c>
      <c r="BU38" s="71">
        <v>-20179558.23</v>
      </c>
      <c r="BV38" s="71">
        <v>-4923203.5199999996</v>
      </c>
      <c r="BW38" s="71">
        <v>0</v>
      </c>
      <c r="BX38" s="71">
        <v>-1502310.22</v>
      </c>
      <c r="BY38" s="71">
        <v>-2111642.17</v>
      </c>
      <c r="BZ38" s="71">
        <v>0</v>
      </c>
      <c r="CA38" s="71">
        <v>-19841655.68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474027270.14999998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96428559.59531498</v>
      </c>
      <c r="E39" s="71">
        <v>64679308.959999993</v>
      </c>
      <c r="F39" s="71">
        <v>64680113.409999996</v>
      </c>
      <c r="G39" s="71">
        <v>-804.45</v>
      </c>
      <c r="H39" s="71">
        <v>0</v>
      </c>
      <c r="I39" s="71">
        <v>-35541201.090000004</v>
      </c>
      <c r="J39" s="71">
        <v>-35540700.200000003</v>
      </c>
      <c r="K39" s="71">
        <v>-65282751.5</v>
      </c>
      <c r="L39" s="71">
        <v>29742051.300000001</v>
      </c>
      <c r="M39" s="71">
        <v>-500.89</v>
      </c>
      <c r="N39" s="71">
        <v>800.58</v>
      </c>
      <c r="O39" s="71">
        <v>-1301.47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67290451.72531499</v>
      </c>
      <c r="AA39" s="71">
        <v>45552832.012344994</v>
      </c>
      <c r="AB39" s="71">
        <v>2760893.5227299994</v>
      </c>
      <c r="AC39" s="71">
        <v>17959025.395254999</v>
      </c>
      <c r="AD39" s="71">
        <v>588775.25248499995</v>
      </c>
      <c r="AE39" s="71">
        <v>0</v>
      </c>
      <c r="AF39" s="71">
        <v>104160.5425</v>
      </c>
      <c r="AG39" s="71">
        <v>324764.99999999994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-18727520.136124998</v>
      </c>
      <c r="AT39" s="71">
        <v>0</v>
      </c>
      <c r="AU39" s="71">
        <v>0</v>
      </c>
      <c r="AV39" s="71">
        <v>0</v>
      </c>
      <c r="AW39" s="71">
        <v>1000</v>
      </c>
      <c r="AX39" s="71">
        <v>629.77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629.77</v>
      </c>
      <c r="BE39" s="71">
        <v>370.23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370.23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-18725255.586124998</v>
      </c>
      <c r="BT39" s="71">
        <v>-7876820.330627</v>
      </c>
      <c r="BU39" s="71">
        <v>-2824553.4028559993</v>
      </c>
      <c r="BV39" s="71">
        <v>-5585204.1787769999</v>
      </c>
      <c r="BW39" s="71">
        <v>0</v>
      </c>
      <c r="BX39" s="71">
        <v>-591423.698508</v>
      </c>
      <c r="BY39" s="71">
        <v>-1846308.72792</v>
      </c>
      <c r="BZ39" s="71">
        <v>1.47</v>
      </c>
      <c r="CA39" s="71">
        <v>-946.71743700000002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-3264.55</v>
      </c>
      <c r="CJ39" s="71">
        <v>-3264.55</v>
      </c>
      <c r="CK39" s="71">
        <v>0</v>
      </c>
      <c r="CL39" s="71">
        <v>77701039.459189981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97750184.349999994</v>
      </c>
      <c r="E40" s="71">
        <v>43651652.469999999</v>
      </c>
      <c r="F40" s="71">
        <v>43651652.469999999</v>
      </c>
      <c r="G40" s="71">
        <v>0</v>
      </c>
      <c r="H40" s="71">
        <v>0</v>
      </c>
      <c r="I40" s="71">
        <v>-7124140.2899999991</v>
      </c>
      <c r="J40" s="71">
        <v>-7124140.2899999991</v>
      </c>
      <c r="K40" s="71">
        <v>-24650295.109999999</v>
      </c>
      <c r="L40" s="71">
        <v>17526154.82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61222672.170000002</v>
      </c>
      <c r="AA40" s="71">
        <v>45584687.969999999</v>
      </c>
      <c r="AB40" s="71">
        <v>768478.52</v>
      </c>
      <c r="AC40" s="71">
        <v>14869505.68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-23192373.039999999</v>
      </c>
      <c r="AT40" s="71">
        <v>-1165.5</v>
      </c>
      <c r="AU40" s="71">
        <v>-1165.5</v>
      </c>
      <c r="AV40" s="71">
        <v>0</v>
      </c>
      <c r="AW40" s="71">
        <v>22909.06</v>
      </c>
      <c r="AX40" s="71">
        <v>22909.06</v>
      </c>
      <c r="AY40" s="71">
        <v>-8505.16</v>
      </c>
      <c r="AZ40" s="71">
        <v>-3250</v>
      </c>
      <c r="BA40" s="71">
        <v>-5560.45</v>
      </c>
      <c r="BB40" s="71">
        <v>0</v>
      </c>
      <c r="BC40" s="71">
        <v>305.29000000000002</v>
      </c>
      <c r="BD40" s="71">
        <v>31414.22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-23214116.599999998</v>
      </c>
      <c r="BT40" s="71">
        <v>-12180348.779999999</v>
      </c>
      <c r="BU40" s="71">
        <v>-5706641.9900000002</v>
      </c>
      <c r="BV40" s="71">
        <v>-4503316.2300000004</v>
      </c>
      <c r="BW40" s="71">
        <v>0</v>
      </c>
      <c r="BX40" s="71">
        <v>-404788.77</v>
      </c>
      <c r="BY40" s="71">
        <v>-419020.83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74557811.310000002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365552924.21225309</v>
      </c>
      <c r="E41" s="71">
        <v>490432185.42971408</v>
      </c>
      <c r="F41" s="71">
        <v>490541669.5397141</v>
      </c>
      <c r="G41" s="71">
        <v>-109484.11</v>
      </c>
      <c r="H41" s="71">
        <v>0</v>
      </c>
      <c r="I41" s="71">
        <v>-244293380.72</v>
      </c>
      <c r="J41" s="71">
        <v>-244271950.49000001</v>
      </c>
      <c r="K41" s="71">
        <v>-248606331.88</v>
      </c>
      <c r="L41" s="71">
        <v>4334381.3899999997</v>
      </c>
      <c r="M41" s="71">
        <v>-21430.230000000003</v>
      </c>
      <c r="N41" s="71">
        <v>43878.63</v>
      </c>
      <c r="O41" s="71">
        <v>-65308.86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119414119.50253904</v>
      </c>
      <c r="AA41" s="71">
        <v>119414119.50253904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-148178372.49999997</v>
      </c>
      <c r="AT41" s="71">
        <v>0</v>
      </c>
      <c r="AU41" s="71">
        <v>0</v>
      </c>
      <c r="AV41" s="71">
        <v>0</v>
      </c>
      <c r="AW41" s="71">
        <v>-896211.92999999993</v>
      </c>
      <c r="AX41" s="71">
        <v>-896356.2699999999</v>
      </c>
      <c r="AY41" s="71">
        <v>-914298.24999999988</v>
      </c>
      <c r="AZ41" s="71">
        <v>0</v>
      </c>
      <c r="BA41" s="71">
        <v>-1095891.6599999999</v>
      </c>
      <c r="BB41" s="71">
        <v>0</v>
      </c>
      <c r="BC41" s="71">
        <v>181593.41</v>
      </c>
      <c r="BD41" s="71">
        <v>17941.98</v>
      </c>
      <c r="BE41" s="71">
        <v>144.34000000000003</v>
      </c>
      <c r="BF41" s="71">
        <v>651.85</v>
      </c>
      <c r="BG41" s="71">
        <v>0</v>
      </c>
      <c r="BH41" s="71">
        <v>781.32</v>
      </c>
      <c r="BI41" s="71">
        <v>0</v>
      </c>
      <c r="BJ41" s="71">
        <v>-129.47</v>
      </c>
      <c r="BK41" s="71">
        <v>-507.51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-147282160.56999996</v>
      </c>
      <c r="BT41" s="71">
        <v>-116286560.69999999</v>
      </c>
      <c r="BU41" s="71">
        <v>-16481509.439999999</v>
      </c>
      <c r="BV41" s="71">
        <v>-5524385.3799999999</v>
      </c>
      <c r="BW41" s="71">
        <v>0</v>
      </c>
      <c r="BX41" s="71">
        <v>-5693099.04</v>
      </c>
      <c r="BY41" s="71">
        <v>-3322807.76</v>
      </c>
      <c r="BZ41" s="71">
        <v>26201.75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217374551.71225312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389967287.94492507</v>
      </c>
      <c r="E42" s="71">
        <v>300818454.35999995</v>
      </c>
      <c r="F42" s="71">
        <v>300818454.35999995</v>
      </c>
      <c r="G42" s="71">
        <v>0</v>
      </c>
      <c r="H42" s="71">
        <v>0</v>
      </c>
      <c r="I42" s="71">
        <v>-68941280.600000024</v>
      </c>
      <c r="J42" s="71">
        <v>-68941280.600000024</v>
      </c>
      <c r="K42" s="71">
        <v>-97106492.220000029</v>
      </c>
      <c r="L42" s="71">
        <v>28165211.620000001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158090114.18492517</v>
      </c>
      <c r="AA42" s="71">
        <v>50772234.645446092</v>
      </c>
      <c r="AB42" s="71">
        <v>106820339.66903618</v>
      </c>
      <c r="AC42" s="71">
        <v>-158438.87886221847</v>
      </c>
      <c r="AD42" s="71">
        <v>655978.74930513045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-65489019.858930334</v>
      </c>
      <c r="AT42" s="71">
        <v>0</v>
      </c>
      <c r="AU42" s="71">
        <v>0</v>
      </c>
      <c r="AV42" s="71">
        <v>0</v>
      </c>
      <c r="AW42" s="71">
        <v>-1694693.4899999998</v>
      </c>
      <c r="AX42" s="71">
        <v>-1694693.4899999998</v>
      </c>
      <c r="AY42" s="71">
        <v>-1774574.4899999998</v>
      </c>
      <c r="AZ42" s="71">
        <v>0</v>
      </c>
      <c r="BA42" s="71">
        <v>-2651401.13</v>
      </c>
      <c r="BB42" s="71">
        <v>0</v>
      </c>
      <c r="BC42" s="71">
        <v>876826.64</v>
      </c>
      <c r="BD42" s="71">
        <v>79881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-63714051.468930334</v>
      </c>
      <c r="BT42" s="71">
        <v>-50616665.039999992</v>
      </c>
      <c r="BU42" s="71">
        <v>-6360629.0161293307</v>
      </c>
      <c r="BV42" s="71">
        <v>-5077689.0775162121</v>
      </c>
      <c r="BW42" s="71">
        <v>0</v>
      </c>
      <c r="BX42" s="71">
        <v>-1200829.1476457287</v>
      </c>
      <c r="BY42" s="71">
        <v>-458239.18763907586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-80274.899999999994</v>
      </c>
      <c r="CJ42" s="71">
        <v>-80274.899999999994</v>
      </c>
      <c r="CK42" s="71">
        <v>0</v>
      </c>
      <c r="CL42" s="71">
        <v>324478268.08599472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3827672.5599999987</v>
      </c>
      <c r="E43" s="71">
        <v>-12013138.98</v>
      </c>
      <c r="F43" s="71">
        <v>1723458.46</v>
      </c>
      <c r="G43" s="71">
        <v>-13736597.439999999</v>
      </c>
      <c r="H43" s="71">
        <v>0</v>
      </c>
      <c r="I43" s="71">
        <v>15840811.539999999</v>
      </c>
      <c r="J43" s="71">
        <v>15840811.539999999</v>
      </c>
      <c r="K43" s="71">
        <v>-539815.79</v>
      </c>
      <c r="L43" s="71">
        <v>16380627.33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-10225479.52983647</v>
      </c>
      <c r="AT43" s="71">
        <v>0</v>
      </c>
      <c r="AU43" s="71">
        <v>0</v>
      </c>
      <c r="AV43" s="71">
        <v>0</v>
      </c>
      <c r="AW43" s="71">
        <v>-889376.5</v>
      </c>
      <c r="AX43" s="71">
        <v>-982471.78</v>
      </c>
      <c r="AY43" s="71">
        <v>-982471.78</v>
      </c>
      <c r="AZ43" s="71">
        <v>0</v>
      </c>
      <c r="BA43" s="71">
        <v>-1467916.28</v>
      </c>
      <c r="BB43" s="71">
        <v>0</v>
      </c>
      <c r="BC43" s="71">
        <v>485444.5</v>
      </c>
      <c r="BD43" s="71">
        <v>0</v>
      </c>
      <c r="BE43" s="71">
        <v>93095.28</v>
      </c>
      <c r="BF43" s="71">
        <v>93095.28</v>
      </c>
      <c r="BG43" s="71">
        <v>0</v>
      </c>
      <c r="BH43" s="71">
        <v>139094.15</v>
      </c>
      <c r="BI43" s="71">
        <v>0</v>
      </c>
      <c r="BJ43" s="71">
        <v>-45998.87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-9336103.0298364703</v>
      </c>
      <c r="BT43" s="71">
        <v>-1638739.47</v>
      </c>
      <c r="BU43" s="71">
        <v>-5377462.5009847926</v>
      </c>
      <c r="BV43" s="71">
        <v>-1774163.3259905584</v>
      </c>
      <c r="BW43" s="71">
        <v>0</v>
      </c>
      <c r="BX43" s="71">
        <v>-158148.75197232477</v>
      </c>
      <c r="BY43" s="71">
        <v>-662320.94088879519</v>
      </c>
      <c r="BZ43" s="71">
        <v>274731.96000000002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-6397806.9698364716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4123498.7481305664</v>
      </c>
      <c r="E44" s="71">
        <v>895094.35</v>
      </c>
      <c r="F44" s="71">
        <v>895094.35</v>
      </c>
      <c r="G44" s="71">
        <v>0</v>
      </c>
      <c r="H44" s="71">
        <v>0</v>
      </c>
      <c r="I44" s="71">
        <v>166634.89000000001</v>
      </c>
      <c r="J44" s="71">
        <v>166634.89000000001</v>
      </c>
      <c r="K44" s="71">
        <v>-251072.93</v>
      </c>
      <c r="L44" s="71">
        <v>417707.82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3061769.5081305662</v>
      </c>
      <c r="AA44" s="71">
        <v>2250976.8459873139</v>
      </c>
      <c r="AB44" s="71">
        <v>0</v>
      </c>
      <c r="AC44" s="71">
        <v>0</v>
      </c>
      <c r="AD44" s="71">
        <v>64514.980796250289</v>
      </c>
      <c r="AE44" s="71">
        <v>0</v>
      </c>
      <c r="AF44" s="71">
        <v>0</v>
      </c>
      <c r="AG44" s="71">
        <v>0</v>
      </c>
      <c r="AH44" s="71">
        <v>0</v>
      </c>
      <c r="AI44" s="71">
        <v>746277.68134700158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-519945.66467133129</v>
      </c>
      <c r="AT44" s="71">
        <v>0</v>
      </c>
      <c r="AU44" s="71">
        <v>0</v>
      </c>
      <c r="AV44" s="71">
        <v>0</v>
      </c>
      <c r="AW44" s="71">
        <v>861.88</v>
      </c>
      <c r="AX44" s="71">
        <v>861.88</v>
      </c>
      <c r="AY44" s="71">
        <v>-120</v>
      </c>
      <c r="AZ44" s="71">
        <v>0</v>
      </c>
      <c r="BA44" s="71">
        <v>-179</v>
      </c>
      <c r="BB44" s="71">
        <v>0</v>
      </c>
      <c r="BC44" s="71">
        <v>59</v>
      </c>
      <c r="BD44" s="71">
        <v>981.88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-520807.5446713313</v>
      </c>
      <c r="BT44" s="71">
        <v>-386759.1</v>
      </c>
      <c r="BU44" s="71">
        <v>-72119.423195432639</v>
      </c>
      <c r="BV44" s="71">
        <v>-47650.21787042074</v>
      </c>
      <c r="BW44" s="71">
        <v>0</v>
      </c>
      <c r="BX44" s="71">
        <v>-1319.9962155131643</v>
      </c>
      <c r="BY44" s="71">
        <v>-12958.807389964802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3603553.0834592353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431973775.82999992</v>
      </c>
      <c r="E45" s="71">
        <v>379430700.33999997</v>
      </c>
      <c r="F45" s="71">
        <v>379430700.33999997</v>
      </c>
      <c r="G45" s="71">
        <v>0</v>
      </c>
      <c r="H45" s="71">
        <v>0</v>
      </c>
      <c r="I45" s="71">
        <v>-148950106.71000001</v>
      </c>
      <c r="J45" s="71">
        <v>-148950106.71000001</v>
      </c>
      <c r="K45" s="71">
        <v>-203166492.61000001</v>
      </c>
      <c r="L45" s="71">
        <v>54216385.899999999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201482972.19999999</v>
      </c>
      <c r="AA45" s="71">
        <v>122958166.23999999</v>
      </c>
      <c r="AB45" s="71">
        <v>0</v>
      </c>
      <c r="AC45" s="71">
        <v>60406895.719999999</v>
      </c>
      <c r="AD45" s="71">
        <v>19428434.309999999</v>
      </c>
      <c r="AE45" s="71">
        <v>0</v>
      </c>
      <c r="AF45" s="71">
        <v>0</v>
      </c>
      <c r="AG45" s="71">
        <v>0</v>
      </c>
      <c r="AH45" s="71">
        <v>-1310524.07</v>
      </c>
      <c r="AI45" s="71">
        <v>0</v>
      </c>
      <c r="AJ45" s="71">
        <v>0</v>
      </c>
      <c r="AK45" s="71">
        <v>0</v>
      </c>
      <c r="AL45" s="71">
        <v>0</v>
      </c>
      <c r="AM45" s="71">
        <v>10210</v>
      </c>
      <c r="AN45" s="71">
        <v>14010</v>
      </c>
      <c r="AO45" s="71">
        <v>0</v>
      </c>
      <c r="AP45" s="71">
        <v>0</v>
      </c>
      <c r="AQ45" s="71">
        <v>0</v>
      </c>
      <c r="AR45" s="71">
        <v>-3800</v>
      </c>
      <c r="AS45" s="71">
        <v>-30176098.258279055</v>
      </c>
      <c r="AT45" s="71">
        <v>-30820</v>
      </c>
      <c r="AU45" s="71">
        <v>-30820</v>
      </c>
      <c r="AV45" s="71">
        <v>0</v>
      </c>
      <c r="AW45" s="71">
        <v>-141570.59</v>
      </c>
      <c r="AX45" s="71">
        <v>-141570.59</v>
      </c>
      <c r="AY45" s="71">
        <v>-293776.63</v>
      </c>
      <c r="AZ45" s="71">
        <v>-40000</v>
      </c>
      <c r="BA45" s="71">
        <v>-315112.75</v>
      </c>
      <c r="BB45" s="71">
        <v>0</v>
      </c>
      <c r="BC45" s="71">
        <v>61336.12</v>
      </c>
      <c r="BD45" s="71">
        <v>152206.04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-30003707.668279056</v>
      </c>
      <c r="BT45" s="71">
        <v>-25478053.879999999</v>
      </c>
      <c r="BU45" s="71">
        <v>-2018564.5660573957</v>
      </c>
      <c r="BV45" s="71">
        <v>-128480.29040481901</v>
      </c>
      <c r="BW45" s="71">
        <v>0</v>
      </c>
      <c r="BX45" s="71">
        <v>-1293996.469495493</v>
      </c>
      <c r="BY45" s="71">
        <v>-1018973.8190137511</v>
      </c>
      <c r="BZ45" s="71">
        <v>0</v>
      </c>
      <c r="CA45" s="71">
        <v>-65638.643307597333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401797677.57172084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36845151.43</v>
      </c>
      <c r="E47" s="71">
        <v>4878465.59</v>
      </c>
      <c r="F47" s="71">
        <v>4878465.59</v>
      </c>
      <c r="G47" s="71">
        <v>0</v>
      </c>
      <c r="H47" s="71">
        <v>0</v>
      </c>
      <c r="I47" s="71">
        <v>24705119.870000001</v>
      </c>
      <c r="J47" s="71">
        <v>24705119.870000001</v>
      </c>
      <c r="K47" s="71">
        <v>-767944.82</v>
      </c>
      <c r="L47" s="71">
        <v>25473064.690000001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7261565.9699999997</v>
      </c>
      <c r="AA47" s="71">
        <v>7261565.9699999997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-53591043.720000006</v>
      </c>
      <c r="AT47" s="71">
        <v>-17500</v>
      </c>
      <c r="AU47" s="71">
        <v>-17500</v>
      </c>
      <c r="AV47" s="71">
        <v>0</v>
      </c>
      <c r="AW47" s="71">
        <v>-1012317.6500000001</v>
      </c>
      <c r="AX47" s="71">
        <v>-1012317.6500000001</v>
      </c>
      <c r="AY47" s="71">
        <v>-1244472.8900000001</v>
      </c>
      <c r="AZ47" s="71">
        <v>-62750</v>
      </c>
      <c r="BA47" s="71">
        <v>-1732333.52</v>
      </c>
      <c r="BB47" s="71">
        <v>-64290</v>
      </c>
      <c r="BC47" s="71">
        <v>614900.63</v>
      </c>
      <c r="BD47" s="71">
        <v>232155.24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-50238920.940000005</v>
      </c>
      <c r="BT47" s="71">
        <v>-24207057.050000001</v>
      </c>
      <c r="BU47" s="71">
        <v>-14710231.32</v>
      </c>
      <c r="BV47" s="71">
        <v>-8635201.5500000007</v>
      </c>
      <c r="BW47" s="71">
        <v>0</v>
      </c>
      <c r="BX47" s="71">
        <v>-1600647.1</v>
      </c>
      <c r="BY47" s="71">
        <v>-1085783.92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-2322305.13</v>
      </c>
      <c r="CJ47" s="71">
        <v>-2322305.13</v>
      </c>
      <c r="CK47" s="71">
        <v>0</v>
      </c>
      <c r="CL47" s="71">
        <v>-16745892.290000007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207820448.22999999</v>
      </c>
      <c r="E48" s="71">
        <v>152119481.22999999</v>
      </c>
      <c r="F48" s="71">
        <v>152119481.22999999</v>
      </c>
      <c r="G48" s="71">
        <v>0</v>
      </c>
      <c r="H48" s="71">
        <v>0</v>
      </c>
      <c r="I48" s="71">
        <v>-42479488.059999995</v>
      </c>
      <c r="J48" s="71">
        <v>-42479488.059999995</v>
      </c>
      <c r="K48" s="71">
        <v>-74375610.909999996</v>
      </c>
      <c r="L48" s="71">
        <v>31896122.850000001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98180455.060000002</v>
      </c>
      <c r="AA48" s="71">
        <v>74853187.819999993</v>
      </c>
      <c r="AB48" s="71">
        <v>0</v>
      </c>
      <c r="AC48" s="71">
        <v>8791662.540000001</v>
      </c>
      <c r="AD48" s="71">
        <v>14535604.699999999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-42167433.260000005</v>
      </c>
      <c r="AT48" s="71">
        <v>0</v>
      </c>
      <c r="AU48" s="71">
        <v>0</v>
      </c>
      <c r="AV48" s="71">
        <v>0</v>
      </c>
      <c r="AW48" s="71">
        <v>-169224.31</v>
      </c>
      <c r="AX48" s="71">
        <v>-169224.31</v>
      </c>
      <c r="AY48" s="71">
        <v>-178018.31</v>
      </c>
      <c r="AZ48" s="71">
        <v>0</v>
      </c>
      <c r="BA48" s="71">
        <v>-213361.92000000001</v>
      </c>
      <c r="BB48" s="71">
        <v>0</v>
      </c>
      <c r="BC48" s="71">
        <v>35343.61</v>
      </c>
      <c r="BD48" s="71">
        <v>8794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-41998208.950000003</v>
      </c>
      <c r="BT48" s="71">
        <v>-27555258.899999999</v>
      </c>
      <c r="BU48" s="71">
        <v>-5396937.3899999997</v>
      </c>
      <c r="BV48" s="71">
        <v>-7380411.8799999999</v>
      </c>
      <c r="BW48" s="71">
        <v>0</v>
      </c>
      <c r="BX48" s="71">
        <v>-42810.29</v>
      </c>
      <c r="BY48" s="71">
        <v>-1622790.49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165653014.96999997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169102416.30000001</v>
      </c>
      <c r="E49" s="71">
        <v>266792612.86000001</v>
      </c>
      <c r="F49" s="71">
        <v>266792612.86000001</v>
      </c>
      <c r="G49" s="71">
        <v>0</v>
      </c>
      <c r="H49" s="71">
        <v>0</v>
      </c>
      <c r="I49" s="71">
        <v>-131356028.73000002</v>
      </c>
      <c r="J49" s="71">
        <v>-131353051.33000001</v>
      </c>
      <c r="K49" s="71">
        <v>-166184437.06</v>
      </c>
      <c r="L49" s="71">
        <v>34831385.729999997</v>
      </c>
      <c r="M49" s="71">
        <v>-2977.4</v>
      </c>
      <c r="N49" s="71">
        <v>0</v>
      </c>
      <c r="O49" s="71">
        <v>-2977.4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33665832.170000002</v>
      </c>
      <c r="AA49" s="71">
        <v>29245117.079999998</v>
      </c>
      <c r="AB49" s="71">
        <v>0</v>
      </c>
      <c r="AC49" s="71">
        <v>1927541.77</v>
      </c>
      <c r="AD49" s="71">
        <v>2332861.69</v>
      </c>
      <c r="AE49" s="71">
        <v>0</v>
      </c>
      <c r="AF49" s="71">
        <v>0</v>
      </c>
      <c r="AG49" s="71">
        <v>160311.63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-114762452.05000001</v>
      </c>
      <c r="AT49" s="71">
        <v>0</v>
      </c>
      <c r="AU49" s="71">
        <v>0</v>
      </c>
      <c r="AV49" s="71">
        <v>0</v>
      </c>
      <c r="AW49" s="71">
        <v>-44649.840000000149</v>
      </c>
      <c r="AX49" s="71">
        <v>-44660.910000000149</v>
      </c>
      <c r="AY49" s="71">
        <v>-4136562.12</v>
      </c>
      <c r="AZ49" s="71">
        <v>-551930.68999999994</v>
      </c>
      <c r="BA49" s="71">
        <v>-3584631.43</v>
      </c>
      <c r="BB49" s="71">
        <v>0</v>
      </c>
      <c r="BC49" s="71">
        <v>0</v>
      </c>
      <c r="BD49" s="71">
        <v>4091901.21</v>
      </c>
      <c r="BE49" s="71">
        <v>11.07</v>
      </c>
      <c r="BF49" s="71">
        <v>51.35</v>
      </c>
      <c r="BG49" s="71">
        <v>0</v>
      </c>
      <c r="BH49" s="71">
        <v>51.35</v>
      </c>
      <c r="BI49" s="71">
        <v>0</v>
      </c>
      <c r="BJ49" s="71">
        <v>0</v>
      </c>
      <c r="BK49" s="71">
        <v>-40.28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-112649738.50000001</v>
      </c>
      <c r="BT49" s="71">
        <v>-87826165.469999999</v>
      </c>
      <c r="BU49" s="71">
        <v>-17406536.390000001</v>
      </c>
      <c r="BV49" s="71">
        <v>-184957.03</v>
      </c>
      <c r="BW49" s="71">
        <v>0</v>
      </c>
      <c r="BX49" s="71">
        <v>-2108378.81</v>
      </c>
      <c r="BY49" s="71">
        <v>-4513945.54</v>
      </c>
      <c r="BZ49" s="71">
        <v>446.61</v>
      </c>
      <c r="CA49" s="71">
        <v>-610201.87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-2068063.71</v>
      </c>
      <c r="CJ49" s="71">
        <v>-2068063.71</v>
      </c>
      <c r="CK49" s="71">
        <v>0</v>
      </c>
      <c r="CL49" s="71">
        <v>54339964.25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305147468.75</v>
      </c>
      <c r="E50" s="71">
        <v>202056321.38</v>
      </c>
      <c r="F50" s="71">
        <v>202056565.06</v>
      </c>
      <c r="G50" s="71">
        <v>-243.68</v>
      </c>
      <c r="H50" s="71">
        <v>0</v>
      </c>
      <c r="I50" s="71">
        <v>57764696.670000009</v>
      </c>
      <c r="J50" s="71">
        <v>57764659.080000006</v>
      </c>
      <c r="K50" s="71">
        <v>-49293812.68</v>
      </c>
      <c r="L50" s="71">
        <v>107058471.76000001</v>
      </c>
      <c r="M50" s="71">
        <v>37.590000000000003</v>
      </c>
      <c r="N50" s="71">
        <v>171.91</v>
      </c>
      <c r="O50" s="71">
        <v>-134.32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45326450.699999996</v>
      </c>
      <c r="AA50" s="71">
        <v>42301369.579999998</v>
      </c>
      <c r="AB50" s="71">
        <v>0</v>
      </c>
      <c r="AC50" s="71">
        <v>0</v>
      </c>
      <c r="AD50" s="71">
        <v>3025081.12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-253855573.04999998</v>
      </c>
      <c r="AT50" s="71">
        <v>0</v>
      </c>
      <c r="AU50" s="71">
        <v>0</v>
      </c>
      <c r="AV50" s="71">
        <v>0</v>
      </c>
      <c r="AW50" s="71">
        <v>1131274.53</v>
      </c>
      <c r="AX50" s="71">
        <v>1112046.32</v>
      </c>
      <c r="AY50" s="71">
        <v>-59380.209999999992</v>
      </c>
      <c r="AZ50" s="71">
        <v>0</v>
      </c>
      <c r="BA50" s="71">
        <v>-88720.29</v>
      </c>
      <c r="BB50" s="71">
        <v>0</v>
      </c>
      <c r="BC50" s="71">
        <v>29340.080000000002</v>
      </c>
      <c r="BD50" s="71">
        <v>1171426.53</v>
      </c>
      <c r="BE50" s="71">
        <v>19228.21</v>
      </c>
      <c r="BF50" s="71">
        <v>19228.579999999998</v>
      </c>
      <c r="BG50" s="71">
        <v>0</v>
      </c>
      <c r="BH50" s="71">
        <v>28729.53</v>
      </c>
      <c r="BI50" s="71">
        <v>0</v>
      </c>
      <c r="BJ50" s="71">
        <v>-9500.9500000000007</v>
      </c>
      <c r="BK50" s="71">
        <v>-0.37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-254986847.57999998</v>
      </c>
      <c r="BT50" s="71">
        <v>-212521272.66</v>
      </c>
      <c r="BU50" s="71">
        <v>-13628596.539999999</v>
      </c>
      <c r="BV50" s="71">
        <v>-9379308.8499999996</v>
      </c>
      <c r="BW50" s="71">
        <v>0</v>
      </c>
      <c r="BX50" s="71">
        <v>-18408802.489999998</v>
      </c>
      <c r="BY50" s="71">
        <v>-1048903.56</v>
      </c>
      <c r="BZ50" s="71">
        <v>36.520000000000003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51291895.700000018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130212.59849404151</v>
      </c>
      <c r="E51" s="71">
        <v>155491.06</v>
      </c>
      <c r="F51" s="71">
        <v>155491.06</v>
      </c>
      <c r="G51" s="71">
        <v>0</v>
      </c>
      <c r="H51" s="71">
        <v>0</v>
      </c>
      <c r="I51" s="71">
        <v>-45694.549999999988</v>
      </c>
      <c r="J51" s="71">
        <v>-45694.549999999988</v>
      </c>
      <c r="K51" s="71">
        <v>-116791.43</v>
      </c>
      <c r="L51" s="71">
        <v>71096.88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20416.088494041494</v>
      </c>
      <c r="AA51" s="71">
        <v>19816.03199311758</v>
      </c>
      <c r="AB51" s="71">
        <v>0</v>
      </c>
      <c r="AC51" s="71">
        <v>0</v>
      </c>
      <c r="AD51" s="71">
        <v>600.05650092391602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-244826.50484183495</v>
      </c>
      <c r="AT51" s="71">
        <v>0</v>
      </c>
      <c r="AU51" s="71">
        <v>0</v>
      </c>
      <c r="AV51" s="71">
        <v>0</v>
      </c>
      <c r="AW51" s="71">
        <v>-40184</v>
      </c>
      <c r="AX51" s="71">
        <v>-40184</v>
      </c>
      <c r="AY51" s="71">
        <v>-50658</v>
      </c>
      <c r="AZ51" s="71">
        <v>-30000</v>
      </c>
      <c r="BA51" s="71">
        <v>-45689</v>
      </c>
      <c r="BB51" s="71">
        <v>0</v>
      </c>
      <c r="BC51" s="71">
        <v>25031</v>
      </c>
      <c r="BD51" s="71">
        <v>10474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-204642.50484183495</v>
      </c>
      <c r="BT51" s="71">
        <v>-29973.93</v>
      </c>
      <c r="BU51" s="71">
        <v>-23941.484564784521</v>
      </c>
      <c r="BV51" s="71">
        <v>-2890.1583289232171</v>
      </c>
      <c r="BW51" s="71">
        <v>0</v>
      </c>
      <c r="BX51" s="71">
        <v>-28150.606660887486</v>
      </c>
      <c r="BY51" s="71">
        <v>-864.98287686095489</v>
      </c>
      <c r="BZ51" s="71">
        <v>0</v>
      </c>
      <c r="CA51" s="71">
        <v>-118821.34241037875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-114613.90634779344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1863215.15</v>
      </c>
      <c r="E74" s="71">
        <v>1643238.33</v>
      </c>
      <c r="F74" s="71">
        <v>1643238.33</v>
      </c>
      <c r="G74" s="71">
        <v>0</v>
      </c>
      <c r="H74" s="71">
        <v>0</v>
      </c>
      <c r="I74" s="71">
        <v>-573798.01</v>
      </c>
      <c r="J74" s="71">
        <v>-573798.01</v>
      </c>
      <c r="K74" s="71">
        <v>-927825.14</v>
      </c>
      <c r="L74" s="71">
        <v>354027.13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793774.82999999984</v>
      </c>
      <c r="AA74" s="71">
        <v>455417.24</v>
      </c>
      <c r="AB74" s="71">
        <v>127116.81999999999</v>
      </c>
      <c r="AC74" s="71">
        <v>44312.31</v>
      </c>
      <c r="AD74" s="71">
        <v>163693.1</v>
      </c>
      <c r="AE74" s="71">
        <v>0</v>
      </c>
      <c r="AF74" s="71">
        <v>0</v>
      </c>
      <c r="AG74" s="71">
        <v>0</v>
      </c>
      <c r="AH74" s="71">
        <v>3235.36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49083.75</v>
      </c>
      <c r="AT74" s="71">
        <v>-8824.84</v>
      </c>
      <c r="AU74" s="71">
        <v>-8824.84</v>
      </c>
      <c r="AV74" s="71">
        <v>0</v>
      </c>
      <c r="AW74" s="71">
        <v>492401.28</v>
      </c>
      <c r="AX74" s="71">
        <v>492401.28</v>
      </c>
      <c r="AY74" s="71">
        <v>-120796.76000000001</v>
      </c>
      <c r="AZ74" s="71">
        <v>-7962.19</v>
      </c>
      <c r="BA74" s="71">
        <v>-112834.57</v>
      </c>
      <c r="BB74" s="71">
        <v>0</v>
      </c>
      <c r="BC74" s="71">
        <v>0</v>
      </c>
      <c r="BD74" s="71">
        <v>613198.04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-434492.69</v>
      </c>
      <c r="BT74" s="71">
        <v>-339736.57</v>
      </c>
      <c r="BU74" s="71">
        <v>-71133.62</v>
      </c>
      <c r="BV74" s="71">
        <v>-16570.61</v>
      </c>
      <c r="BW74" s="71">
        <v>0</v>
      </c>
      <c r="BX74" s="71">
        <v>0</v>
      </c>
      <c r="BY74" s="71">
        <v>-4220.1099999999997</v>
      </c>
      <c r="BZ74" s="71">
        <v>0</v>
      </c>
      <c r="CA74" s="71">
        <v>-2831.78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1912298.9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1345713.37</v>
      </c>
      <c r="E76" s="71">
        <v>1250110.99</v>
      </c>
      <c r="F76" s="71">
        <v>1581916.45</v>
      </c>
      <c r="G76" s="71">
        <v>-331805.46000000002</v>
      </c>
      <c r="H76" s="71">
        <v>0</v>
      </c>
      <c r="I76" s="71">
        <v>-455699.91</v>
      </c>
      <c r="J76" s="71">
        <v>-455699.91</v>
      </c>
      <c r="K76" s="71">
        <v>-543500.23</v>
      </c>
      <c r="L76" s="71">
        <v>87800.320000000007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551302.29</v>
      </c>
      <c r="AA76" s="71">
        <v>402139.97000000003</v>
      </c>
      <c r="AB76" s="71">
        <v>112468.20999999999</v>
      </c>
      <c r="AC76" s="71">
        <v>-15153.29</v>
      </c>
      <c r="AD76" s="71">
        <v>51847.4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-439154.34</v>
      </c>
      <c r="AT76" s="71">
        <v>-2485.09</v>
      </c>
      <c r="AU76" s="71">
        <v>-2485.09</v>
      </c>
      <c r="AV76" s="71">
        <v>0</v>
      </c>
      <c r="AW76" s="71">
        <v>-1570.9300000000003</v>
      </c>
      <c r="AX76" s="71">
        <v>-1570.9300000000003</v>
      </c>
      <c r="AY76" s="71">
        <v>-2736.09</v>
      </c>
      <c r="AZ76" s="71">
        <v>-2354.0700000000002</v>
      </c>
      <c r="BA76" s="71">
        <v>-1733.93</v>
      </c>
      <c r="BB76" s="71">
        <v>0</v>
      </c>
      <c r="BC76" s="71">
        <v>1351.91</v>
      </c>
      <c r="BD76" s="71">
        <v>1165.1599999999999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-435098.32</v>
      </c>
      <c r="BT76" s="71">
        <v>-360389.38</v>
      </c>
      <c r="BU76" s="71">
        <v>-47190.94</v>
      </c>
      <c r="BV76" s="71">
        <v>-10603</v>
      </c>
      <c r="BW76" s="71">
        <v>0</v>
      </c>
      <c r="BX76" s="71">
        <v>0</v>
      </c>
      <c r="BY76" s="71">
        <v>-16915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906559.03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41987.44</v>
      </c>
      <c r="E77" s="71">
        <v>27711.57</v>
      </c>
      <c r="F77" s="71">
        <v>52456.17</v>
      </c>
      <c r="G77" s="71">
        <v>-24744.6</v>
      </c>
      <c r="H77" s="71">
        <v>0</v>
      </c>
      <c r="I77" s="71">
        <v>4518.3100000000013</v>
      </c>
      <c r="J77" s="71">
        <v>4518.3100000000013</v>
      </c>
      <c r="K77" s="71">
        <v>-15322.23</v>
      </c>
      <c r="L77" s="71">
        <v>19840.54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9757.5600000000013</v>
      </c>
      <c r="AA77" s="71">
        <v>6477.4</v>
      </c>
      <c r="AB77" s="71">
        <v>1238.27</v>
      </c>
      <c r="AC77" s="71">
        <v>1102.02</v>
      </c>
      <c r="AD77" s="71">
        <v>939.87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-12862.77</v>
      </c>
      <c r="AT77" s="71">
        <v>0</v>
      </c>
      <c r="AU77" s="71">
        <v>0</v>
      </c>
      <c r="AV77" s="71">
        <v>0</v>
      </c>
      <c r="AW77" s="71">
        <v>-35.279999999999994</v>
      </c>
      <c r="AX77" s="71">
        <v>-38.599999999999994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-38.599999999999994</v>
      </c>
      <c r="BE77" s="71">
        <v>3.3199999999999994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3.3199999999999994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-12827.49</v>
      </c>
      <c r="BT77" s="71">
        <v>-11394.76</v>
      </c>
      <c r="BU77" s="71">
        <v>-832.51</v>
      </c>
      <c r="BV77" s="71">
        <v>-122.17</v>
      </c>
      <c r="BW77" s="71">
        <v>0</v>
      </c>
      <c r="BX77" s="71">
        <v>0</v>
      </c>
      <c r="BY77" s="71">
        <v>-478.05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29124.670000000002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14376524392.587965</v>
      </c>
      <c r="E78" s="74">
        <v>10994266469.139713</v>
      </c>
      <c r="F78" s="74">
        <v>11047396463.259712</v>
      </c>
      <c r="G78" s="74">
        <v>-53129994.119999997</v>
      </c>
      <c r="H78" s="74">
        <v>0</v>
      </c>
      <c r="I78" s="74">
        <v>-2287078145.0799999</v>
      </c>
      <c r="J78" s="74">
        <v>-2296357539.5300002</v>
      </c>
      <c r="K78" s="74">
        <v>-5635809176.4400015</v>
      </c>
      <c r="L78" s="74">
        <v>3339451636.9100008</v>
      </c>
      <c r="M78" s="74">
        <v>9279394.4499999993</v>
      </c>
      <c r="N78" s="74">
        <v>11904489.380000003</v>
      </c>
      <c r="O78" s="74">
        <v>-2625094.9299999992</v>
      </c>
      <c r="P78" s="74">
        <v>0</v>
      </c>
      <c r="Q78" s="74">
        <v>0</v>
      </c>
      <c r="R78" s="74">
        <v>0</v>
      </c>
      <c r="S78" s="74">
        <v>-189348.23</v>
      </c>
      <c r="T78" s="74">
        <v>-189348.23</v>
      </c>
      <c r="U78" s="74">
        <v>-189348.23</v>
      </c>
      <c r="V78" s="74">
        <v>0</v>
      </c>
      <c r="W78" s="74">
        <v>0</v>
      </c>
      <c r="X78" s="74">
        <v>0</v>
      </c>
      <c r="Y78" s="74">
        <v>0</v>
      </c>
      <c r="Z78" s="74">
        <v>5669521192.5382557</v>
      </c>
      <c r="AA78" s="74">
        <v>4074576264.46139</v>
      </c>
      <c r="AB78" s="74">
        <v>260310261.54224628</v>
      </c>
      <c r="AC78" s="74">
        <v>802575727.23667777</v>
      </c>
      <c r="AD78" s="74">
        <v>462306721.54692143</v>
      </c>
      <c r="AE78" s="74">
        <v>22783930.988984089</v>
      </c>
      <c r="AF78" s="74">
        <v>1820475.0971932427</v>
      </c>
      <c r="AG78" s="74">
        <v>4785783.9777665799</v>
      </c>
      <c r="AH78" s="74">
        <v>39591611.217469282</v>
      </c>
      <c r="AI78" s="74">
        <v>770416.46960461931</v>
      </c>
      <c r="AJ78" s="74">
        <v>0</v>
      </c>
      <c r="AK78" s="74">
        <v>0</v>
      </c>
      <c r="AL78" s="74">
        <v>0</v>
      </c>
      <c r="AM78" s="74">
        <v>4224.2199999999993</v>
      </c>
      <c r="AN78" s="74">
        <v>8024.2199999999993</v>
      </c>
      <c r="AO78" s="74">
        <v>0</v>
      </c>
      <c r="AP78" s="74">
        <v>0</v>
      </c>
      <c r="AQ78" s="74">
        <v>0</v>
      </c>
      <c r="AR78" s="74">
        <v>-3800</v>
      </c>
      <c r="AS78" s="74">
        <v>-3099943383.5942564</v>
      </c>
      <c r="AT78" s="74">
        <v>-1990535.882</v>
      </c>
      <c r="AU78" s="74">
        <v>-2029543.72</v>
      </c>
      <c r="AV78" s="74">
        <v>39007.837999999996</v>
      </c>
      <c r="AW78" s="74">
        <v>-11650362.120000001</v>
      </c>
      <c r="AX78" s="74">
        <v>-11532313.260000002</v>
      </c>
      <c r="AY78" s="74">
        <v>-37193272.520000003</v>
      </c>
      <c r="AZ78" s="74">
        <v>-5593351.8800000008</v>
      </c>
      <c r="BA78" s="74">
        <v>-38555090.499999993</v>
      </c>
      <c r="BB78" s="74">
        <v>-64290</v>
      </c>
      <c r="BC78" s="74">
        <v>7019459.8600000003</v>
      </c>
      <c r="BD78" s="74">
        <v>25660959.259999994</v>
      </c>
      <c r="BE78" s="74">
        <v>-118048.85999999952</v>
      </c>
      <c r="BF78" s="74">
        <v>202244.77000000048</v>
      </c>
      <c r="BG78" s="74">
        <v>94731.82</v>
      </c>
      <c r="BH78" s="74">
        <v>201863.4900000004</v>
      </c>
      <c r="BI78" s="74">
        <v>0</v>
      </c>
      <c r="BJ78" s="74">
        <v>-94350.539999999964</v>
      </c>
      <c r="BK78" s="74">
        <v>-320293.63000000006</v>
      </c>
      <c r="BL78" s="74">
        <v>-73800.669999999984</v>
      </c>
      <c r="BM78" s="74">
        <v>-73800.669999999984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-3076117095.7022567</v>
      </c>
      <c r="BT78" s="74">
        <v>-1583085322.4806273</v>
      </c>
      <c r="BU78" s="74">
        <v>-873867536.602229</v>
      </c>
      <c r="BV78" s="74">
        <v>-269306466.19203013</v>
      </c>
      <c r="BW78" s="74">
        <v>-125590.73999999999</v>
      </c>
      <c r="BX78" s="74">
        <v>-159499301.10647672</v>
      </c>
      <c r="BY78" s="74">
        <v>-122706317.52204949</v>
      </c>
      <c r="BZ78" s="74">
        <v>4642912.1399999997</v>
      </c>
      <c r="CA78" s="74">
        <v>-72169473.198844224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-10111589.219999999</v>
      </c>
      <c r="CJ78" s="74">
        <v>-10111589.219999999</v>
      </c>
      <c r="CK78" s="74">
        <v>0</v>
      </c>
      <c r="CL78" s="74">
        <v>11276581008.993711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3250915.96</v>
      </c>
      <c r="E80" s="74">
        <v>2921060.89</v>
      </c>
      <c r="F80" s="74">
        <v>3277610.95</v>
      </c>
      <c r="G80" s="74">
        <v>-356550.06</v>
      </c>
      <c r="H80" s="74">
        <v>0</v>
      </c>
      <c r="I80" s="74">
        <v>-1024979.6099999999</v>
      </c>
      <c r="J80" s="74">
        <v>-1024979.6099999999</v>
      </c>
      <c r="K80" s="74">
        <v>-1486647.6</v>
      </c>
      <c r="L80" s="74">
        <v>461667.99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1354834.68</v>
      </c>
      <c r="AA80" s="74">
        <v>864034.61</v>
      </c>
      <c r="AB80" s="74">
        <v>240823.29999999996</v>
      </c>
      <c r="AC80" s="74">
        <v>30261.039999999997</v>
      </c>
      <c r="AD80" s="74">
        <v>216480.37</v>
      </c>
      <c r="AE80" s="74">
        <v>0</v>
      </c>
      <c r="AF80" s="74">
        <v>0</v>
      </c>
      <c r="AG80" s="74">
        <v>0</v>
      </c>
      <c r="AH80" s="74">
        <v>3235.36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-402933.36000000004</v>
      </c>
      <c r="AT80" s="74">
        <v>-11309.93</v>
      </c>
      <c r="AU80" s="74">
        <v>-11309.93</v>
      </c>
      <c r="AV80" s="74">
        <v>0</v>
      </c>
      <c r="AW80" s="74">
        <v>490795.07</v>
      </c>
      <c r="AX80" s="74">
        <v>490791.75000000006</v>
      </c>
      <c r="AY80" s="74">
        <v>-123532.85</v>
      </c>
      <c r="AZ80" s="74">
        <v>-10316.26</v>
      </c>
      <c r="BA80" s="74">
        <v>-114568.5</v>
      </c>
      <c r="BB80" s="74">
        <v>0</v>
      </c>
      <c r="BC80" s="74">
        <v>1351.91</v>
      </c>
      <c r="BD80" s="74">
        <v>614324.60000000009</v>
      </c>
      <c r="BE80" s="74">
        <v>3.3199999999999994</v>
      </c>
      <c r="BF80" s="74">
        <v>0</v>
      </c>
      <c r="BG80" s="74">
        <v>0</v>
      </c>
      <c r="BH80" s="74">
        <v>0</v>
      </c>
      <c r="BI80" s="74">
        <v>0</v>
      </c>
      <c r="BJ80" s="74">
        <v>0</v>
      </c>
      <c r="BK80" s="74">
        <v>3.3199999999999994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-882418.5</v>
      </c>
      <c r="BT80" s="74">
        <v>-711520.71</v>
      </c>
      <c r="BU80" s="74">
        <v>-119157.06999999999</v>
      </c>
      <c r="BV80" s="74">
        <v>-27295.78</v>
      </c>
      <c r="BW80" s="74">
        <v>0</v>
      </c>
      <c r="BX80" s="74">
        <v>0</v>
      </c>
      <c r="BY80" s="74">
        <v>-21613.16</v>
      </c>
      <c r="BZ80" s="74">
        <v>0</v>
      </c>
      <c r="CA80" s="74">
        <v>-2831.78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2847982.5999999996</v>
      </c>
    </row>
    <row r="81" spans="1:90">
      <c r="A81" s="56" t="s">
        <v>134</v>
      </c>
      <c r="B81" s="73">
        <v>9003</v>
      </c>
      <c r="C81" s="70" t="s">
        <v>383</v>
      </c>
      <c r="D81" s="74">
        <v>14376524392.587965</v>
      </c>
      <c r="E81" s="74">
        <v>10994266469.139713</v>
      </c>
      <c r="F81" s="74">
        <v>11047396463.259712</v>
      </c>
      <c r="G81" s="74">
        <v>-53129994.119999997</v>
      </c>
      <c r="H81" s="74">
        <v>0</v>
      </c>
      <c r="I81" s="74">
        <v>-2287078145.0799999</v>
      </c>
      <c r="J81" s="74">
        <v>-2296357539.5300002</v>
      </c>
      <c r="K81" s="74">
        <v>-5635809176.4400015</v>
      </c>
      <c r="L81" s="74">
        <v>3339451636.9100008</v>
      </c>
      <c r="M81" s="74">
        <v>9279394.4499999993</v>
      </c>
      <c r="N81" s="74">
        <v>11904489.380000003</v>
      </c>
      <c r="O81" s="74">
        <v>-2625094.9299999992</v>
      </c>
      <c r="P81" s="74">
        <v>0</v>
      </c>
      <c r="Q81" s="74">
        <v>0</v>
      </c>
      <c r="R81" s="74">
        <v>0</v>
      </c>
      <c r="S81" s="74">
        <v>-189348.23</v>
      </c>
      <c r="T81" s="74">
        <v>-189348.23</v>
      </c>
      <c r="U81" s="74">
        <v>-189348.23</v>
      </c>
      <c r="V81" s="74">
        <v>0</v>
      </c>
      <c r="W81" s="74">
        <v>0</v>
      </c>
      <c r="X81" s="74">
        <v>0</v>
      </c>
      <c r="Y81" s="74">
        <v>0</v>
      </c>
      <c r="Z81" s="74">
        <v>5669521192.5382557</v>
      </c>
      <c r="AA81" s="74">
        <v>4074576264.46139</v>
      </c>
      <c r="AB81" s="74">
        <v>260310261.54224628</v>
      </c>
      <c r="AC81" s="74">
        <v>802575727.23667777</v>
      </c>
      <c r="AD81" s="74">
        <v>462306721.54692143</v>
      </c>
      <c r="AE81" s="74">
        <v>22783930.988984089</v>
      </c>
      <c r="AF81" s="74">
        <v>1820475.0971932427</v>
      </c>
      <c r="AG81" s="74">
        <v>4785783.9777665799</v>
      </c>
      <c r="AH81" s="74">
        <v>39591611.217469282</v>
      </c>
      <c r="AI81" s="74">
        <v>770416.46960461931</v>
      </c>
      <c r="AJ81" s="74">
        <v>0</v>
      </c>
      <c r="AK81" s="74">
        <v>0</v>
      </c>
      <c r="AL81" s="74">
        <v>0</v>
      </c>
      <c r="AM81" s="74">
        <v>4224.2199999999993</v>
      </c>
      <c r="AN81" s="74">
        <v>8024.2199999999993</v>
      </c>
      <c r="AO81" s="74">
        <v>0</v>
      </c>
      <c r="AP81" s="74">
        <v>0</v>
      </c>
      <c r="AQ81" s="74">
        <v>0</v>
      </c>
      <c r="AR81" s="74">
        <v>-3800</v>
      </c>
      <c r="AS81" s="74">
        <v>-3099943383.5942564</v>
      </c>
      <c r="AT81" s="74">
        <v>-1990535.882</v>
      </c>
      <c r="AU81" s="74">
        <v>-2029543.72</v>
      </c>
      <c r="AV81" s="74">
        <v>39007.837999999996</v>
      </c>
      <c r="AW81" s="74">
        <v>-11650362.120000001</v>
      </c>
      <c r="AX81" s="74">
        <v>-11532313.260000002</v>
      </c>
      <c r="AY81" s="74">
        <v>-37193272.520000003</v>
      </c>
      <c r="AZ81" s="74">
        <v>-5593351.8800000008</v>
      </c>
      <c r="BA81" s="74">
        <v>-38555090.499999993</v>
      </c>
      <c r="BB81" s="74">
        <v>-64290</v>
      </c>
      <c r="BC81" s="74">
        <v>7019459.8600000003</v>
      </c>
      <c r="BD81" s="74">
        <v>25660959.259999994</v>
      </c>
      <c r="BE81" s="74">
        <v>-118048.85999999952</v>
      </c>
      <c r="BF81" s="74">
        <v>202244.77000000048</v>
      </c>
      <c r="BG81" s="74">
        <v>94731.82</v>
      </c>
      <c r="BH81" s="74">
        <v>201863.4900000004</v>
      </c>
      <c r="BI81" s="74">
        <v>0</v>
      </c>
      <c r="BJ81" s="74">
        <v>-94350.539999999964</v>
      </c>
      <c r="BK81" s="74">
        <v>-320293.63000000006</v>
      </c>
      <c r="BL81" s="74">
        <v>-73800.669999999984</v>
      </c>
      <c r="BM81" s="74">
        <v>-73800.669999999984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-3076117095.7022567</v>
      </c>
      <c r="BT81" s="74">
        <v>-1583085322.4806273</v>
      </c>
      <c r="BU81" s="74">
        <v>-873867536.602229</v>
      </c>
      <c r="BV81" s="74">
        <v>-269306466.19203013</v>
      </c>
      <c r="BW81" s="74">
        <v>-125590.73999999999</v>
      </c>
      <c r="BX81" s="74">
        <v>-159499301.10647672</v>
      </c>
      <c r="BY81" s="74">
        <v>-122706317.52204949</v>
      </c>
      <c r="BZ81" s="74">
        <v>4642912.1399999997</v>
      </c>
      <c r="CA81" s="74">
        <v>-72169473.198844224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-10111589.219999999</v>
      </c>
      <c r="CJ81" s="74">
        <v>-10111589.219999999</v>
      </c>
      <c r="CK81" s="74">
        <v>0</v>
      </c>
      <c r="CL81" s="74">
        <v>11276581008.993711</v>
      </c>
    </row>
    <row r="82" spans="1:90" ht="12.75" customHeight="1">
      <c r="A82" s="57" t="s">
        <v>136</v>
      </c>
      <c r="B82" s="75"/>
      <c r="C82" s="70" t="s">
        <v>384</v>
      </c>
      <c r="D82" s="74">
        <v>14379775308.547964</v>
      </c>
      <c r="E82" s="74">
        <v>10997187530.029713</v>
      </c>
      <c r="F82" s="74">
        <v>11050674074.209713</v>
      </c>
      <c r="G82" s="74">
        <v>-53486544.18</v>
      </c>
      <c r="H82" s="74">
        <v>0</v>
      </c>
      <c r="I82" s="74">
        <v>-2288103124.6900001</v>
      </c>
      <c r="J82" s="74">
        <v>-2297382519.1400003</v>
      </c>
      <c r="K82" s="74">
        <v>-5637295824.0400019</v>
      </c>
      <c r="L82" s="74">
        <v>3339913304.9000006</v>
      </c>
      <c r="M82" s="74">
        <v>9279394.4499999993</v>
      </c>
      <c r="N82" s="74">
        <v>11904489.380000003</v>
      </c>
      <c r="O82" s="74">
        <v>-2625094.9299999992</v>
      </c>
      <c r="P82" s="74">
        <v>0</v>
      </c>
      <c r="Q82" s="74">
        <v>0</v>
      </c>
      <c r="R82" s="74">
        <v>0</v>
      </c>
      <c r="S82" s="74">
        <v>-189348.23</v>
      </c>
      <c r="T82" s="74">
        <v>-189348.23</v>
      </c>
      <c r="U82" s="74">
        <v>-189348.23</v>
      </c>
      <c r="V82" s="74">
        <v>0</v>
      </c>
      <c r="W82" s="74">
        <v>0</v>
      </c>
      <c r="X82" s="74">
        <v>0</v>
      </c>
      <c r="Y82" s="74">
        <v>0</v>
      </c>
      <c r="Z82" s="74">
        <v>5670876027.218256</v>
      </c>
      <c r="AA82" s="74">
        <v>4075440299.0713902</v>
      </c>
      <c r="AB82" s="74">
        <v>260551084.84224629</v>
      </c>
      <c r="AC82" s="74">
        <v>802605988.27667773</v>
      </c>
      <c r="AD82" s="74">
        <v>462523201.91692144</v>
      </c>
      <c r="AE82" s="74">
        <v>22783930.988984089</v>
      </c>
      <c r="AF82" s="74">
        <v>1820475.0971932427</v>
      </c>
      <c r="AG82" s="74">
        <v>4785783.9777665799</v>
      </c>
      <c r="AH82" s="74">
        <v>39594846.577469282</v>
      </c>
      <c r="AI82" s="74">
        <v>770416.46960461931</v>
      </c>
      <c r="AJ82" s="74">
        <v>0</v>
      </c>
      <c r="AK82" s="74">
        <v>0</v>
      </c>
      <c r="AL82" s="74">
        <v>0</v>
      </c>
      <c r="AM82" s="74">
        <v>4224.2199999999993</v>
      </c>
      <c r="AN82" s="74">
        <v>8024.2199999999993</v>
      </c>
      <c r="AO82" s="74">
        <v>0</v>
      </c>
      <c r="AP82" s="74">
        <v>0</v>
      </c>
      <c r="AQ82" s="74">
        <v>0</v>
      </c>
      <c r="AR82" s="74">
        <v>-3800</v>
      </c>
      <c r="AS82" s="74">
        <v>-3100346316.9542565</v>
      </c>
      <c r="AT82" s="74">
        <v>-2001845.8119999999</v>
      </c>
      <c r="AU82" s="74">
        <v>-2040853.65</v>
      </c>
      <c r="AV82" s="74">
        <v>39007.837999999996</v>
      </c>
      <c r="AW82" s="74">
        <v>-11159567.050000001</v>
      </c>
      <c r="AX82" s="74">
        <v>-11041521.510000002</v>
      </c>
      <c r="AY82" s="74">
        <v>-37316805.370000005</v>
      </c>
      <c r="AZ82" s="74">
        <v>-5603668.1400000006</v>
      </c>
      <c r="BA82" s="74">
        <v>-38669658.999999993</v>
      </c>
      <c r="BB82" s="74">
        <v>-64290</v>
      </c>
      <c r="BC82" s="74">
        <v>7020811.7700000005</v>
      </c>
      <c r="BD82" s="74">
        <v>26275283.859999996</v>
      </c>
      <c r="BE82" s="74">
        <v>-118045.53999999951</v>
      </c>
      <c r="BF82" s="74">
        <v>202244.77000000048</v>
      </c>
      <c r="BG82" s="74">
        <v>94731.82</v>
      </c>
      <c r="BH82" s="74">
        <v>201863.4900000004</v>
      </c>
      <c r="BI82" s="74">
        <v>0</v>
      </c>
      <c r="BJ82" s="74">
        <v>-94350.539999999964</v>
      </c>
      <c r="BK82" s="74">
        <v>-320290.31000000006</v>
      </c>
      <c r="BL82" s="74">
        <v>-73800.669999999984</v>
      </c>
      <c r="BM82" s="74">
        <v>-73800.669999999984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-3076999514.2022567</v>
      </c>
      <c r="BT82" s="74">
        <v>-1583796843.1906273</v>
      </c>
      <c r="BU82" s="74">
        <v>-873986693.67222905</v>
      </c>
      <c r="BV82" s="74">
        <v>-269333761.9720301</v>
      </c>
      <c r="BW82" s="74">
        <v>-125590.73999999999</v>
      </c>
      <c r="BX82" s="74">
        <v>-159499301.10647672</v>
      </c>
      <c r="BY82" s="74">
        <v>-122727930.68204948</v>
      </c>
      <c r="BZ82" s="74">
        <v>4642912.1399999997</v>
      </c>
      <c r="CA82" s="74">
        <v>-72172304.978844225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-10111589.219999999</v>
      </c>
      <c r="CJ82" s="74">
        <v>-10111589.219999999</v>
      </c>
      <c r="CK82" s="74">
        <v>0</v>
      </c>
      <c r="CL82" s="74">
        <v>11279428991.593712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2E1E-A8B2-410E-95B9-B2C3A8AFF8AC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271</v>
      </c>
      <c r="B2" s="86">
        <v>789</v>
      </c>
      <c r="C2" s="86">
        <v>798</v>
      </c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0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71">
        <v>4447266.120000001</v>
      </c>
      <c r="K8" s="71">
        <v>-4985716.59</v>
      </c>
      <c r="L8" s="71">
        <v>9432982.7100000009</v>
      </c>
      <c r="M8" s="71">
        <v>-4447266.120000001</v>
      </c>
      <c r="N8" s="71">
        <v>4985716.59</v>
      </c>
      <c r="O8" s="71">
        <v>-9432982.7100000009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835696.15000000014</v>
      </c>
      <c r="AT8" s="71">
        <v>0</v>
      </c>
      <c r="AU8" s="71">
        <v>0</v>
      </c>
      <c r="AV8" s="71">
        <v>0</v>
      </c>
      <c r="AW8" s="71">
        <v>0</v>
      </c>
      <c r="AX8" s="71">
        <v>0</v>
      </c>
      <c r="AY8" s="71">
        <v>0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0</v>
      </c>
      <c r="BK8" s="71">
        <v>0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835696.15000000014</v>
      </c>
      <c r="BT8" s="71">
        <v>0</v>
      </c>
      <c r="BU8" s="71">
        <v>-619378.22</v>
      </c>
      <c r="BV8" s="71">
        <v>-231434.07</v>
      </c>
      <c r="BW8" s="71">
        <v>0</v>
      </c>
      <c r="BX8" s="71">
        <v>0</v>
      </c>
      <c r="BY8" s="71">
        <v>0</v>
      </c>
      <c r="BZ8" s="71">
        <v>1793212.9300000002</v>
      </c>
      <c r="CA8" s="71">
        <v>-106704.49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835696.15000000014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1">
        <v>0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734793571.38724399</v>
      </c>
      <c r="E17" s="71">
        <v>373457282.87</v>
      </c>
      <c r="F17" s="71">
        <v>373457282.87</v>
      </c>
      <c r="G17" s="71">
        <v>0</v>
      </c>
      <c r="H17" s="71">
        <v>0</v>
      </c>
      <c r="I17" s="71">
        <v>-49229259.030000001</v>
      </c>
      <c r="J17" s="71">
        <v>-49229259.030000001</v>
      </c>
      <c r="K17" s="71">
        <v>-213824706.25999999</v>
      </c>
      <c r="L17" s="71">
        <v>164595447.22999999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410565547.54724401</v>
      </c>
      <c r="AA17" s="71">
        <v>276007163.40205199</v>
      </c>
      <c r="AB17" s="71">
        <v>27216.824760000003</v>
      </c>
      <c r="AC17" s="71">
        <v>134531167.32043201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-133321957.60718597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-133321957.60718597</v>
      </c>
      <c r="BT17" s="71">
        <v>-32397025.749999985</v>
      </c>
      <c r="BU17" s="71">
        <v>-40505992.850422993</v>
      </c>
      <c r="BV17" s="71">
        <v>-39167391.369599998</v>
      </c>
      <c r="BW17" s="71">
        <v>0</v>
      </c>
      <c r="BX17" s="71">
        <v>-862919.79570999998</v>
      </c>
      <c r="BY17" s="71">
        <v>-19134000.351453003</v>
      </c>
      <c r="BZ17" s="71">
        <v>0</v>
      </c>
      <c r="CA17" s="71">
        <v>-1254627.49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601471613.78005803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455720897.85999995</v>
      </c>
      <c r="E23" s="71">
        <v>670924869.65999997</v>
      </c>
      <c r="F23" s="71">
        <v>670924869.65999997</v>
      </c>
      <c r="G23" s="71">
        <v>0</v>
      </c>
      <c r="H23" s="71">
        <v>0</v>
      </c>
      <c r="I23" s="71">
        <v>-553352751.63999999</v>
      </c>
      <c r="J23" s="71">
        <v>-553352751.63999999</v>
      </c>
      <c r="K23" s="71">
        <v>-553352751.63999999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338148779.83999997</v>
      </c>
      <c r="AA23" s="71">
        <v>231314049.38999999</v>
      </c>
      <c r="AB23" s="71">
        <v>38673724</v>
      </c>
      <c r="AC23" s="71">
        <v>8937506.9199999999</v>
      </c>
      <c r="AD23" s="71">
        <v>52735712.329999998</v>
      </c>
      <c r="AE23" s="71">
        <v>0</v>
      </c>
      <c r="AF23" s="71">
        <v>4760265.28</v>
      </c>
      <c r="AG23" s="71">
        <v>1727521.92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-57231722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-17617651.870000005</v>
      </c>
      <c r="BT23" s="71">
        <v>-17617651.870000005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-39614070.129999995</v>
      </c>
      <c r="CJ23" s="71">
        <v>-39614070.129999995</v>
      </c>
      <c r="CK23" s="71">
        <v>0</v>
      </c>
      <c r="CL23" s="71">
        <v>398489175.85999995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367761.4290949126</v>
      </c>
      <c r="E31" s="71">
        <v>128515.63</v>
      </c>
      <c r="F31" s="71">
        <v>128515.63</v>
      </c>
      <c r="G31" s="71">
        <v>0</v>
      </c>
      <c r="H31" s="71">
        <v>0</v>
      </c>
      <c r="I31" s="71">
        <v>170243.71</v>
      </c>
      <c r="J31" s="71">
        <v>170243.71</v>
      </c>
      <c r="K31" s="71">
        <v>-55742.62</v>
      </c>
      <c r="L31" s="71">
        <v>225986.33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69002.089094912619</v>
      </c>
      <c r="AA31" s="71">
        <v>69002.089094912619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-404108.32981723361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-83550.109817233664</v>
      </c>
      <c r="BT31" s="71">
        <v>-59613.380000000005</v>
      </c>
      <c r="BU31" s="71">
        <v>-16843.263912225961</v>
      </c>
      <c r="BV31" s="71">
        <v>-5795.6472135606646</v>
      </c>
      <c r="BW31" s="71">
        <v>0</v>
      </c>
      <c r="BX31" s="71">
        <v>-1297.8186914470448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-320558.21999999997</v>
      </c>
      <c r="CJ31" s="71">
        <v>-320558.21999999997</v>
      </c>
      <c r="CK31" s="71">
        <v>0</v>
      </c>
      <c r="CL31" s="71">
        <v>-36346.900722321006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5802954648.199625</v>
      </c>
      <c r="E39" s="71">
        <v>3010165827.02</v>
      </c>
      <c r="F39" s="71">
        <v>3010165806.52</v>
      </c>
      <c r="G39" s="71">
        <v>20.5</v>
      </c>
      <c r="H39" s="71">
        <v>0</v>
      </c>
      <c r="I39" s="71">
        <v>-331410723.21000004</v>
      </c>
      <c r="J39" s="71">
        <v>-330902449.23000002</v>
      </c>
      <c r="K39" s="71">
        <v>-1747149500.48</v>
      </c>
      <c r="L39" s="71">
        <v>1416247051.25</v>
      </c>
      <c r="M39" s="71">
        <v>-508273.98</v>
      </c>
      <c r="N39" s="71">
        <v>6.31</v>
      </c>
      <c r="O39" s="71">
        <v>-508280.29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3124199544.3896251</v>
      </c>
      <c r="AA39" s="71">
        <v>2114952914.8588748</v>
      </c>
      <c r="AB39" s="71">
        <v>128184342.12674999</v>
      </c>
      <c r="AC39" s="71">
        <v>833811893.35112512</v>
      </c>
      <c r="AD39" s="71">
        <v>27335993.865375001</v>
      </c>
      <c r="AE39" s="71">
        <v>0</v>
      </c>
      <c r="AF39" s="71">
        <v>4836025.1875</v>
      </c>
      <c r="AG39" s="71">
        <v>15078375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-783104838.75874996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-580800229.01874995</v>
      </c>
      <c r="BT39" s="71">
        <v>-280872861.46557003</v>
      </c>
      <c r="BU39" s="71">
        <v>-78090594.078959987</v>
      </c>
      <c r="BV39" s="71">
        <v>-154414468.47206998</v>
      </c>
      <c r="BW39" s="71">
        <v>0</v>
      </c>
      <c r="BX39" s="71">
        <v>-16351125.78228</v>
      </c>
      <c r="BY39" s="71">
        <v>-51045006.007199995</v>
      </c>
      <c r="BZ39" s="71">
        <v>0.74</v>
      </c>
      <c r="CA39" s="71">
        <v>-26173.952669999999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-202304609.74000001</v>
      </c>
      <c r="CJ39" s="71">
        <v>-202304609.74000001</v>
      </c>
      <c r="CK39" s="71">
        <v>0</v>
      </c>
      <c r="CL39" s="71">
        <v>5019849809.4408751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33114.31</v>
      </c>
      <c r="E40" s="71">
        <v>24404.89</v>
      </c>
      <c r="F40" s="71">
        <v>24404.89</v>
      </c>
      <c r="G40" s="71">
        <v>0</v>
      </c>
      <c r="H40" s="71">
        <v>0</v>
      </c>
      <c r="I40" s="71">
        <v>-23440.3</v>
      </c>
      <c r="J40" s="71">
        <v>-23440.3</v>
      </c>
      <c r="K40" s="71">
        <v>-23440.3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32149.72</v>
      </c>
      <c r="AA40" s="71">
        <v>25486.3</v>
      </c>
      <c r="AB40" s="71">
        <v>429.65</v>
      </c>
      <c r="AC40" s="71">
        <v>6233.77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-871.05000000000109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-349.27000000000044</v>
      </c>
      <c r="BT40" s="71">
        <v>-349.27000000000044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-521.78000000000065</v>
      </c>
      <c r="CJ40" s="71">
        <v>-521.78000000000065</v>
      </c>
      <c r="CK40" s="71">
        <v>0</v>
      </c>
      <c r="CL40" s="71">
        <v>32243.259999999995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-185.71209908545896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-185.71209908545896</v>
      </c>
      <c r="BT43" s="71">
        <v>0</v>
      </c>
      <c r="BU43" s="71">
        <v>-125.26942838634139</v>
      </c>
      <c r="BV43" s="71">
        <v>-41.329609582613806</v>
      </c>
      <c r="BW43" s="71">
        <v>0</v>
      </c>
      <c r="BX43" s="71">
        <v>-3.6841175100632153</v>
      </c>
      <c r="BY43" s="71">
        <v>-15.42894360644056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-185.71209908545896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1572221.48</v>
      </c>
      <c r="E45" s="71">
        <v>-36173.550000000003</v>
      </c>
      <c r="F45" s="71">
        <v>-36173.550000000003</v>
      </c>
      <c r="G45" s="71">
        <v>0</v>
      </c>
      <c r="H45" s="71">
        <v>0</v>
      </c>
      <c r="I45" s="71">
        <v>1608395.03</v>
      </c>
      <c r="J45" s="71">
        <v>1608395.03</v>
      </c>
      <c r="K45" s="71">
        <v>-25166.23</v>
      </c>
      <c r="L45" s="71">
        <v>1633561.26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-642383.24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-642383.24</v>
      </c>
      <c r="BT45" s="71">
        <v>-642383.24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929838.24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42667660.770000003</v>
      </c>
      <c r="E48" s="71">
        <v>4270671.6000000006</v>
      </c>
      <c r="F48" s="71">
        <v>4270671.6000000006</v>
      </c>
      <c r="G48" s="71">
        <v>0</v>
      </c>
      <c r="H48" s="71">
        <v>0</v>
      </c>
      <c r="I48" s="71">
        <v>35640626.359999999</v>
      </c>
      <c r="J48" s="71">
        <v>35640995.359999999</v>
      </c>
      <c r="K48" s="71">
        <v>-1619877.76</v>
      </c>
      <c r="L48" s="71">
        <v>37260873.119999997</v>
      </c>
      <c r="M48" s="71">
        <v>-369</v>
      </c>
      <c r="N48" s="71">
        <v>-369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2756362.8100000005</v>
      </c>
      <c r="AA48" s="71">
        <v>2101462.4900000002</v>
      </c>
      <c r="AB48" s="71">
        <v>0</v>
      </c>
      <c r="AC48" s="71">
        <v>246821.13999999998</v>
      </c>
      <c r="AD48" s="71">
        <v>408079.18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-19439600.68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-19439600.68</v>
      </c>
      <c r="BT48" s="71">
        <v>-12400059.91</v>
      </c>
      <c r="BU48" s="71">
        <v>-2630484.81</v>
      </c>
      <c r="BV48" s="71">
        <v>-3597236.73</v>
      </c>
      <c r="BW48" s="71">
        <v>0</v>
      </c>
      <c r="BX48" s="71">
        <v>-20865.88</v>
      </c>
      <c r="BY48" s="71">
        <v>-790953.35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23228060.090000004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0</v>
      </c>
      <c r="AT74" s="71">
        <v>0</v>
      </c>
      <c r="AU74" s="71">
        <v>0</v>
      </c>
      <c r="AV74" s="71">
        <v>0</v>
      </c>
      <c r="AW74" s="71">
        <v>0</v>
      </c>
      <c r="AX74" s="71">
        <v>0</v>
      </c>
      <c r="AY74" s="71">
        <v>0</v>
      </c>
      <c r="AZ74" s="71">
        <v>0</v>
      </c>
      <c r="BA74" s="71">
        <v>0</v>
      </c>
      <c r="BB74" s="71">
        <v>0</v>
      </c>
      <c r="BC74" s="71">
        <v>0</v>
      </c>
      <c r="BD74" s="71">
        <v>0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0</v>
      </c>
      <c r="BT74" s="71">
        <v>0</v>
      </c>
      <c r="BU74" s="71">
        <v>0</v>
      </c>
      <c r="BV74" s="71">
        <v>0</v>
      </c>
      <c r="BW74" s="71">
        <v>0</v>
      </c>
      <c r="BX74" s="71">
        <v>0</v>
      </c>
      <c r="BY74" s="71">
        <v>0</v>
      </c>
      <c r="BZ74" s="71">
        <v>0</v>
      </c>
      <c r="CA74" s="71">
        <v>0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0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7038109875.4359646</v>
      </c>
      <c r="E78" s="74">
        <v>4058935398.1199994</v>
      </c>
      <c r="F78" s="74">
        <v>4058935377.6199994</v>
      </c>
      <c r="G78" s="74">
        <v>20.5</v>
      </c>
      <c r="H78" s="74">
        <v>0</v>
      </c>
      <c r="I78" s="74">
        <v>-896596909.07999992</v>
      </c>
      <c r="J78" s="74">
        <v>-891640999.9799999</v>
      </c>
      <c r="K78" s="74">
        <v>-2521036901.8800006</v>
      </c>
      <c r="L78" s="74">
        <v>1629395901.8999999</v>
      </c>
      <c r="M78" s="74">
        <v>-4955909.1000000015</v>
      </c>
      <c r="N78" s="74">
        <v>4985353.8999999994</v>
      </c>
      <c r="O78" s="74">
        <v>-9941263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0</v>
      </c>
      <c r="W78" s="74">
        <v>0</v>
      </c>
      <c r="X78" s="74">
        <v>0</v>
      </c>
      <c r="Y78" s="74">
        <v>0</v>
      </c>
      <c r="Z78" s="74">
        <v>3875771386.3959637</v>
      </c>
      <c r="AA78" s="74">
        <v>2624470078.5300217</v>
      </c>
      <c r="AB78" s="74">
        <v>166885712.60150999</v>
      </c>
      <c r="AC78" s="74">
        <v>977533622.50155711</v>
      </c>
      <c r="AD78" s="74">
        <v>80479785.375375003</v>
      </c>
      <c r="AE78" s="74">
        <v>0</v>
      </c>
      <c r="AF78" s="74">
        <v>9596290.4675000012</v>
      </c>
      <c r="AG78" s="74">
        <v>16805896.920000002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4">
        <v>-993309971.22785223</v>
      </c>
      <c r="AT78" s="74">
        <v>0</v>
      </c>
      <c r="AU78" s="74">
        <v>0</v>
      </c>
      <c r="AV78" s="74">
        <v>0</v>
      </c>
      <c r="AW78" s="74">
        <v>0</v>
      </c>
      <c r="AX78" s="74">
        <v>0</v>
      </c>
      <c r="AY78" s="74">
        <v>0</v>
      </c>
      <c r="AZ78" s="74">
        <v>0</v>
      </c>
      <c r="BA78" s="74">
        <v>0</v>
      </c>
      <c r="BB78" s="74">
        <v>0</v>
      </c>
      <c r="BC78" s="74">
        <v>0</v>
      </c>
      <c r="BD78" s="74">
        <v>0</v>
      </c>
      <c r="BE78" s="74">
        <v>0</v>
      </c>
      <c r="BF78" s="74">
        <v>0</v>
      </c>
      <c r="BG78" s="74">
        <v>0</v>
      </c>
      <c r="BH78" s="74">
        <v>0</v>
      </c>
      <c r="BI78" s="74">
        <v>0</v>
      </c>
      <c r="BJ78" s="74">
        <v>0</v>
      </c>
      <c r="BK78" s="74">
        <v>0</v>
      </c>
      <c r="BL78" s="74">
        <v>0</v>
      </c>
      <c r="BM78" s="74">
        <v>0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-751070211.35785222</v>
      </c>
      <c r="BT78" s="74">
        <v>-343989944.88557005</v>
      </c>
      <c r="BU78" s="74">
        <v>-121863418.4927236</v>
      </c>
      <c r="BV78" s="74">
        <v>-197416367.61849311</v>
      </c>
      <c r="BW78" s="74">
        <v>0</v>
      </c>
      <c r="BX78" s="74">
        <v>-17236212.960798956</v>
      </c>
      <c r="BY78" s="74">
        <v>-70969975.137596592</v>
      </c>
      <c r="BZ78" s="74">
        <v>1793213.6700000002</v>
      </c>
      <c r="CA78" s="74">
        <v>-1387505.93267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-242239759.87</v>
      </c>
      <c r="CJ78" s="74">
        <v>-242239759.87</v>
      </c>
      <c r="CK78" s="74">
        <v>0</v>
      </c>
      <c r="CL78" s="74">
        <v>6044799904.2081118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0</v>
      </c>
      <c r="E80" s="74">
        <v>0</v>
      </c>
      <c r="F80" s="74">
        <v>0</v>
      </c>
      <c r="G80" s="74">
        <v>0</v>
      </c>
      <c r="H80" s="74">
        <v>0</v>
      </c>
      <c r="I80" s="74">
        <v>0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0</v>
      </c>
      <c r="AT80" s="74">
        <v>0</v>
      </c>
      <c r="AU80" s="74">
        <v>0</v>
      </c>
      <c r="AV80" s="74">
        <v>0</v>
      </c>
      <c r="AW80" s="74">
        <v>0</v>
      </c>
      <c r="AX80" s="74">
        <v>0</v>
      </c>
      <c r="AY80" s="74">
        <v>0</v>
      </c>
      <c r="AZ80" s="74">
        <v>0</v>
      </c>
      <c r="BA80" s="74">
        <v>0</v>
      </c>
      <c r="BB80" s="74">
        <v>0</v>
      </c>
      <c r="BC80" s="74">
        <v>0</v>
      </c>
      <c r="BD80" s="74">
        <v>0</v>
      </c>
      <c r="BE80" s="74">
        <v>0</v>
      </c>
      <c r="BF80" s="74">
        <v>0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0</v>
      </c>
      <c r="BT80" s="74">
        <v>0</v>
      </c>
      <c r="BU80" s="74">
        <v>0</v>
      </c>
      <c r="BV80" s="74">
        <v>0</v>
      </c>
      <c r="BW80" s="74">
        <v>0</v>
      </c>
      <c r="BX80" s="74">
        <v>0</v>
      </c>
      <c r="BY80" s="74">
        <v>0</v>
      </c>
      <c r="BZ80" s="74">
        <v>0</v>
      </c>
      <c r="CA80" s="74">
        <v>0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0</v>
      </c>
    </row>
    <row r="81" spans="1:90">
      <c r="A81" s="56" t="s">
        <v>134</v>
      </c>
      <c r="B81" s="73">
        <v>9003</v>
      </c>
      <c r="C81" s="70" t="s">
        <v>383</v>
      </c>
      <c r="D81" s="74">
        <v>7038109875.4359646</v>
      </c>
      <c r="E81" s="74">
        <v>4058935398.1199994</v>
      </c>
      <c r="F81" s="74">
        <v>4058935377.6199994</v>
      </c>
      <c r="G81" s="74">
        <v>20.5</v>
      </c>
      <c r="H81" s="74">
        <v>0</v>
      </c>
      <c r="I81" s="74">
        <v>-896596909.07999992</v>
      </c>
      <c r="J81" s="74">
        <v>-891640999.9799999</v>
      </c>
      <c r="K81" s="74">
        <v>-2521036901.8800006</v>
      </c>
      <c r="L81" s="74">
        <v>1629395901.8999999</v>
      </c>
      <c r="M81" s="74">
        <v>-4955909.1000000015</v>
      </c>
      <c r="N81" s="74">
        <v>4985353.8999999994</v>
      </c>
      <c r="O81" s="74">
        <v>-9941263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0</v>
      </c>
      <c r="W81" s="74">
        <v>0</v>
      </c>
      <c r="X81" s="74">
        <v>0</v>
      </c>
      <c r="Y81" s="74">
        <v>0</v>
      </c>
      <c r="Z81" s="74">
        <v>3875771386.3959637</v>
      </c>
      <c r="AA81" s="74">
        <v>2624470078.5300217</v>
      </c>
      <c r="AB81" s="74">
        <v>166885712.60150999</v>
      </c>
      <c r="AC81" s="74">
        <v>977533622.50155711</v>
      </c>
      <c r="AD81" s="74">
        <v>80479785.375375003</v>
      </c>
      <c r="AE81" s="74">
        <v>0</v>
      </c>
      <c r="AF81" s="74">
        <v>9596290.4675000012</v>
      </c>
      <c r="AG81" s="74">
        <v>16805896.920000002</v>
      </c>
      <c r="AH81" s="74">
        <v>0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0</v>
      </c>
      <c r="AO81" s="74">
        <v>0</v>
      </c>
      <c r="AP81" s="74">
        <v>0</v>
      </c>
      <c r="AQ81" s="74">
        <v>0</v>
      </c>
      <c r="AR81" s="74">
        <v>0</v>
      </c>
      <c r="AS81" s="74">
        <v>-993309971.22785223</v>
      </c>
      <c r="AT81" s="74">
        <v>0</v>
      </c>
      <c r="AU81" s="74">
        <v>0</v>
      </c>
      <c r="AV81" s="74">
        <v>0</v>
      </c>
      <c r="AW81" s="74">
        <v>0</v>
      </c>
      <c r="AX81" s="74">
        <v>0</v>
      </c>
      <c r="AY81" s="74">
        <v>0</v>
      </c>
      <c r="AZ81" s="74">
        <v>0</v>
      </c>
      <c r="BA81" s="74">
        <v>0</v>
      </c>
      <c r="BB81" s="74">
        <v>0</v>
      </c>
      <c r="BC81" s="74">
        <v>0</v>
      </c>
      <c r="BD81" s="74">
        <v>0</v>
      </c>
      <c r="BE81" s="74">
        <v>0</v>
      </c>
      <c r="BF81" s="74">
        <v>0</v>
      </c>
      <c r="BG81" s="74">
        <v>0</v>
      </c>
      <c r="BH81" s="74">
        <v>0</v>
      </c>
      <c r="BI81" s="74">
        <v>0</v>
      </c>
      <c r="BJ81" s="74">
        <v>0</v>
      </c>
      <c r="BK81" s="74">
        <v>0</v>
      </c>
      <c r="BL81" s="74">
        <v>0</v>
      </c>
      <c r="BM81" s="74">
        <v>0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-751070211.35785222</v>
      </c>
      <c r="BT81" s="74">
        <v>-343989944.88557005</v>
      </c>
      <c r="BU81" s="74">
        <v>-121863418.4927236</v>
      </c>
      <c r="BV81" s="74">
        <v>-197416367.61849311</v>
      </c>
      <c r="BW81" s="74">
        <v>0</v>
      </c>
      <c r="BX81" s="74">
        <v>-17236212.960798956</v>
      </c>
      <c r="BY81" s="74">
        <v>-70969975.137596592</v>
      </c>
      <c r="BZ81" s="74">
        <v>1793213.6700000002</v>
      </c>
      <c r="CA81" s="74">
        <v>-1387505.93267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-242239759.87</v>
      </c>
      <c r="CJ81" s="74">
        <v>-242239759.87</v>
      </c>
      <c r="CK81" s="74">
        <v>0</v>
      </c>
      <c r="CL81" s="74">
        <v>6044799904.2081118</v>
      </c>
    </row>
    <row r="82" spans="1:90" ht="12.75" customHeight="1">
      <c r="A82" s="57" t="s">
        <v>136</v>
      </c>
      <c r="B82" s="75"/>
      <c r="C82" s="70" t="s">
        <v>384</v>
      </c>
      <c r="D82" s="74">
        <v>7038109875.4359646</v>
      </c>
      <c r="E82" s="74">
        <v>4058935398.1199994</v>
      </c>
      <c r="F82" s="74">
        <v>4058935377.6199994</v>
      </c>
      <c r="G82" s="74">
        <v>20.5</v>
      </c>
      <c r="H82" s="74">
        <v>0</v>
      </c>
      <c r="I82" s="74">
        <v>-896596909.07999992</v>
      </c>
      <c r="J82" s="74">
        <v>-891640999.9799999</v>
      </c>
      <c r="K82" s="74">
        <v>-2521036901.8800006</v>
      </c>
      <c r="L82" s="74">
        <v>1629395901.8999999</v>
      </c>
      <c r="M82" s="74">
        <v>-4955909.1000000015</v>
      </c>
      <c r="N82" s="74">
        <v>4985353.8999999994</v>
      </c>
      <c r="O82" s="74">
        <v>-9941263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3875771386.3959637</v>
      </c>
      <c r="AA82" s="74">
        <v>2624470078.5300217</v>
      </c>
      <c r="AB82" s="74">
        <v>166885712.60150999</v>
      </c>
      <c r="AC82" s="74">
        <v>977533622.50155711</v>
      </c>
      <c r="AD82" s="74">
        <v>80479785.375375003</v>
      </c>
      <c r="AE82" s="74">
        <v>0</v>
      </c>
      <c r="AF82" s="74">
        <v>9596290.4675000012</v>
      </c>
      <c r="AG82" s="74">
        <v>16805896.920000002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74">
        <v>0</v>
      </c>
      <c r="AN82" s="74">
        <v>0</v>
      </c>
      <c r="AO82" s="74">
        <v>0</v>
      </c>
      <c r="AP82" s="74">
        <v>0</v>
      </c>
      <c r="AQ82" s="74">
        <v>0</v>
      </c>
      <c r="AR82" s="74">
        <v>0</v>
      </c>
      <c r="AS82" s="74">
        <v>-993309971.22785223</v>
      </c>
      <c r="AT82" s="74">
        <v>0</v>
      </c>
      <c r="AU82" s="74">
        <v>0</v>
      </c>
      <c r="AV82" s="74">
        <v>0</v>
      </c>
      <c r="AW82" s="74">
        <v>0</v>
      </c>
      <c r="AX82" s="74">
        <v>0</v>
      </c>
      <c r="AY82" s="74">
        <v>0</v>
      </c>
      <c r="AZ82" s="74">
        <v>0</v>
      </c>
      <c r="BA82" s="74">
        <v>0</v>
      </c>
      <c r="BB82" s="74">
        <v>0</v>
      </c>
      <c r="BC82" s="74">
        <v>0</v>
      </c>
      <c r="BD82" s="74">
        <v>0</v>
      </c>
      <c r="BE82" s="74">
        <v>0</v>
      </c>
      <c r="BF82" s="74">
        <v>0</v>
      </c>
      <c r="BG82" s="74">
        <v>0</v>
      </c>
      <c r="BH82" s="74">
        <v>0</v>
      </c>
      <c r="BI82" s="74">
        <v>0</v>
      </c>
      <c r="BJ82" s="74">
        <v>0</v>
      </c>
      <c r="BK82" s="74">
        <v>0</v>
      </c>
      <c r="BL82" s="74">
        <v>0</v>
      </c>
      <c r="BM82" s="74">
        <v>0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-751070211.35785222</v>
      </c>
      <c r="BT82" s="74">
        <v>-343989944.88557005</v>
      </c>
      <c r="BU82" s="74">
        <v>-121863418.4927236</v>
      </c>
      <c r="BV82" s="74">
        <v>-197416367.61849311</v>
      </c>
      <c r="BW82" s="74">
        <v>0</v>
      </c>
      <c r="BX82" s="74">
        <v>-17236212.960798956</v>
      </c>
      <c r="BY82" s="74">
        <v>-70969975.137596592</v>
      </c>
      <c r="BZ82" s="74">
        <v>1793213.6700000002</v>
      </c>
      <c r="CA82" s="74">
        <v>-1387505.93267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-242239759.87</v>
      </c>
      <c r="CJ82" s="74">
        <v>-242239759.87</v>
      </c>
      <c r="CK82" s="74">
        <v>0</v>
      </c>
      <c r="CL82" s="74">
        <v>6044799904.2081118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AB1DB-AE4B-4F99-AA0A-36428E818560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526</v>
      </c>
      <c r="B2" s="86">
        <v>772</v>
      </c>
      <c r="C2" s="86">
        <v>773</v>
      </c>
      <c r="D2" s="86">
        <v>776</v>
      </c>
      <c r="E2" s="86">
        <v>777</v>
      </c>
      <c r="F2" s="86">
        <v>778</v>
      </c>
      <c r="G2" s="86">
        <v>779</v>
      </c>
      <c r="H2" s="86">
        <v>782</v>
      </c>
      <c r="I2" s="87">
        <v>783</v>
      </c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310479548.36999995</v>
      </c>
      <c r="E8" s="71">
        <v>340254122.68999994</v>
      </c>
      <c r="F8" s="71">
        <v>525204601.66999996</v>
      </c>
      <c r="G8" s="71">
        <v>-184950478.97999999</v>
      </c>
      <c r="H8" s="71">
        <v>0</v>
      </c>
      <c r="I8" s="71">
        <v>-71320105.370000035</v>
      </c>
      <c r="J8" s="71">
        <v>-87912751.290000036</v>
      </c>
      <c r="K8" s="71">
        <v>-203937678.44000003</v>
      </c>
      <c r="L8" s="71">
        <v>116024927.14999999</v>
      </c>
      <c r="M8" s="71">
        <v>16592645.92</v>
      </c>
      <c r="N8" s="71">
        <v>32388724.91</v>
      </c>
      <c r="O8" s="71">
        <v>-15796078.99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41545531.049999997</v>
      </c>
      <c r="AA8" s="71">
        <v>15083209.91</v>
      </c>
      <c r="AB8" s="71">
        <v>896360.11</v>
      </c>
      <c r="AC8" s="71">
        <v>20754163.800000001</v>
      </c>
      <c r="AD8" s="71">
        <v>4811797.2300000004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-375880139.93999988</v>
      </c>
      <c r="AT8" s="71">
        <v>-276163023.50999993</v>
      </c>
      <c r="AU8" s="71">
        <v>-276174552.22999996</v>
      </c>
      <c r="AV8" s="71">
        <v>11528.720000000001</v>
      </c>
      <c r="AW8" s="71">
        <v>-634590.21000000136</v>
      </c>
      <c r="AX8" s="71">
        <v>-594984.69000000134</v>
      </c>
      <c r="AY8" s="71">
        <v>-13573654.060000001</v>
      </c>
      <c r="AZ8" s="71">
        <v>-13573654.060000001</v>
      </c>
      <c r="BA8" s="71">
        <v>0</v>
      </c>
      <c r="BB8" s="71">
        <v>0</v>
      </c>
      <c r="BC8" s="71">
        <v>0</v>
      </c>
      <c r="BD8" s="71">
        <v>12978669.369999999</v>
      </c>
      <c r="BE8" s="71">
        <v>-39605.51999999999</v>
      </c>
      <c r="BF8" s="71">
        <v>101799.70999999999</v>
      </c>
      <c r="BG8" s="71">
        <v>101799.70999999999</v>
      </c>
      <c r="BH8" s="71">
        <v>0</v>
      </c>
      <c r="BI8" s="71">
        <v>0</v>
      </c>
      <c r="BJ8" s="71">
        <v>0</v>
      </c>
      <c r="BK8" s="71">
        <v>-141405.22999999998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-99082526.219999984</v>
      </c>
      <c r="BT8" s="71">
        <v>-75799623.239999995</v>
      </c>
      <c r="BU8" s="71">
        <v>-10322970.33</v>
      </c>
      <c r="BV8" s="71">
        <v>-3857234.49</v>
      </c>
      <c r="BW8" s="71">
        <v>0</v>
      </c>
      <c r="BX8" s="71">
        <v>0</v>
      </c>
      <c r="BY8" s="71">
        <v>0</v>
      </c>
      <c r="BZ8" s="71">
        <v>-5645172.5300000003</v>
      </c>
      <c r="CA8" s="71">
        <v>-3457525.63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-65400591.569999933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-1335946.3400000073</v>
      </c>
      <c r="E9" s="71">
        <v>204900.03999999166</v>
      </c>
      <c r="F9" s="71">
        <v>96768363.169999972</v>
      </c>
      <c r="G9" s="71">
        <v>-96563463.12999998</v>
      </c>
      <c r="H9" s="71">
        <v>0</v>
      </c>
      <c r="I9" s="71">
        <v>-1540846.379999999</v>
      </c>
      <c r="J9" s="71">
        <v>-20337787.959999993</v>
      </c>
      <c r="K9" s="71">
        <v>-35601006.379999995</v>
      </c>
      <c r="L9" s="71">
        <v>15263218.42</v>
      </c>
      <c r="M9" s="71">
        <v>18796941.579999994</v>
      </c>
      <c r="N9" s="71">
        <v>35587604.279999994</v>
      </c>
      <c r="O9" s="71">
        <v>-16790662.699999999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360024.64999998949</v>
      </c>
      <c r="AT9" s="71">
        <v>-11484210.549999999</v>
      </c>
      <c r="AU9" s="71">
        <v>-11507575.719999999</v>
      </c>
      <c r="AV9" s="71">
        <v>23365.17</v>
      </c>
      <c r="AW9" s="71">
        <v>11499876.269999988</v>
      </c>
      <c r="AX9" s="71">
        <v>11523241.449999988</v>
      </c>
      <c r="AY9" s="71">
        <v>-67242978.930000007</v>
      </c>
      <c r="AZ9" s="71">
        <v>-2896964.93</v>
      </c>
      <c r="BA9" s="71">
        <v>-64346014</v>
      </c>
      <c r="BB9" s="71">
        <v>0</v>
      </c>
      <c r="BC9" s="71">
        <v>0</v>
      </c>
      <c r="BD9" s="71">
        <v>78766220.379999995</v>
      </c>
      <c r="BE9" s="71">
        <v>-23365.179999999993</v>
      </c>
      <c r="BF9" s="71">
        <v>289056.53000000003</v>
      </c>
      <c r="BG9" s="71">
        <v>102386.02</v>
      </c>
      <c r="BH9" s="71">
        <v>186670.51</v>
      </c>
      <c r="BI9" s="71">
        <v>0</v>
      </c>
      <c r="BJ9" s="71">
        <v>0</v>
      </c>
      <c r="BK9" s="71">
        <v>-312421.71000000002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354314.6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354314.6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-9955.67</v>
      </c>
      <c r="CJ9" s="71">
        <v>-9955.67</v>
      </c>
      <c r="CK9" s="71">
        <v>0</v>
      </c>
      <c r="CL9" s="71">
        <v>-975921.69000001787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886129241.26000035</v>
      </c>
      <c r="E10" s="71">
        <v>899573123.64000034</v>
      </c>
      <c r="F10" s="71">
        <v>2743587180.1300001</v>
      </c>
      <c r="G10" s="71">
        <v>-1844014056.4899998</v>
      </c>
      <c r="H10" s="71">
        <v>0</v>
      </c>
      <c r="I10" s="71">
        <v>-151961329.96999997</v>
      </c>
      <c r="J10" s="71">
        <v>-602455207.28999996</v>
      </c>
      <c r="K10" s="71">
        <v>-1155646492.6699998</v>
      </c>
      <c r="L10" s="71">
        <v>553191285.37999988</v>
      </c>
      <c r="M10" s="71">
        <v>450493877.31999999</v>
      </c>
      <c r="N10" s="71">
        <v>823683247.85000002</v>
      </c>
      <c r="O10" s="71">
        <v>-373189370.53000003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138517447.59</v>
      </c>
      <c r="AA10" s="71">
        <v>57052289.219999999</v>
      </c>
      <c r="AB10" s="71">
        <v>15339057.560000001</v>
      </c>
      <c r="AC10" s="71">
        <v>50643743.909999996</v>
      </c>
      <c r="AD10" s="71">
        <v>12124302.82</v>
      </c>
      <c r="AE10" s="71">
        <v>2851618.4299999997</v>
      </c>
      <c r="AF10" s="71">
        <v>0</v>
      </c>
      <c r="AG10" s="71">
        <v>0</v>
      </c>
      <c r="AH10" s="71">
        <v>506435.64999999991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-987710038.3599999</v>
      </c>
      <c r="AT10" s="71">
        <v>-798052903.33999991</v>
      </c>
      <c r="AU10" s="71">
        <v>-798078638.40999997</v>
      </c>
      <c r="AV10" s="71">
        <v>25735.070000000003</v>
      </c>
      <c r="AW10" s="71">
        <v>93176740.730000019</v>
      </c>
      <c r="AX10" s="71">
        <v>93246017.920000017</v>
      </c>
      <c r="AY10" s="71">
        <v>-39033710.129999988</v>
      </c>
      <c r="AZ10" s="71">
        <v>-49172965.959999993</v>
      </c>
      <c r="BA10" s="71">
        <v>669225.59000000032</v>
      </c>
      <c r="BB10" s="71">
        <v>0</v>
      </c>
      <c r="BC10" s="71">
        <v>9470030.2400000021</v>
      </c>
      <c r="BD10" s="71">
        <v>132279728.05000001</v>
      </c>
      <c r="BE10" s="71">
        <v>-69277.190000000031</v>
      </c>
      <c r="BF10" s="71">
        <v>163558.46999999997</v>
      </c>
      <c r="BG10" s="71">
        <v>203239.65</v>
      </c>
      <c r="BH10" s="71">
        <v>0</v>
      </c>
      <c r="BI10" s="71">
        <v>0</v>
      </c>
      <c r="BJ10" s="71">
        <v>-39681.180000000008</v>
      </c>
      <c r="BK10" s="71">
        <v>-232835.66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-270933961.45000005</v>
      </c>
      <c r="BT10" s="71">
        <v>-117056445.97000001</v>
      </c>
      <c r="BU10" s="71">
        <v>-59967147.989999995</v>
      </c>
      <c r="BV10" s="71">
        <v>-27861912.989999998</v>
      </c>
      <c r="BW10" s="71">
        <v>0</v>
      </c>
      <c r="BX10" s="71">
        <v>-6455256.0799999991</v>
      </c>
      <c r="BY10" s="71">
        <v>-4944970.68</v>
      </c>
      <c r="BZ10" s="71">
        <v>-54648227.740000002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-11899914.299999999</v>
      </c>
      <c r="CJ10" s="71">
        <v>-11899914.299999999</v>
      </c>
      <c r="CK10" s="71">
        <v>0</v>
      </c>
      <c r="CL10" s="71">
        <v>-101580797.09999955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264332772.12000009</v>
      </c>
      <c r="E11" s="71">
        <v>340526808.41000009</v>
      </c>
      <c r="F11" s="71">
        <v>1116748063.71</v>
      </c>
      <c r="G11" s="71">
        <v>-776221255.29999995</v>
      </c>
      <c r="H11" s="71">
        <v>0</v>
      </c>
      <c r="I11" s="71">
        <v>-102859582.44999999</v>
      </c>
      <c r="J11" s="71">
        <v>-302452753.13</v>
      </c>
      <c r="K11" s="71">
        <v>-552058293.5</v>
      </c>
      <c r="L11" s="71">
        <v>249605540.36999997</v>
      </c>
      <c r="M11" s="71">
        <v>199593170.68000001</v>
      </c>
      <c r="N11" s="71">
        <v>381494671.35000002</v>
      </c>
      <c r="O11" s="71">
        <v>-181901500.67000002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26665546.159999996</v>
      </c>
      <c r="AA11" s="71">
        <v>17657015</v>
      </c>
      <c r="AB11" s="71">
        <v>0</v>
      </c>
      <c r="AC11" s="71">
        <v>2301093.3299999996</v>
      </c>
      <c r="AD11" s="71">
        <v>5825780.5599999996</v>
      </c>
      <c r="AE11" s="71">
        <v>16799.510000000002</v>
      </c>
      <c r="AF11" s="71">
        <v>0</v>
      </c>
      <c r="AG11" s="71">
        <v>15894.49</v>
      </c>
      <c r="AH11" s="71">
        <v>848963.27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-329057847.08000004</v>
      </c>
      <c r="AT11" s="71">
        <v>-247680245.56999999</v>
      </c>
      <c r="AU11" s="71">
        <v>-247680245.56999999</v>
      </c>
      <c r="AV11" s="71">
        <v>0</v>
      </c>
      <c r="AW11" s="71">
        <v>-2986246.4399999995</v>
      </c>
      <c r="AX11" s="71">
        <v>-2986246.4399999995</v>
      </c>
      <c r="AY11" s="71">
        <v>-11449896.99</v>
      </c>
      <c r="AZ11" s="71">
        <v>-11449896.99</v>
      </c>
      <c r="BA11" s="71">
        <v>0</v>
      </c>
      <c r="BB11" s="71">
        <v>0</v>
      </c>
      <c r="BC11" s="71">
        <v>0</v>
      </c>
      <c r="BD11" s="71">
        <v>8463650.5500000007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-78391355.070000038</v>
      </c>
      <c r="BT11" s="71">
        <v>-137060057.58000001</v>
      </c>
      <c r="BU11" s="71">
        <v>-7473162.54</v>
      </c>
      <c r="BV11" s="71">
        <v>-5540718.8399999999</v>
      </c>
      <c r="BW11" s="71">
        <v>-22690.93</v>
      </c>
      <c r="BX11" s="71">
        <v>-336139.89999999991</v>
      </c>
      <c r="BY11" s="71">
        <v>-739687.11</v>
      </c>
      <c r="BZ11" s="71">
        <v>72781101.829999998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-64725074.959999949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476428204.41663796</v>
      </c>
      <c r="E14" s="71">
        <v>567305269.12000012</v>
      </c>
      <c r="F14" s="71">
        <v>2076517476.3299999</v>
      </c>
      <c r="G14" s="71">
        <v>-1509212207.2099998</v>
      </c>
      <c r="H14" s="71">
        <v>0</v>
      </c>
      <c r="I14" s="71">
        <v>-152177286.09000015</v>
      </c>
      <c r="J14" s="71">
        <v>-524843932.63000011</v>
      </c>
      <c r="K14" s="71">
        <v>-1081399100.9400001</v>
      </c>
      <c r="L14" s="71">
        <v>556555168.30999994</v>
      </c>
      <c r="M14" s="71">
        <v>372666646.53999996</v>
      </c>
      <c r="N14" s="71">
        <v>796468161.62</v>
      </c>
      <c r="O14" s="71">
        <v>-423801515.08000004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61300007.756637998</v>
      </c>
      <c r="AA14" s="71">
        <v>32556836.645965997</v>
      </c>
      <c r="AB14" s="71">
        <v>-39838.397720000154</v>
      </c>
      <c r="AC14" s="71">
        <v>15933435.569450002</v>
      </c>
      <c r="AD14" s="71">
        <v>12489273.833866</v>
      </c>
      <c r="AE14" s="71">
        <v>1851.532798</v>
      </c>
      <c r="AF14" s="71">
        <v>13487.205</v>
      </c>
      <c r="AG14" s="71">
        <v>337453.52365800005</v>
      </c>
      <c r="AH14" s="71">
        <v>0</v>
      </c>
      <c r="AI14" s="71">
        <v>7507.8436199999987</v>
      </c>
      <c r="AJ14" s="71">
        <v>213.63</v>
      </c>
      <c r="AK14" s="71">
        <v>213.63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-701915976.83000004</v>
      </c>
      <c r="AT14" s="71">
        <v>-430858463.32000005</v>
      </c>
      <c r="AU14" s="71">
        <v>-430858463.32000005</v>
      </c>
      <c r="AV14" s="71">
        <v>0</v>
      </c>
      <c r="AW14" s="71">
        <v>-114020887.49999997</v>
      </c>
      <c r="AX14" s="71">
        <v>-113967161.42999998</v>
      </c>
      <c r="AY14" s="71">
        <v>-148823823.82999998</v>
      </c>
      <c r="AZ14" s="71">
        <v>-20480973.169999998</v>
      </c>
      <c r="BA14" s="71">
        <v>-128342850.66</v>
      </c>
      <c r="BB14" s="71">
        <v>0</v>
      </c>
      <c r="BC14" s="71">
        <v>0</v>
      </c>
      <c r="BD14" s="71">
        <v>34856662.399999999</v>
      </c>
      <c r="BE14" s="71">
        <v>-53726.069999999978</v>
      </c>
      <c r="BF14" s="71">
        <v>123081.83000000002</v>
      </c>
      <c r="BG14" s="71">
        <v>123081.83000000002</v>
      </c>
      <c r="BH14" s="71">
        <v>0</v>
      </c>
      <c r="BI14" s="71">
        <v>0</v>
      </c>
      <c r="BJ14" s="71">
        <v>0</v>
      </c>
      <c r="BK14" s="71">
        <v>-176807.9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-157024080.60000002</v>
      </c>
      <c r="BT14" s="71">
        <v>-239164854.44</v>
      </c>
      <c r="BU14" s="71">
        <v>-35836904.979999997</v>
      </c>
      <c r="BV14" s="71">
        <v>-12095905.439999999</v>
      </c>
      <c r="BW14" s="71">
        <v>0</v>
      </c>
      <c r="BX14" s="71">
        <v>-4938361.3199999994</v>
      </c>
      <c r="BY14" s="71">
        <v>-10845.5</v>
      </c>
      <c r="BZ14" s="71">
        <v>136856933.58999997</v>
      </c>
      <c r="CA14" s="71">
        <v>-1834142.51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-12545.41</v>
      </c>
      <c r="CJ14" s="71">
        <v>-12545.41</v>
      </c>
      <c r="CK14" s="71">
        <v>0</v>
      </c>
      <c r="CL14" s="71">
        <v>-225487772.41336209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366822065.49000001</v>
      </c>
      <c r="G20" s="71">
        <v>-366822065.49000001</v>
      </c>
      <c r="H20" s="71">
        <v>0</v>
      </c>
      <c r="I20" s="71">
        <v>0</v>
      </c>
      <c r="J20" s="71">
        <v>-3889504.9100000262</v>
      </c>
      <c r="K20" s="71">
        <v>-82155785.580000013</v>
      </c>
      <c r="L20" s="71">
        <v>78266280.669999987</v>
      </c>
      <c r="M20" s="71">
        <v>3889504.9100000262</v>
      </c>
      <c r="N20" s="71">
        <v>82155785.580000013</v>
      </c>
      <c r="O20" s="71">
        <v>-78266280.669999987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15717315.670000004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15967315.610000003</v>
      </c>
      <c r="BT20" s="71">
        <v>-7844762.7199999988</v>
      </c>
      <c r="BU20" s="71">
        <v>-6981173.1200000001</v>
      </c>
      <c r="BV20" s="71">
        <v>-1343790.05</v>
      </c>
      <c r="BW20" s="71">
        <v>-11152.06</v>
      </c>
      <c r="BX20" s="71">
        <v>-595047.2300000001</v>
      </c>
      <c r="BY20" s="71">
        <v>-1682564.94</v>
      </c>
      <c r="BZ20" s="71">
        <v>34427405.910000004</v>
      </c>
      <c r="CA20" s="71">
        <v>-1600.1800000000003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-249999.94</v>
      </c>
      <c r="CJ20" s="71">
        <v>-249999.94</v>
      </c>
      <c r="CK20" s="71">
        <v>0</v>
      </c>
      <c r="CL20" s="71">
        <v>15717315.670000004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139</v>
      </c>
      <c r="E21" s="71">
        <v>0</v>
      </c>
      <c r="F21" s="71">
        <v>16547675.060000001</v>
      </c>
      <c r="G21" s="71">
        <v>-16547675.060000001</v>
      </c>
      <c r="H21" s="71">
        <v>0</v>
      </c>
      <c r="I21" s="71">
        <v>139</v>
      </c>
      <c r="J21" s="71">
        <v>3520025.04</v>
      </c>
      <c r="K21" s="71">
        <v>-4675783.96</v>
      </c>
      <c r="L21" s="71">
        <v>8195809</v>
      </c>
      <c r="M21" s="71">
        <v>-3519886.04</v>
      </c>
      <c r="N21" s="71">
        <v>4675783.96</v>
      </c>
      <c r="O21" s="71">
        <v>-8195670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-2896925.4799999995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-2896925.4799999995</v>
      </c>
      <c r="BT21" s="71">
        <v>-3977283.77</v>
      </c>
      <c r="BU21" s="71">
        <v>-964729.30999999994</v>
      </c>
      <c r="BV21" s="71">
        <v>-315366.51</v>
      </c>
      <c r="BW21" s="71">
        <v>0</v>
      </c>
      <c r="BX21" s="71">
        <v>-54732.84</v>
      </c>
      <c r="BY21" s="71">
        <v>-67179.839999999997</v>
      </c>
      <c r="BZ21" s="71">
        <v>2482366.79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-2896786.4799999995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4528151772.2597904</v>
      </c>
      <c r="E22" s="71">
        <v>5104023721.5200005</v>
      </c>
      <c r="F22" s="71">
        <v>33277085587.400002</v>
      </c>
      <c r="G22" s="71">
        <v>-28173061865.880001</v>
      </c>
      <c r="H22" s="71">
        <v>0</v>
      </c>
      <c r="I22" s="71">
        <v>-1183005076.6700039</v>
      </c>
      <c r="J22" s="71">
        <v>-7617851170.7700024</v>
      </c>
      <c r="K22" s="71">
        <v>-18202100761.280003</v>
      </c>
      <c r="L22" s="71">
        <v>10584249590.51</v>
      </c>
      <c r="M22" s="71">
        <v>6434846094.0999985</v>
      </c>
      <c r="N22" s="71">
        <v>15631818407.939999</v>
      </c>
      <c r="O22" s="71">
        <v>-9196972313.8400002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607133127.40979362</v>
      </c>
      <c r="AA22" s="71">
        <v>436876290.55983871</v>
      </c>
      <c r="AB22" s="71">
        <v>0</v>
      </c>
      <c r="AC22" s="71">
        <v>148466032.7278437</v>
      </c>
      <c r="AD22" s="71">
        <v>16441260.798564265</v>
      </c>
      <c r="AE22" s="71">
        <v>3567917.4532987648</v>
      </c>
      <c r="AF22" s="71">
        <v>0</v>
      </c>
      <c r="AG22" s="71">
        <v>1776020.0985331982</v>
      </c>
      <c r="AH22" s="71">
        <v>0</v>
      </c>
      <c r="AI22" s="71">
        <v>5605.771714900935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-4409873071.130393</v>
      </c>
      <c r="AT22" s="71">
        <v>-4046051706.1499996</v>
      </c>
      <c r="AU22" s="71">
        <v>-4046058628.9299998</v>
      </c>
      <c r="AV22" s="71">
        <v>6922.7800000000007</v>
      </c>
      <c r="AW22" s="71">
        <v>-24984559.63000001</v>
      </c>
      <c r="AX22" s="71">
        <v>-24948007.710000008</v>
      </c>
      <c r="AY22" s="71">
        <v>-153437975.17000002</v>
      </c>
      <c r="AZ22" s="71">
        <v>-186836625.18000001</v>
      </c>
      <c r="BA22" s="71">
        <v>0</v>
      </c>
      <c r="BB22" s="71">
        <v>0</v>
      </c>
      <c r="BC22" s="71">
        <v>33398650.009999998</v>
      </c>
      <c r="BD22" s="71">
        <v>128489967.46000001</v>
      </c>
      <c r="BE22" s="71">
        <v>-36551.919999999969</v>
      </c>
      <c r="BF22" s="71">
        <v>104502.67</v>
      </c>
      <c r="BG22" s="71">
        <v>127249.64</v>
      </c>
      <c r="BH22" s="71">
        <v>0</v>
      </c>
      <c r="BI22" s="71">
        <v>0</v>
      </c>
      <c r="BJ22" s="71">
        <v>-22746.969999999998</v>
      </c>
      <c r="BK22" s="71">
        <v>-141054.58999999997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-338836805.35039294</v>
      </c>
      <c r="BT22" s="71">
        <v>-2568521647.3600001</v>
      </c>
      <c r="BU22" s="71">
        <v>-393385700.79755914</v>
      </c>
      <c r="BV22" s="71">
        <v>-28552784.880390417</v>
      </c>
      <c r="BW22" s="71">
        <v>0</v>
      </c>
      <c r="BX22" s="71">
        <v>-33815956.674990475</v>
      </c>
      <c r="BY22" s="71">
        <v>-22577767.847452193</v>
      </c>
      <c r="BZ22" s="71">
        <v>2727494579.5799999</v>
      </c>
      <c r="CA22" s="71">
        <v>-19477527.370000001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118278701.12939739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1681505079.8700001</v>
      </c>
      <c r="G23" s="71">
        <v>-1681505079.8700001</v>
      </c>
      <c r="H23" s="71">
        <v>0</v>
      </c>
      <c r="I23" s="71">
        <v>0</v>
      </c>
      <c r="J23" s="71">
        <v>-331258341.02000004</v>
      </c>
      <c r="K23" s="71">
        <v>-604878520.84000003</v>
      </c>
      <c r="L23" s="71">
        <v>273620179.81999999</v>
      </c>
      <c r="M23" s="71">
        <v>331258341.02000004</v>
      </c>
      <c r="N23" s="71">
        <v>604878520.84000003</v>
      </c>
      <c r="O23" s="71">
        <v>-273620179.81999999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-14847417.659999998</v>
      </c>
      <c r="AT23" s="71">
        <v>0</v>
      </c>
      <c r="AU23" s="71">
        <v>-11800.97</v>
      </c>
      <c r="AV23" s="71">
        <v>11800.970000000001</v>
      </c>
      <c r="AW23" s="71">
        <v>0</v>
      </c>
      <c r="AX23" s="71">
        <v>-102487.37999999999</v>
      </c>
      <c r="AY23" s="71">
        <v>-186242.99</v>
      </c>
      <c r="AZ23" s="71">
        <v>-186242.99</v>
      </c>
      <c r="BA23" s="71">
        <v>0</v>
      </c>
      <c r="BB23" s="71">
        <v>0</v>
      </c>
      <c r="BC23" s="71">
        <v>0</v>
      </c>
      <c r="BD23" s="71">
        <v>83755.61</v>
      </c>
      <c r="BE23" s="71">
        <v>102487.37999999999</v>
      </c>
      <c r="BF23" s="71">
        <v>186242.99</v>
      </c>
      <c r="BG23" s="71">
        <v>186242.99</v>
      </c>
      <c r="BH23" s="71">
        <v>0</v>
      </c>
      <c r="BI23" s="71">
        <v>0</v>
      </c>
      <c r="BJ23" s="71">
        <v>0</v>
      </c>
      <c r="BK23" s="71">
        <v>-83755.61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-14847417.659999998</v>
      </c>
      <c r="BT23" s="71">
        <v>-132421675.24000002</v>
      </c>
      <c r="BU23" s="71">
        <v>-26361718.870000001</v>
      </c>
      <c r="BV23" s="71">
        <v>-610559.35999999987</v>
      </c>
      <c r="BW23" s="71">
        <v>0</v>
      </c>
      <c r="BX23" s="71">
        <v>-5283463.9099999992</v>
      </c>
      <c r="BY23" s="71">
        <v>-10346433.92</v>
      </c>
      <c r="BZ23" s="71">
        <v>160751972.36000001</v>
      </c>
      <c r="CA23" s="71">
        <v>-575538.72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-14847417.659999998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1281455780.3399987</v>
      </c>
      <c r="E24" s="71">
        <v>1588295720.3799992</v>
      </c>
      <c r="F24" s="71">
        <v>8051318724.6899996</v>
      </c>
      <c r="G24" s="71">
        <v>-6463023004.3100004</v>
      </c>
      <c r="H24" s="71">
        <v>0</v>
      </c>
      <c r="I24" s="71">
        <v>-399005640.52000046</v>
      </c>
      <c r="J24" s="71">
        <v>-1849585895.2100005</v>
      </c>
      <c r="K24" s="71">
        <v>-4135982774.9400001</v>
      </c>
      <c r="L24" s="71">
        <v>2286396879.7299995</v>
      </c>
      <c r="M24" s="71">
        <v>1450580254.6900001</v>
      </c>
      <c r="N24" s="71">
        <v>3337388958.23</v>
      </c>
      <c r="O24" s="71">
        <v>-1886808703.54</v>
      </c>
      <c r="P24" s="71">
        <v>0</v>
      </c>
      <c r="Q24" s="71">
        <v>0</v>
      </c>
      <c r="R24" s="71">
        <v>0</v>
      </c>
      <c r="S24" s="71">
        <v>-73470631.140000001</v>
      </c>
      <c r="T24" s="71">
        <v>-73470631.140000001</v>
      </c>
      <c r="U24" s="71">
        <v>-73470631.140000001</v>
      </c>
      <c r="V24" s="71">
        <v>0</v>
      </c>
      <c r="W24" s="71">
        <v>0</v>
      </c>
      <c r="X24" s="71">
        <v>0</v>
      </c>
      <c r="Y24" s="71">
        <v>0</v>
      </c>
      <c r="Z24" s="71">
        <v>165636331.62</v>
      </c>
      <c r="AA24" s="71">
        <v>162663094.63</v>
      </c>
      <c r="AB24" s="71">
        <v>0</v>
      </c>
      <c r="AC24" s="71">
        <v>2973236.99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-1524050518.1999998</v>
      </c>
      <c r="AT24" s="71">
        <v>-1229878831.79</v>
      </c>
      <c r="AU24" s="71">
        <v>-1229878831.79</v>
      </c>
      <c r="AV24" s="71">
        <v>0</v>
      </c>
      <c r="AW24" s="71">
        <v>-9351874.3200000003</v>
      </c>
      <c r="AX24" s="71">
        <v>-9351874.3200000003</v>
      </c>
      <c r="AY24" s="71">
        <v>-56565634.670000002</v>
      </c>
      <c r="AZ24" s="71">
        <v>-56565634.670000002</v>
      </c>
      <c r="BA24" s="71">
        <v>0</v>
      </c>
      <c r="BB24" s="71">
        <v>0</v>
      </c>
      <c r="BC24" s="71">
        <v>0</v>
      </c>
      <c r="BD24" s="71">
        <v>47213760.350000001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-284819812.08999997</v>
      </c>
      <c r="BT24" s="71">
        <v>-842932378.38</v>
      </c>
      <c r="BU24" s="71">
        <v>-91524333.230000004</v>
      </c>
      <c r="BV24" s="71">
        <v>-19723775.619999994</v>
      </c>
      <c r="BW24" s="71">
        <v>0</v>
      </c>
      <c r="BX24" s="71">
        <v>-13139693.799999999</v>
      </c>
      <c r="BY24" s="71">
        <v>-24725310.719999995</v>
      </c>
      <c r="BZ24" s="71">
        <v>734759888.09000003</v>
      </c>
      <c r="CA24" s="71">
        <v>-27534208.43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-242594737.86000109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-9.9999949336051941E-2</v>
      </c>
      <c r="E25" s="71">
        <v>2.9802322387695313E-8</v>
      </c>
      <c r="F25" s="71">
        <v>200437493.71000004</v>
      </c>
      <c r="G25" s="71">
        <v>-200437493.71000001</v>
      </c>
      <c r="H25" s="71">
        <v>0</v>
      </c>
      <c r="I25" s="71">
        <v>-9.9999979138374329E-2</v>
      </c>
      <c r="J25" s="71">
        <v>-2161101.5399999395</v>
      </c>
      <c r="K25" s="71">
        <v>-53556569.199999943</v>
      </c>
      <c r="L25" s="71">
        <v>51395467.660000004</v>
      </c>
      <c r="M25" s="71">
        <v>2161101.4399999604</v>
      </c>
      <c r="N25" s="71">
        <v>53556569.179999962</v>
      </c>
      <c r="O25" s="71">
        <v>-51395467.740000002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-2941424.6218972337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-2912055.2618972338</v>
      </c>
      <c r="BT25" s="71">
        <v>-20824566.509999998</v>
      </c>
      <c r="BU25" s="71">
        <v>-3957315.4409617758</v>
      </c>
      <c r="BV25" s="71">
        <v>-1452954.3441715415</v>
      </c>
      <c r="BW25" s="71">
        <v>0</v>
      </c>
      <c r="BX25" s="71">
        <v>-4537814.5428629918</v>
      </c>
      <c r="BY25" s="71">
        <v>-255699.81390092641</v>
      </c>
      <c r="BZ25" s="71">
        <v>28150933.859999999</v>
      </c>
      <c r="CA25" s="71">
        <v>-34638.47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-29369.359999999997</v>
      </c>
      <c r="CJ25" s="71">
        <v>-29369.359999999997</v>
      </c>
      <c r="CK25" s="71">
        <v>0</v>
      </c>
      <c r="CL25" s="71">
        <v>-2941424.721897183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6.9999998435378075E-2</v>
      </c>
      <c r="E26" s="71">
        <v>0</v>
      </c>
      <c r="F26" s="71">
        <v>31196287.379999999</v>
      </c>
      <c r="G26" s="71">
        <v>-31196287.379999999</v>
      </c>
      <c r="H26" s="71">
        <v>0</v>
      </c>
      <c r="I26" s="71">
        <v>6.9999998435378075E-2</v>
      </c>
      <c r="J26" s="71">
        <v>-1769459.7300000004</v>
      </c>
      <c r="K26" s="71">
        <v>-9609655.3300000001</v>
      </c>
      <c r="L26" s="71">
        <v>7840195.5999999996</v>
      </c>
      <c r="M26" s="71">
        <v>1769459.7999999989</v>
      </c>
      <c r="N26" s="71">
        <v>9609655.379999999</v>
      </c>
      <c r="O26" s="71">
        <v>-7840195.5800000001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-601206.55999999959</v>
      </c>
      <c r="AT26" s="71">
        <v>-59837.14</v>
      </c>
      <c r="AU26" s="71">
        <v>-59837.14</v>
      </c>
      <c r="AV26" s="71">
        <v>0</v>
      </c>
      <c r="AW26" s="71">
        <v>21525.769999999997</v>
      </c>
      <c r="AX26" s="71">
        <v>21525.769999999997</v>
      </c>
      <c r="AY26" s="71">
        <v>-8668.7899999999991</v>
      </c>
      <c r="AZ26" s="71">
        <v>-8668.7899999999991</v>
      </c>
      <c r="BA26" s="71">
        <v>0</v>
      </c>
      <c r="BB26" s="71">
        <v>0</v>
      </c>
      <c r="BC26" s="71">
        <v>0</v>
      </c>
      <c r="BD26" s="71">
        <v>30194.559999999998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-562895.18999999959</v>
      </c>
      <c r="BT26" s="71">
        <v>-1759886.2400000002</v>
      </c>
      <c r="BU26" s="71">
        <v>-969228.1100000001</v>
      </c>
      <c r="BV26" s="71">
        <v>-187845.92</v>
      </c>
      <c r="BW26" s="71">
        <v>0</v>
      </c>
      <c r="BX26" s="71">
        <v>-75268.460000000006</v>
      </c>
      <c r="BY26" s="71">
        <v>-196663.12999999998</v>
      </c>
      <c r="BZ26" s="71">
        <v>2662876.7600000007</v>
      </c>
      <c r="CA26" s="71">
        <v>-36880.090000000004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-601206.49000000115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255386361.65999985</v>
      </c>
      <c r="E27" s="71">
        <v>202996549.73999989</v>
      </c>
      <c r="F27" s="71">
        <v>764287914.19999993</v>
      </c>
      <c r="G27" s="71">
        <v>-561291364.46000004</v>
      </c>
      <c r="H27" s="71">
        <v>0</v>
      </c>
      <c r="I27" s="71">
        <v>-29097131.810000032</v>
      </c>
      <c r="J27" s="71">
        <v>-83909265.150000036</v>
      </c>
      <c r="K27" s="71">
        <v>-224834590.70000002</v>
      </c>
      <c r="L27" s="71">
        <v>140925325.54999998</v>
      </c>
      <c r="M27" s="71">
        <v>54812133.340000004</v>
      </c>
      <c r="N27" s="71">
        <v>150689644</v>
      </c>
      <c r="O27" s="71">
        <v>-95877510.659999996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81486943.729999989</v>
      </c>
      <c r="AA27" s="71">
        <v>29147353.960000005</v>
      </c>
      <c r="AB27" s="71">
        <v>7605237.8499999987</v>
      </c>
      <c r="AC27" s="71">
        <v>44734351.919999994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-101079032.68000001</v>
      </c>
      <c r="AT27" s="71">
        <v>-44203987.770000003</v>
      </c>
      <c r="AU27" s="71">
        <v>-44203987.770000003</v>
      </c>
      <c r="AV27" s="71">
        <v>0</v>
      </c>
      <c r="AW27" s="71">
        <v>1318154.4300000016</v>
      </c>
      <c r="AX27" s="71">
        <v>1318154.4300000016</v>
      </c>
      <c r="AY27" s="71">
        <v>-10353415.659999998</v>
      </c>
      <c r="AZ27" s="71">
        <v>-10353415.659999998</v>
      </c>
      <c r="BA27" s="71">
        <v>0</v>
      </c>
      <c r="BB27" s="71">
        <v>0</v>
      </c>
      <c r="BC27" s="71">
        <v>0</v>
      </c>
      <c r="BD27" s="71">
        <v>11671570.09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-58056651.960000008</v>
      </c>
      <c r="BT27" s="71">
        <v>-100473847.48000002</v>
      </c>
      <c r="BU27" s="71">
        <v>-14091438.959999999</v>
      </c>
      <c r="BV27" s="71">
        <v>-3153870.6099999994</v>
      </c>
      <c r="BW27" s="71">
        <v>0</v>
      </c>
      <c r="BX27" s="71">
        <v>-2533380.7499999995</v>
      </c>
      <c r="BY27" s="71">
        <v>-1803902.6100000003</v>
      </c>
      <c r="BZ27" s="71">
        <v>63999788.450000003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-136547.38</v>
      </c>
      <c r="CJ27" s="71">
        <v>-136547.38</v>
      </c>
      <c r="CK27" s="71">
        <v>0</v>
      </c>
      <c r="CL27" s="71">
        <v>154307328.97999984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292128149.98553044</v>
      </c>
      <c r="E29" s="71">
        <v>338260467.48000026</v>
      </c>
      <c r="F29" s="71">
        <v>1605654378.0700002</v>
      </c>
      <c r="G29" s="71">
        <v>-1267393910.5899999</v>
      </c>
      <c r="H29" s="71">
        <v>0</v>
      </c>
      <c r="I29" s="71">
        <v>-71122669.059999883</v>
      </c>
      <c r="J29" s="71">
        <v>-408772957.11000007</v>
      </c>
      <c r="K29" s="71">
        <v>-727960273.72000003</v>
      </c>
      <c r="L29" s="71">
        <v>319187316.60999995</v>
      </c>
      <c r="M29" s="71">
        <v>337650288.05000019</v>
      </c>
      <c r="N29" s="71">
        <v>557534093.27000022</v>
      </c>
      <c r="O29" s="71">
        <v>-219883805.22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24990351.565530073</v>
      </c>
      <c r="AA29" s="71">
        <v>24990351.565530073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-371171553.95065749</v>
      </c>
      <c r="AT29" s="71">
        <v>-275667321.65000004</v>
      </c>
      <c r="AU29" s="71">
        <v>-275670645.13000005</v>
      </c>
      <c r="AV29" s="71">
        <v>3323.4799999999996</v>
      </c>
      <c r="AW29" s="71">
        <v>-692721.4100000764</v>
      </c>
      <c r="AX29" s="71">
        <v>-678954.08000007644</v>
      </c>
      <c r="AY29" s="71">
        <v>-10405200.060000077</v>
      </c>
      <c r="AZ29" s="71">
        <v>-13586402.740000077</v>
      </c>
      <c r="BA29" s="71">
        <v>0</v>
      </c>
      <c r="BB29" s="71">
        <v>0</v>
      </c>
      <c r="BC29" s="71">
        <v>3181202.68</v>
      </c>
      <c r="BD29" s="71">
        <v>9726245.9800000004</v>
      </c>
      <c r="BE29" s="71">
        <v>-13767.329999999994</v>
      </c>
      <c r="BF29" s="71">
        <v>38981.860000000008</v>
      </c>
      <c r="BG29" s="71">
        <v>50899.87000000001</v>
      </c>
      <c r="BH29" s="71">
        <v>0</v>
      </c>
      <c r="BI29" s="71">
        <v>0</v>
      </c>
      <c r="BJ29" s="71">
        <v>-11918.01</v>
      </c>
      <c r="BK29" s="71">
        <v>-52749.19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-94811510.890657365</v>
      </c>
      <c r="BT29" s="71">
        <v>-176393736.67000008</v>
      </c>
      <c r="BU29" s="71">
        <v>-13913719.609733231</v>
      </c>
      <c r="BV29" s="71">
        <v>-2200296.580396622</v>
      </c>
      <c r="BW29" s="71">
        <v>0</v>
      </c>
      <c r="BX29" s="71">
        <v>-7090441.7989307232</v>
      </c>
      <c r="BY29" s="71">
        <v>-4804541.1986573227</v>
      </c>
      <c r="BZ29" s="71">
        <v>109542696.85000013</v>
      </c>
      <c r="CA29" s="71">
        <v>48528.117060494522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-79043403.965127051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17931673.772912286</v>
      </c>
      <c r="E30" s="71">
        <v>0</v>
      </c>
      <c r="F30" s="71">
        <v>113591383.77</v>
      </c>
      <c r="G30" s="71">
        <v>-113591383.77</v>
      </c>
      <c r="H30" s="71">
        <v>0</v>
      </c>
      <c r="I30" s="71">
        <v>-426.01999999582767</v>
      </c>
      <c r="J30" s="71">
        <v>-18213646.309999995</v>
      </c>
      <c r="K30" s="71">
        <v>-23354834.619999997</v>
      </c>
      <c r="L30" s="71">
        <v>5141188.3100000005</v>
      </c>
      <c r="M30" s="71">
        <v>18213220.289999999</v>
      </c>
      <c r="N30" s="71">
        <v>23354834.619999997</v>
      </c>
      <c r="O30" s="71">
        <v>-5141614.33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17921249.632912282</v>
      </c>
      <c r="AA30" s="71">
        <v>8724671.9598642867</v>
      </c>
      <c r="AB30" s="71">
        <v>9196577.6730479952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10850.16</v>
      </c>
      <c r="AK30" s="71">
        <v>10850.16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511744.99716011324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511744.99716011324</v>
      </c>
      <c r="BT30" s="71">
        <v>-4808936.33</v>
      </c>
      <c r="BU30" s="71">
        <v>-2429118.4666508744</v>
      </c>
      <c r="BV30" s="71">
        <v>-1005162.9483086739</v>
      </c>
      <c r="BW30" s="71">
        <v>0</v>
      </c>
      <c r="BX30" s="71">
        <v>-38107.159851057164</v>
      </c>
      <c r="BY30" s="71">
        <v>-187994.86802928156</v>
      </c>
      <c r="BZ30" s="71">
        <v>9021600.3200000003</v>
      </c>
      <c r="CA30" s="71">
        <v>-40535.550000000003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18443418.770072401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4404906.306906906</v>
      </c>
      <c r="E31" s="71">
        <v>126419.59999996424</v>
      </c>
      <c r="F31" s="71">
        <v>241833166.96999997</v>
      </c>
      <c r="G31" s="71">
        <v>-241706747.37</v>
      </c>
      <c r="H31" s="71">
        <v>0</v>
      </c>
      <c r="I31" s="71">
        <v>4278306.3300000131</v>
      </c>
      <c r="J31" s="71">
        <v>-94655603.669999987</v>
      </c>
      <c r="K31" s="71">
        <v>-132734514.13</v>
      </c>
      <c r="L31" s="71">
        <v>38078910.460000001</v>
      </c>
      <c r="M31" s="71">
        <v>98933910</v>
      </c>
      <c r="N31" s="71">
        <v>132733172.38000001</v>
      </c>
      <c r="O31" s="71">
        <v>-33799262.380000003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180.3769069290318</v>
      </c>
      <c r="AA31" s="71">
        <v>180.3769069290318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52404880.105225272</v>
      </c>
      <c r="AT31" s="71">
        <v>-3081018.1900000004</v>
      </c>
      <c r="AU31" s="71">
        <v>-3083691.5000000005</v>
      </c>
      <c r="AV31" s="71">
        <v>2673.31</v>
      </c>
      <c r="AW31" s="71">
        <v>60607321.390000001</v>
      </c>
      <c r="AX31" s="71">
        <v>60625919.660000004</v>
      </c>
      <c r="AY31" s="71">
        <v>-9291028.1300000008</v>
      </c>
      <c r="AZ31" s="71">
        <v>-9291028.1300000008</v>
      </c>
      <c r="BA31" s="71">
        <v>0</v>
      </c>
      <c r="BB31" s="71">
        <v>0</v>
      </c>
      <c r="BC31" s="71">
        <v>0</v>
      </c>
      <c r="BD31" s="71">
        <v>69916947.790000007</v>
      </c>
      <c r="BE31" s="71">
        <v>-18598.270000000004</v>
      </c>
      <c r="BF31" s="71">
        <v>51098.080000000002</v>
      </c>
      <c r="BG31" s="71">
        <v>51098.080000000002</v>
      </c>
      <c r="BH31" s="71">
        <v>0</v>
      </c>
      <c r="BI31" s="71">
        <v>0</v>
      </c>
      <c r="BJ31" s="71">
        <v>0</v>
      </c>
      <c r="BK31" s="71">
        <v>-69696.350000000006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-4766132.324774731</v>
      </c>
      <c r="BT31" s="71">
        <v>-13730474.57</v>
      </c>
      <c r="BU31" s="71">
        <v>-5384070.7106860075</v>
      </c>
      <c r="BV31" s="71">
        <v>-1852620.4050837725</v>
      </c>
      <c r="BW31" s="71">
        <v>0</v>
      </c>
      <c r="BX31" s="71">
        <v>-414857.09900495288</v>
      </c>
      <c r="BY31" s="71">
        <v>0</v>
      </c>
      <c r="BZ31" s="71">
        <v>16615890.460000001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-355290.77</v>
      </c>
      <c r="CJ31" s="71">
        <v>-355290.77</v>
      </c>
      <c r="CK31" s="71">
        <v>0</v>
      </c>
      <c r="CL31" s="71">
        <v>56809786.412132181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202219986.83931217</v>
      </c>
      <c r="E32" s="71">
        <v>226778337.26999998</v>
      </c>
      <c r="F32" s="71">
        <v>894045807.33000004</v>
      </c>
      <c r="G32" s="71">
        <v>-667267470.06000006</v>
      </c>
      <c r="H32" s="71">
        <v>0</v>
      </c>
      <c r="I32" s="71">
        <v>-48994030.200000018</v>
      </c>
      <c r="J32" s="71">
        <v>-171647450.56000003</v>
      </c>
      <c r="K32" s="71">
        <v>-401255380.93000001</v>
      </c>
      <c r="L32" s="71">
        <v>229607930.36999997</v>
      </c>
      <c r="M32" s="71">
        <v>122653420.36000001</v>
      </c>
      <c r="N32" s="71">
        <v>286889411.91000003</v>
      </c>
      <c r="O32" s="71">
        <v>-164235991.55000001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24435679.769312195</v>
      </c>
      <c r="AA32" s="71">
        <v>19833233.378221165</v>
      </c>
      <c r="AB32" s="71">
        <v>0</v>
      </c>
      <c r="AC32" s="71">
        <v>111251.89082165866</v>
      </c>
      <c r="AD32" s="71">
        <v>3209071.7489733761</v>
      </c>
      <c r="AE32" s="71">
        <v>17891.488332870846</v>
      </c>
      <c r="AF32" s="71">
        <v>0</v>
      </c>
      <c r="AG32" s="71">
        <v>1264231.2629631248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-237044571.08264801</v>
      </c>
      <c r="AT32" s="71">
        <v>-183004491.67999998</v>
      </c>
      <c r="AU32" s="71">
        <v>-183004491.67999998</v>
      </c>
      <c r="AV32" s="71">
        <v>0</v>
      </c>
      <c r="AW32" s="71">
        <v>-7530536.9800000004</v>
      </c>
      <c r="AX32" s="71">
        <v>-7530536.9800000004</v>
      </c>
      <c r="AY32" s="71">
        <v>-7530536.9800000004</v>
      </c>
      <c r="AZ32" s="71">
        <v>-7530536.9800000004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-46509542.422648035</v>
      </c>
      <c r="BT32" s="71">
        <v>-111278027.97</v>
      </c>
      <c r="BU32" s="71">
        <v>-1256714.8923678175</v>
      </c>
      <c r="BV32" s="71">
        <v>-1955790.8950388492</v>
      </c>
      <c r="BW32" s="71">
        <v>0</v>
      </c>
      <c r="BX32" s="71">
        <v>-309735.73985293286</v>
      </c>
      <c r="BY32" s="71">
        <v>-203123.06538844403</v>
      </c>
      <c r="BZ32" s="71">
        <v>69668015.539999992</v>
      </c>
      <c r="CA32" s="71">
        <v>-1174165.3999999999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-34824584.243335843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43082409.380000003</v>
      </c>
      <c r="G33" s="71">
        <v>-43082409.380000003</v>
      </c>
      <c r="H33" s="71">
        <v>0</v>
      </c>
      <c r="I33" s="71">
        <v>0</v>
      </c>
      <c r="J33" s="71">
        <v>121312938.38999999</v>
      </c>
      <c r="K33" s="71">
        <v>-14257096.319999998</v>
      </c>
      <c r="L33" s="71">
        <v>135570034.70999998</v>
      </c>
      <c r="M33" s="71">
        <v>-121312938.38999999</v>
      </c>
      <c r="N33" s="71">
        <v>14257096.319999998</v>
      </c>
      <c r="O33" s="71">
        <v>-135570034.70999998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-2667488.1459451327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-2340359.1959451325</v>
      </c>
      <c r="BT33" s="71">
        <v>-18614305.93</v>
      </c>
      <c r="BU33" s="71">
        <v>-1485229.9618464992</v>
      </c>
      <c r="BV33" s="71">
        <v>-1510531.0939317765</v>
      </c>
      <c r="BW33" s="71">
        <v>0</v>
      </c>
      <c r="BX33" s="71">
        <v>-26572.701775056314</v>
      </c>
      <c r="BY33" s="71">
        <v>-129092.62839180231</v>
      </c>
      <c r="BZ33" s="71">
        <v>19425373.120000001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-327128.95</v>
      </c>
      <c r="CJ33" s="71">
        <v>-327128.95</v>
      </c>
      <c r="CK33" s="71">
        <v>0</v>
      </c>
      <c r="CL33" s="71">
        <v>-2667488.1459451327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52402273.93</v>
      </c>
      <c r="G37" s="71">
        <v>-52402273.93</v>
      </c>
      <c r="H37" s="71">
        <v>0</v>
      </c>
      <c r="I37" s="71">
        <v>0</v>
      </c>
      <c r="J37" s="71">
        <v>-1127066.04</v>
      </c>
      <c r="K37" s="71">
        <v>-6773592.3799999999</v>
      </c>
      <c r="L37" s="71">
        <v>5646526.3399999999</v>
      </c>
      <c r="M37" s="71">
        <v>1127066.04</v>
      </c>
      <c r="N37" s="71">
        <v>6773592.3799999999</v>
      </c>
      <c r="O37" s="71">
        <v>-5646526.3399999999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771645.7883456375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771645.7883456375</v>
      </c>
      <c r="BT37" s="71">
        <v>-2963134.3899999997</v>
      </c>
      <c r="BU37" s="71">
        <v>-1403688.2311293758</v>
      </c>
      <c r="BV37" s="71">
        <v>-78434.860336586571</v>
      </c>
      <c r="BW37" s="71">
        <v>0</v>
      </c>
      <c r="BX37" s="71">
        <v>-77688.271404491199</v>
      </c>
      <c r="BY37" s="71">
        <v>-554774.89212110138</v>
      </c>
      <c r="BZ37" s="71">
        <v>5916570.6100000003</v>
      </c>
      <c r="CA37" s="71">
        <v>-67204.176662808517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771645.7883456375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6574.5700000040233</v>
      </c>
      <c r="E39" s="71">
        <v>-13429.119999997318</v>
      </c>
      <c r="F39" s="71">
        <v>50572207.659999996</v>
      </c>
      <c r="G39" s="71">
        <v>-50585636.779999994</v>
      </c>
      <c r="H39" s="71">
        <v>0</v>
      </c>
      <c r="I39" s="71">
        <v>20003.690000001341</v>
      </c>
      <c r="J39" s="71">
        <v>-1490616.6099999994</v>
      </c>
      <c r="K39" s="71">
        <v>-14636202.609999999</v>
      </c>
      <c r="L39" s="71">
        <v>13145586</v>
      </c>
      <c r="M39" s="71">
        <v>1510620.3000000007</v>
      </c>
      <c r="N39" s="71">
        <v>14636243.51</v>
      </c>
      <c r="O39" s="71">
        <v>-13125623.209999999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204673.26574999958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204673.26574999958</v>
      </c>
      <c r="BT39" s="71">
        <v>-5758872.9706619997</v>
      </c>
      <c r="BU39" s="71">
        <v>-332300.40033600002</v>
      </c>
      <c r="BV39" s="71">
        <v>-657082.8445619999</v>
      </c>
      <c r="BW39" s="71">
        <v>0</v>
      </c>
      <c r="BX39" s="71">
        <v>-69579.258648000017</v>
      </c>
      <c r="BY39" s="71">
        <v>-217212.79152</v>
      </c>
      <c r="BZ39" s="71">
        <v>7239832.9099999992</v>
      </c>
      <c r="CA39" s="71">
        <v>-111.378522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211247.83575000361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378814000.6999566</v>
      </c>
      <c r="E41" s="71">
        <v>453556674.53000081</v>
      </c>
      <c r="F41" s="71">
        <v>1195914827.0100009</v>
      </c>
      <c r="G41" s="71">
        <v>-742358152.48000014</v>
      </c>
      <c r="H41" s="71">
        <v>0</v>
      </c>
      <c r="I41" s="71">
        <v>-98632717.75999999</v>
      </c>
      <c r="J41" s="71">
        <v>-312995341.43000001</v>
      </c>
      <c r="K41" s="71">
        <v>-509422687.63</v>
      </c>
      <c r="L41" s="71">
        <v>196427346.19999999</v>
      </c>
      <c r="M41" s="71">
        <v>214362623.67000002</v>
      </c>
      <c r="N41" s="71">
        <v>280690749.56</v>
      </c>
      <c r="O41" s="71">
        <v>-66328125.890000001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23890043.929955803</v>
      </c>
      <c r="AA41" s="71">
        <v>23890043.929955803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-471609838.03999996</v>
      </c>
      <c r="AT41" s="71">
        <v>-366008983.31</v>
      </c>
      <c r="AU41" s="71">
        <v>-366008983.31</v>
      </c>
      <c r="AV41" s="71">
        <v>0</v>
      </c>
      <c r="AW41" s="71">
        <v>10752329.720000001</v>
      </c>
      <c r="AX41" s="71">
        <v>10752329.720000001</v>
      </c>
      <c r="AY41" s="71">
        <v>-12163218.450000001</v>
      </c>
      <c r="AZ41" s="71">
        <v>-15061073.960000001</v>
      </c>
      <c r="BA41" s="71">
        <v>0</v>
      </c>
      <c r="BB41" s="71">
        <v>0</v>
      </c>
      <c r="BC41" s="71">
        <v>2897855.51</v>
      </c>
      <c r="BD41" s="71">
        <v>22915548.170000002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-116353184.45</v>
      </c>
      <c r="BT41" s="71">
        <v>-150594661.53999999</v>
      </c>
      <c r="BU41" s="71">
        <v>-14603102.110000001</v>
      </c>
      <c r="BV41" s="71">
        <v>-4894767.9300000006</v>
      </c>
      <c r="BW41" s="71">
        <v>0</v>
      </c>
      <c r="BX41" s="71">
        <v>-5044253.21</v>
      </c>
      <c r="BY41" s="71">
        <v>-2944105.3899999997</v>
      </c>
      <c r="BZ41" s="71">
        <v>61825463.75</v>
      </c>
      <c r="CA41" s="71">
        <v>-97758.02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-92795837.340043366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9.7888204682921991E-10</v>
      </c>
      <c r="E42" s="71">
        <v>0</v>
      </c>
      <c r="F42" s="71">
        <v>178567986.00000003</v>
      </c>
      <c r="G42" s="71">
        <v>-178567986.00000003</v>
      </c>
      <c r="H42" s="71">
        <v>0</v>
      </c>
      <c r="I42" s="71">
        <v>0</v>
      </c>
      <c r="J42" s="71">
        <v>2597649.6100000292</v>
      </c>
      <c r="K42" s="71">
        <v>-28425676.539999969</v>
      </c>
      <c r="L42" s="71">
        <v>31023326.149999999</v>
      </c>
      <c r="M42" s="71">
        <v>-2597649.6100000292</v>
      </c>
      <c r="N42" s="71">
        <v>28425676.539999969</v>
      </c>
      <c r="O42" s="71">
        <v>-31023326.149999999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9.7888204682921991E-10</v>
      </c>
      <c r="AA42" s="71">
        <v>3.1437784220771274E-10</v>
      </c>
      <c r="AB42" s="71">
        <v>6.6142347532183307E-10</v>
      </c>
      <c r="AC42" s="71">
        <v>-9.8104157136957591E-13</v>
      </c>
      <c r="AD42" s="71">
        <v>4.0617708710435496E-12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-3226529.5106270742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-3066115.2706270739</v>
      </c>
      <c r="BT42" s="71">
        <v>-18887529.780000001</v>
      </c>
      <c r="BU42" s="71">
        <v>-2901254.5831413358</v>
      </c>
      <c r="BV42" s="71">
        <v>-2316071.0474630632</v>
      </c>
      <c r="BW42" s="71">
        <v>0</v>
      </c>
      <c r="BX42" s="71">
        <v>-547730.58754760679</v>
      </c>
      <c r="BY42" s="71">
        <v>-209015.26247507203</v>
      </c>
      <c r="BZ42" s="71">
        <v>21795485.990000006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-160414.24</v>
      </c>
      <c r="CJ42" s="71">
        <v>-160414.24</v>
      </c>
      <c r="CK42" s="71">
        <v>0</v>
      </c>
      <c r="CL42" s="71">
        <v>-3226529.5106270732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1203358.1500000053</v>
      </c>
      <c r="E47" s="71">
        <v>1.000000536441803E-2</v>
      </c>
      <c r="F47" s="71">
        <v>88056360.839999989</v>
      </c>
      <c r="G47" s="71">
        <v>-88056360.829999983</v>
      </c>
      <c r="H47" s="71">
        <v>0</v>
      </c>
      <c r="I47" s="71">
        <v>0</v>
      </c>
      <c r="J47" s="71">
        <v>13331035.910000002</v>
      </c>
      <c r="K47" s="71">
        <v>-313784.01</v>
      </c>
      <c r="L47" s="71">
        <v>13644819.920000002</v>
      </c>
      <c r="M47" s="71">
        <v>-13331035.910000002</v>
      </c>
      <c r="N47" s="71">
        <v>313784.01</v>
      </c>
      <c r="O47" s="71">
        <v>-13644819.920000002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1203358.1399999999</v>
      </c>
      <c r="AA47" s="71">
        <v>1203358.1399999999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-1833159.3900000027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-1218749.5500000026</v>
      </c>
      <c r="BT47" s="71">
        <v>-10171243.120000001</v>
      </c>
      <c r="BU47" s="71">
        <v>-2437721.67</v>
      </c>
      <c r="BV47" s="71">
        <v>-1430991.63</v>
      </c>
      <c r="BW47" s="71">
        <v>0</v>
      </c>
      <c r="BX47" s="71">
        <v>-265252.94</v>
      </c>
      <c r="BY47" s="71">
        <v>-179931.84000000003</v>
      </c>
      <c r="BZ47" s="71">
        <v>13266391.649999999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-614409.84000000008</v>
      </c>
      <c r="CJ47" s="71">
        <v>-614409.84000000008</v>
      </c>
      <c r="CK47" s="71">
        <v>0</v>
      </c>
      <c r="CL47" s="71">
        <v>-629801.23999999743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1265455391.3799999</v>
      </c>
      <c r="E74" s="71">
        <v>1116005494.55</v>
      </c>
      <c r="F74" s="71">
        <v>1116005494.55</v>
      </c>
      <c r="G74" s="71">
        <v>0</v>
      </c>
      <c r="H74" s="71">
        <v>0</v>
      </c>
      <c r="I74" s="71">
        <v>-94414757.070000052</v>
      </c>
      <c r="J74" s="71">
        <v>-94414757.070000052</v>
      </c>
      <c r="K74" s="71">
        <v>-310259477.70000005</v>
      </c>
      <c r="L74" s="71">
        <v>215844720.63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241338435.90000001</v>
      </c>
      <c r="AA74" s="71">
        <v>139155293.01000002</v>
      </c>
      <c r="AB74" s="71">
        <v>38406646.530000001</v>
      </c>
      <c r="AC74" s="71">
        <v>13364102.729999999</v>
      </c>
      <c r="AD74" s="71">
        <v>49435316.040000007</v>
      </c>
      <c r="AE74" s="71">
        <v>0</v>
      </c>
      <c r="AF74" s="71">
        <v>0</v>
      </c>
      <c r="AG74" s="71">
        <v>0</v>
      </c>
      <c r="AH74" s="71">
        <v>977077.58999999985</v>
      </c>
      <c r="AI74" s="71">
        <v>0</v>
      </c>
      <c r="AJ74" s="71">
        <v>2526218</v>
      </c>
      <c r="AK74" s="71">
        <v>2526218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-1418874598.0600002</v>
      </c>
      <c r="AT74" s="71">
        <v>-716349672.06000006</v>
      </c>
      <c r="AU74" s="71">
        <v>-716349672.06000006</v>
      </c>
      <c r="AV74" s="71">
        <v>0</v>
      </c>
      <c r="AW74" s="71">
        <v>-327634221.82000011</v>
      </c>
      <c r="AX74" s="71">
        <v>-327634221.82000011</v>
      </c>
      <c r="AY74" s="71">
        <v>-478487121.7700001</v>
      </c>
      <c r="AZ74" s="71">
        <v>-539561954.8900001</v>
      </c>
      <c r="BA74" s="71">
        <v>61074833.120000005</v>
      </c>
      <c r="BB74" s="71">
        <v>0</v>
      </c>
      <c r="BC74" s="71">
        <v>0</v>
      </c>
      <c r="BD74" s="71">
        <v>150852899.94999999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-374890704.18000007</v>
      </c>
      <c r="BT74" s="71">
        <v>-314926451.87</v>
      </c>
      <c r="BU74" s="71">
        <v>-44983083.350000001</v>
      </c>
      <c r="BV74" s="71">
        <v>-10764136.539999999</v>
      </c>
      <c r="BW74" s="71">
        <v>0</v>
      </c>
      <c r="BX74" s="71">
        <v>0</v>
      </c>
      <c r="BY74" s="71">
        <v>-2523627.5</v>
      </c>
      <c r="BZ74" s="71">
        <v>0</v>
      </c>
      <c r="CA74" s="71">
        <v>-1693404.92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-153419206.68000031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10776514522.769997</v>
      </c>
      <c r="E76" s="71">
        <v>10947874678.729998</v>
      </c>
      <c r="F76" s="71">
        <v>11110117898.339998</v>
      </c>
      <c r="G76" s="71">
        <v>-162243219.60999998</v>
      </c>
      <c r="H76" s="71">
        <v>0</v>
      </c>
      <c r="I76" s="71">
        <v>-1820094881.7499995</v>
      </c>
      <c r="J76" s="71">
        <v>-1820094881.7499995</v>
      </c>
      <c r="K76" s="71">
        <v>-5620168205.5999994</v>
      </c>
      <c r="L76" s="71">
        <v>3800073323.8499999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1648734725.7899997</v>
      </c>
      <c r="AA76" s="71">
        <v>1202647167.0999999</v>
      </c>
      <c r="AB76" s="71">
        <v>336349471.35000002</v>
      </c>
      <c r="AC76" s="71">
        <v>-45317695.459999993</v>
      </c>
      <c r="AD76" s="71">
        <v>155055782.80000001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-10749937099.32</v>
      </c>
      <c r="AT76" s="71">
        <v>-7216701754.4699993</v>
      </c>
      <c r="AU76" s="71">
        <v>-8815191469.0499992</v>
      </c>
      <c r="AV76" s="71">
        <v>1598489714.5799999</v>
      </c>
      <c r="AW76" s="71">
        <v>59155070.499999963</v>
      </c>
      <c r="AX76" s="71">
        <v>-6399740.6500000358</v>
      </c>
      <c r="AY76" s="71">
        <v>-362483459.12</v>
      </c>
      <c r="AZ76" s="71">
        <v>-440003522.86000001</v>
      </c>
      <c r="BA76" s="71">
        <v>-5131630.4099999992</v>
      </c>
      <c r="BB76" s="71">
        <v>0</v>
      </c>
      <c r="BC76" s="71">
        <v>82651694.150000006</v>
      </c>
      <c r="BD76" s="71">
        <v>356083718.46999997</v>
      </c>
      <c r="BE76" s="71">
        <v>65554811.149999999</v>
      </c>
      <c r="BF76" s="71">
        <v>65554811.149999999</v>
      </c>
      <c r="BG76" s="71">
        <v>80502296.519999996</v>
      </c>
      <c r="BH76" s="71">
        <v>0</v>
      </c>
      <c r="BI76" s="71">
        <v>0</v>
      </c>
      <c r="BJ76" s="71">
        <v>-14947485.369999999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-3108554523.52</v>
      </c>
      <c r="BT76" s="71">
        <v>-2583858521.8899999</v>
      </c>
      <c r="BU76" s="71">
        <v>-331431509.98000002</v>
      </c>
      <c r="BV76" s="71">
        <v>-74467007.549999997</v>
      </c>
      <c r="BW76" s="71">
        <v>0</v>
      </c>
      <c r="BX76" s="71">
        <v>0</v>
      </c>
      <c r="BY76" s="71">
        <v>-118797484.09999999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-483835891.82999998</v>
      </c>
      <c r="CJ76" s="71">
        <v>-483835891.82999998</v>
      </c>
      <c r="CK76" s="71">
        <v>0</v>
      </c>
      <c r="CL76" s="71">
        <v>26577423.449996948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1975995399.7200005</v>
      </c>
      <c r="E77" s="71">
        <v>2348988043.6400003</v>
      </c>
      <c r="F77" s="71">
        <v>2383761484.5700002</v>
      </c>
      <c r="G77" s="71">
        <v>-34773440.93</v>
      </c>
      <c r="H77" s="71">
        <v>0</v>
      </c>
      <c r="I77" s="71">
        <v>-777623650.90999997</v>
      </c>
      <c r="J77" s="71">
        <v>-777623650.90999997</v>
      </c>
      <c r="K77" s="71">
        <v>-1192478817.25</v>
      </c>
      <c r="L77" s="71">
        <v>414855166.34000003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404631006.99000001</v>
      </c>
      <c r="AA77" s="71">
        <v>268607510.53999996</v>
      </c>
      <c r="AB77" s="71">
        <v>51349138.420000002</v>
      </c>
      <c r="AC77" s="71">
        <v>45699246.490000002</v>
      </c>
      <c r="AD77" s="71">
        <v>38975111.540000007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-1844683334.4500003</v>
      </c>
      <c r="AT77" s="71">
        <v>-1199833517.1100001</v>
      </c>
      <c r="AU77" s="71">
        <v>-1542436351.72</v>
      </c>
      <c r="AV77" s="71">
        <v>342602834.61000001</v>
      </c>
      <c r="AW77" s="71">
        <v>-10956582.889999995</v>
      </c>
      <c r="AX77" s="71">
        <v>-25006885.449999996</v>
      </c>
      <c r="AY77" s="71">
        <v>-63041734.109999992</v>
      </c>
      <c r="AZ77" s="71">
        <v>-76316564.919999987</v>
      </c>
      <c r="BA77" s="71">
        <v>-1099635.0899999999</v>
      </c>
      <c r="BB77" s="71">
        <v>0</v>
      </c>
      <c r="BC77" s="71">
        <v>14374465.9</v>
      </c>
      <c r="BD77" s="71">
        <v>38034848.659999996</v>
      </c>
      <c r="BE77" s="71">
        <v>14050302.560000001</v>
      </c>
      <c r="BF77" s="71">
        <v>14050302.560000001</v>
      </c>
      <c r="BG77" s="71">
        <v>17253983.390000001</v>
      </c>
      <c r="BH77" s="71">
        <v>0</v>
      </c>
      <c r="BI77" s="71">
        <v>0</v>
      </c>
      <c r="BJ77" s="71">
        <v>-3203680.83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-537610622.55000007</v>
      </c>
      <c r="BT77" s="71">
        <v>-472503417.62000012</v>
      </c>
      <c r="BU77" s="71">
        <v>-37831634.020000003</v>
      </c>
      <c r="BV77" s="71">
        <v>-5551594.9500000002</v>
      </c>
      <c r="BW77" s="71">
        <v>0</v>
      </c>
      <c r="BX77" s="71">
        <v>0</v>
      </c>
      <c r="BY77" s="71">
        <v>-21723975.960000001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-96282611.899999991</v>
      </c>
      <c r="CJ77" s="71">
        <v>-96282611.899999991</v>
      </c>
      <c r="CK77" s="71">
        <v>0</v>
      </c>
      <c r="CL77" s="71">
        <v>131312065.27000022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8897736523.3810444</v>
      </c>
      <c r="E78" s="74">
        <v>10061888685.309999</v>
      </c>
      <c r="F78" s="74">
        <v>55411747313.769997</v>
      </c>
      <c r="G78" s="74">
        <v>-45349858628.459991</v>
      </c>
      <c r="H78" s="74">
        <v>0</v>
      </c>
      <c r="I78" s="74">
        <v>-2305418393.3100042</v>
      </c>
      <c r="J78" s="74">
        <v>-12296568203.410004</v>
      </c>
      <c r="K78" s="74">
        <v>-28205571056.650009</v>
      </c>
      <c r="L78" s="74">
        <v>15909002853.239998</v>
      </c>
      <c r="M78" s="74">
        <v>9991149810.1000004</v>
      </c>
      <c r="N78" s="74">
        <v>23290004389.619999</v>
      </c>
      <c r="O78" s="74">
        <v>-13298854579.519995</v>
      </c>
      <c r="P78" s="74">
        <v>0</v>
      </c>
      <c r="Q78" s="74">
        <v>0</v>
      </c>
      <c r="R78" s="74">
        <v>0</v>
      </c>
      <c r="S78" s="74">
        <v>-73470631.140000001</v>
      </c>
      <c r="T78" s="74">
        <v>-73470631.140000001</v>
      </c>
      <c r="U78" s="74">
        <v>-73470631.140000001</v>
      </c>
      <c r="V78" s="74">
        <v>0</v>
      </c>
      <c r="W78" s="74">
        <v>0</v>
      </c>
      <c r="X78" s="74">
        <v>0</v>
      </c>
      <c r="Y78" s="74">
        <v>0</v>
      </c>
      <c r="Z78" s="74">
        <v>1214725798.7310488</v>
      </c>
      <c r="AA78" s="74">
        <v>829677929.27628291</v>
      </c>
      <c r="AB78" s="74">
        <v>32997394.795327991</v>
      </c>
      <c r="AC78" s="74">
        <v>285917310.13811535</v>
      </c>
      <c r="AD78" s="74">
        <v>54901486.991403639</v>
      </c>
      <c r="AE78" s="74">
        <v>6456078.4144296348</v>
      </c>
      <c r="AF78" s="74">
        <v>13487.205</v>
      </c>
      <c r="AG78" s="74">
        <v>3393599.3751543229</v>
      </c>
      <c r="AH78" s="74">
        <v>1355398.92</v>
      </c>
      <c r="AI78" s="74">
        <v>13113.615334900933</v>
      </c>
      <c r="AJ78" s="74">
        <v>11063.789999999999</v>
      </c>
      <c r="AK78" s="74">
        <v>11063.789999999999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4">
        <v>-9468436454.185688</v>
      </c>
      <c r="AT78" s="74">
        <v>-7912195023.9700003</v>
      </c>
      <c r="AU78" s="74">
        <v>-7912280373.4700022</v>
      </c>
      <c r="AV78" s="74">
        <v>85349.5</v>
      </c>
      <c r="AW78" s="74">
        <v>17174531.819999956</v>
      </c>
      <c r="AX78" s="74">
        <v>17326935.919999957</v>
      </c>
      <c r="AY78" s="74">
        <v>-540065984.84000015</v>
      </c>
      <c r="AZ78" s="74">
        <v>-396994084.21000016</v>
      </c>
      <c r="BA78" s="74">
        <v>-192019639.06999999</v>
      </c>
      <c r="BB78" s="74">
        <v>0</v>
      </c>
      <c r="BC78" s="74">
        <v>48947738.439999998</v>
      </c>
      <c r="BD78" s="74">
        <v>557392920.76000011</v>
      </c>
      <c r="BE78" s="74">
        <v>-152404.09999999998</v>
      </c>
      <c r="BF78" s="74">
        <v>1058322.1400000001</v>
      </c>
      <c r="BG78" s="74">
        <v>945997.78999999992</v>
      </c>
      <c r="BH78" s="74">
        <v>186670.51</v>
      </c>
      <c r="BI78" s="74">
        <v>0</v>
      </c>
      <c r="BJ78" s="74">
        <v>-74346.16</v>
      </c>
      <c r="BK78" s="74">
        <v>-1210726.24</v>
      </c>
      <c r="BL78" s="74">
        <v>0</v>
      </c>
      <c r="BM78" s="74">
        <v>0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-1559620386.1756868</v>
      </c>
      <c r="BT78" s="74">
        <v>-4761037952.2006626</v>
      </c>
      <c r="BU78" s="74">
        <v>-697982744.314412</v>
      </c>
      <c r="BV78" s="74">
        <v>-122598469.28968327</v>
      </c>
      <c r="BW78" s="74">
        <v>-33842.99</v>
      </c>
      <c r="BX78" s="74">
        <v>-85649334.27486825</v>
      </c>
      <c r="BY78" s="74">
        <v>-76780818.047936141</v>
      </c>
      <c r="BZ78" s="74">
        <v>4238746082.75</v>
      </c>
      <c r="CA78" s="74">
        <v>-54283307.808124319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-13795575.859999998</v>
      </c>
      <c r="CJ78" s="74">
        <v>-13795575.859999998</v>
      </c>
      <c r="CK78" s="74">
        <v>0</v>
      </c>
      <c r="CL78" s="74">
        <v>-570699930.80464077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14017965313.869997</v>
      </c>
      <c r="E80" s="74">
        <v>14412868216.919998</v>
      </c>
      <c r="F80" s="74">
        <v>14609884877.459997</v>
      </c>
      <c r="G80" s="74">
        <v>-197016660.53999999</v>
      </c>
      <c r="H80" s="74">
        <v>0</v>
      </c>
      <c r="I80" s="74">
        <v>-2692133289.7299995</v>
      </c>
      <c r="J80" s="74">
        <v>-2692133289.7299995</v>
      </c>
      <c r="K80" s="74">
        <v>-7122906500.5499992</v>
      </c>
      <c r="L80" s="74">
        <v>4430773210.8199997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2294704168.6799998</v>
      </c>
      <c r="AA80" s="74">
        <v>1610409970.6499999</v>
      </c>
      <c r="AB80" s="74">
        <v>426105256.30000001</v>
      </c>
      <c r="AC80" s="74">
        <v>13745653.760000005</v>
      </c>
      <c r="AD80" s="74">
        <v>243466210.38000005</v>
      </c>
      <c r="AE80" s="74">
        <v>0</v>
      </c>
      <c r="AF80" s="74">
        <v>0</v>
      </c>
      <c r="AG80" s="74">
        <v>0</v>
      </c>
      <c r="AH80" s="74">
        <v>977077.58999999985</v>
      </c>
      <c r="AI80" s="74">
        <v>0</v>
      </c>
      <c r="AJ80" s="74">
        <v>2526218</v>
      </c>
      <c r="AK80" s="74">
        <v>2526218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-14013495031.83</v>
      </c>
      <c r="AT80" s="74">
        <v>-9132884943.6399994</v>
      </c>
      <c r="AU80" s="74">
        <v>-11073977492.829998</v>
      </c>
      <c r="AV80" s="74">
        <v>1941092549.1900001</v>
      </c>
      <c r="AW80" s="74">
        <v>-279435734.21000016</v>
      </c>
      <c r="AX80" s="74">
        <v>-359040847.92000014</v>
      </c>
      <c r="AY80" s="74">
        <v>-904012315.00000012</v>
      </c>
      <c r="AZ80" s="74">
        <v>-1055882042.6700001</v>
      </c>
      <c r="BA80" s="74">
        <v>54843567.620000005</v>
      </c>
      <c r="BB80" s="74">
        <v>0</v>
      </c>
      <c r="BC80" s="74">
        <v>97026160.050000012</v>
      </c>
      <c r="BD80" s="74">
        <v>544971467.07999992</v>
      </c>
      <c r="BE80" s="74">
        <v>79605113.709999993</v>
      </c>
      <c r="BF80" s="74">
        <v>79605113.709999993</v>
      </c>
      <c r="BG80" s="74">
        <v>97756279.909999996</v>
      </c>
      <c r="BH80" s="74">
        <v>0</v>
      </c>
      <c r="BI80" s="74">
        <v>0</v>
      </c>
      <c r="BJ80" s="74">
        <v>-18151166.199999999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-4021055850.25</v>
      </c>
      <c r="BT80" s="74">
        <v>-3371288391.3800001</v>
      </c>
      <c r="BU80" s="74">
        <v>-414246227.35000002</v>
      </c>
      <c r="BV80" s="74">
        <v>-90782739.040000007</v>
      </c>
      <c r="BW80" s="74">
        <v>0</v>
      </c>
      <c r="BX80" s="74">
        <v>0</v>
      </c>
      <c r="BY80" s="74">
        <v>-143045087.56</v>
      </c>
      <c r="BZ80" s="74">
        <v>0</v>
      </c>
      <c r="CA80" s="74">
        <v>-1693404.92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-580118503.73000002</v>
      </c>
      <c r="CJ80" s="74">
        <v>-580118503.73000002</v>
      </c>
      <c r="CK80" s="74">
        <v>0</v>
      </c>
      <c r="CL80" s="74">
        <v>4470282.0399968624</v>
      </c>
    </row>
    <row r="81" spans="1:90">
      <c r="A81" s="56" t="s">
        <v>134</v>
      </c>
      <c r="B81" s="73">
        <v>9003</v>
      </c>
      <c r="C81" s="70" t="s">
        <v>383</v>
      </c>
      <c r="D81" s="74">
        <v>8897736523.3810444</v>
      </c>
      <c r="E81" s="74">
        <v>10061888685.309999</v>
      </c>
      <c r="F81" s="74">
        <v>55411747313.769997</v>
      </c>
      <c r="G81" s="74">
        <v>-45349858628.459991</v>
      </c>
      <c r="H81" s="74">
        <v>0</v>
      </c>
      <c r="I81" s="74">
        <v>-2305418393.3100042</v>
      </c>
      <c r="J81" s="74">
        <v>-12296568203.410004</v>
      </c>
      <c r="K81" s="74">
        <v>-28205571056.650009</v>
      </c>
      <c r="L81" s="74">
        <v>15909002853.239998</v>
      </c>
      <c r="M81" s="74">
        <v>9991149810.1000004</v>
      </c>
      <c r="N81" s="74">
        <v>23290004389.619999</v>
      </c>
      <c r="O81" s="74">
        <v>-13298854579.519995</v>
      </c>
      <c r="P81" s="74">
        <v>0</v>
      </c>
      <c r="Q81" s="74">
        <v>0</v>
      </c>
      <c r="R81" s="74">
        <v>0</v>
      </c>
      <c r="S81" s="74">
        <v>-73470631.140000001</v>
      </c>
      <c r="T81" s="74">
        <v>-73470631.140000001</v>
      </c>
      <c r="U81" s="74">
        <v>-73470631.140000001</v>
      </c>
      <c r="V81" s="74">
        <v>0</v>
      </c>
      <c r="W81" s="74">
        <v>0</v>
      </c>
      <c r="X81" s="74">
        <v>0</v>
      </c>
      <c r="Y81" s="74">
        <v>0</v>
      </c>
      <c r="Z81" s="74">
        <v>1214725798.7310488</v>
      </c>
      <c r="AA81" s="74">
        <v>829677929.27628291</v>
      </c>
      <c r="AB81" s="74">
        <v>32997394.795327991</v>
      </c>
      <c r="AC81" s="74">
        <v>285917310.13811535</v>
      </c>
      <c r="AD81" s="74">
        <v>54901486.991403639</v>
      </c>
      <c r="AE81" s="74">
        <v>6456078.4144296348</v>
      </c>
      <c r="AF81" s="74">
        <v>13487.205</v>
      </c>
      <c r="AG81" s="74">
        <v>3393599.3751543229</v>
      </c>
      <c r="AH81" s="74">
        <v>1355398.92</v>
      </c>
      <c r="AI81" s="74">
        <v>13113.615334900933</v>
      </c>
      <c r="AJ81" s="74">
        <v>11063.789999999999</v>
      </c>
      <c r="AK81" s="74">
        <v>11063.789999999999</v>
      </c>
      <c r="AL81" s="74">
        <v>0</v>
      </c>
      <c r="AM81" s="74">
        <v>0</v>
      </c>
      <c r="AN81" s="74">
        <v>0</v>
      </c>
      <c r="AO81" s="74">
        <v>0</v>
      </c>
      <c r="AP81" s="74">
        <v>0</v>
      </c>
      <c r="AQ81" s="74">
        <v>0</v>
      </c>
      <c r="AR81" s="74">
        <v>0</v>
      </c>
      <c r="AS81" s="74">
        <v>-9468436454.185688</v>
      </c>
      <c r="AT81" s="74">
        <v>-7912195023.9700003</v>
      </c>
      <c r="AU81" s="74">
        <v>-7912280373.4700022</v>
      </c>
      <c r="AV81" s="74">
        <v>85349.5</v>
      </c>
      <c r="AW81" s="74">
        <v>17174531.819999956</v>
      </c>
      <c r="AX81" s="74">
        <v>17326935.919999957</v>
      </c>
      <c r="AY81" s="74">
        <v>-540065984.84000015</v>
      </c>
      <c r="AZ81" s="74">
        <v>-396994084.21000016</v>
      </c>
      <c r="BA81" s="74">
        <v>-192019639.06999999</v>
      </c>
      <c r="BB81" s="74">
        <v>0</v>
      </c>
      <c r="BC81" s="74">
        <v>48947738.439999998</v>
      </c>
      <c r="BD81" s="74">
        <v>557392920.76000011</v>
      </c>
      <c r="BE81" s="74">
        <v>-152404.09999999998</v>
      </c>
      <c r="BF81" s="74">
        <v>1058322.1400000001</v>
      </c>
      <c r="BG81" s="74">
        <v>945997.78999999992</v>
      </c>
      <c r="BH81" s="74">
        <v>186670.51</v>
      </c>
      <c r="BI81" s="74">
        <v>0</v>
      </c>
      <c r="BJ81" s="74">
        <v>-74346.16</v>
      </c>
      <c r="BK81" s="74">
        <v>-1210726.24</v>
      </c>
      <c r="BL81" s="74">
        <v>0</v>
      </c>
      <c r="BM81" s="74">
        <v>0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-1559620386.1756868</v>
      </c>
      <c r="BT81" s="74">
        <v>-4761037952.2006626</v>
      </c>
      <c r="BU81" s="74">
        <v>-697982744.314412</v>
      </c>
      <c r="BV81" s="74">
        <v>-122598469.28968327</v>
      </c>
      <c r="BW81" s="74">
        <v>-33842.99</v>
      </c>
      <c r="BX81" s="74">
        <v>-85649334.27486825</v>
      </c>
      <c r="BY81" s="74">
        <v>-76780818.047936141</v>
      </c>
      <c r="BZ81" s="74">
        <v>4238746082.75</v>
      </c>
      <c r="CA81" s="74">
        <v>-54283307.808124319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-13795575.859999998</v>
      </c>
      <c r="CJ81" s="74">
        <v>-13795575.859999998</v>
      </c>
      <c r="CK81" s="74">
        <v>0</v>
      </c>
      <c r="CL81" s="74">
        <v>-570699930.80464077</v>
      </c>
    </row>
    <row r="82" spans="1:90" ht="12.75" customHeight="1">
      <c r="A82" s="57" t="s">
        <v>136</v>
      </c>
      <c r="B82" s="75"/>
      <c r="C82" s="70" t="s">
        <v>384</v>
      </c>
      <c r="D82" s="74">
        <v>22915701837.251041</v>
      </c>
      <c r="E82" s="74">
        <v>24474756902.229996</v>
      </c>
      <c r="F82" s="74">
        <v>70021632191.229996</v>
      </c>
      <c r="G82" s="74">
        <v>-45546875288.999992</v>
      </c>
      <c r="H82" s="74">
        <v>0</v>
      </c>
      <c r="I82" s="74">
        <v>-4997551683.0400038</v>
      </c>
      <c r="J82" s="74">
        <v>-14988701493.140003</v>
      </c>
      <c r="K82" s="74">
        <v>-35328477557.200012</v>
      </c>
      <c r="L82" s="74">
        <v>20339776064.059998</v>
      </c>
      <c r="M82" s="74">
        <v>9991149810.1000004</v>
      </c>
      <c r="N82" s="74">
        <v>23290004389.619999</v>
      </c>
      <c r="O82" s="74">
        <v>-13298854579.519995</v>
      </c>
      <c r="P82" s="74">
        <v>0</v>
      </c>
      <c r="Q82" s="74">
        <v>0</v>
      </c>
      <c r="R82" s="74">
        <v>0</v>
      </c>
      <c r="S82" s="74">
        <v>-73470631.140000001</v>
      </c>
      <c r="T82" s="74">
        <v>-73470631.140000001</v>
      </c>
      <c r="U82" s="74">
        <v>-73470631.140000001</v>
      </c>
      <c r="V82" s="74">
        <v>0</v>
      </c>
      <c r="W82" s="74">
        <v>0</v>
      </c>
      <c r="X82" s="74">
        <v>0</v>
      </c>
      <c r="Y82" s="74">
        <v>0</v>
      </c>
      <c r="Z82" s="74">
        <v>3509429967.4110489</v>
      </c>
      <c r="AA82" s="74">
        <v>2440087899.9262829</v>
      </c>
      <c r="AB82" s="74">
        <v>459102651.09532797</v>
      </c>
      <c r="AC82" s="74">
        <v>299662963.89811534</v>
      </c>
      <c r="AD82" s="74">
        <v>298367697.37140369</v>
      </c>
      <c r="AE82" s="74">
        <v>6456078.4144296348</v>
      </c>
      <c r="AF82" s="74">
        <v>13487.205</v>
      </c>
      <c r="AG82" s="74">
        <v>3393599.3751543229</v>
      </c>
      <c r="AH82" s="74">
        <v>2332476.5099999998</v>
      </c>
      <c r="AI82" s="74">
        <v>13113.615334900933</v>
      </c>
      <c r="AJ82" s="74">
        <v>2537281.79</v>
      </c>
      <c r="AK82" s="74">
        <v>2537281.79</v>
      </c>
      <c r="AL82" s="74">
        <v>0</v>
      </c>
      <c r="AM82" s="74">
        <v>0</v>
      </c>
      <c r="AN82" s="74">
        <v>0</v>
      </c>
      <c r="AO82" s="74">
        <v>0</v>
      </c>
      <c r="AP82" s="74">
        <v>0</v>
      </c>
      <c r="AQ82" s="74">
        <v>0</v>
      </c>
      <c r="AR82" s="74">
        <v>0</v>
      </c>
      <c r="AS82" s="74">
        <v>-23481931486.015686</v>
      </c>
      <c r="AT82" s="74">
        <v>-17045079967.610001</v>
      </c>
      <c r="AU82" s="74">
        <v>-18986257866.299999</v>
      </c>
      <c r="AV82" s="74">
        <v>1941177898.6900001</v>
      </c>
      <c r="AW82" s="74">
        <v>-262261202.39000019</v>
      </c>
      <c r="AX82" s="74">
        <v>-341713912.00000018</v>
      </c>
      <c r="AY82" s="74">
        <v>-1444078299.8400002</v>
      </c>
      <c r="AZ82" s="74">
        <v>-1452876126.8800001</v>
      </c>
      <c r="BA82" s="74">
        <v>-137176071.44999999</v>
      </c>
      <c r="BB82" s="74">
        <v>0</v>
      </c>
      <c r="BC82" s="74">
        <v>145973898.49000001</v>
      </c>
      <c r="BD82" s="74">
        <v>1102364387.8400002</v>
      </c>
      <c r="BE82" s="74">
        <v>79452709.609999999</v>
      </c>
      <c r="BF82" s="74">
        <v>80663435.849999994</v>
      </c>
      <c r="BG82" s="74">
        <v>98702277.700000003</v>
      </c>
      <c r="BH82" s="74">
        <v>186670.51</v>
      </c>
      <c r="BI82" s="74">
        <v>0</v>
      </c>
      <c r="BJ82" s="74">
        <v>-18225512.359999999</v>
      </c>
      <c r="BK82" s="74">
        <v>-1210726.24</v>
      </c>
      <c r="BL82" s="74">
        <v>0</v>
      </c>
      <c r="BM82" s="74">
        <v>0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-5580676236.4256868</v>
      </c>
      <c r="BT82" s="74">
        <v>-8132326343.5806627</v>
      </c>
      <c r="BU82" s="74">
        <v>-1112228971.664412</v>
      </c>
      <c r="BV82" s="74">
        <v>-213381208.32968327</v>
      </c>
      <c r="BW82" s="74">
        <v>-33842.99</v>
      </c>
      <c r="BX82" s="74">
        <v>-85649334.27486825</v>
      </c>
      <c r="BY82" s="74">
        <v>-219825905.60793614</v>
      </c>
      <c r="BZ82" s="74">
        <v>4238746082.75</v>
      </c>
      <c r="CA82" s="74">
        <v>-55976712.728124321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-593914079.59000003</v>
      </c>
      <c r="CJ82" s="74">
        <v>-593914079.59000003</v>
      </c>
      <c r="CK82" s="74">
        <v>0</v>
      </c>
      <c r="CL82" s="74">
        <v>-566229648.76464391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AFA6E-7B81-4FBC-90FE-2A154F925F91}">
  <sheetPr>
    <tabColor rgb="FFFF0000"/>
  </sheetPr>
  <dimension ref="A1:CL83"/>
  <sheetViews>
    <sheetView showGridLines="0" zoomScale="80" zoomScaleNormal="80" workbookViewId="0">
      <pane xSplit="3" ySplit="6" topLeftCell="D7" activePane="bottomRight" state="frozen"/>
      <selection activeCell="CM6" sqref="CM6:CM79"/>
      <selection pane="topRight" activeCell="CM6" sqref="CM6:CM79"/>
      <selection pane="bottomLeft" activeCell="CM6" sqref="CM6:CM79"/>
      <selection pane="bottomRight" activeCell="D7" sqref="D7"/>
    </sheetView>
  </sheetViews>
  <sheetFormatPr defaultColWidth="9.140625" defaultRowHeight="12.75"/>
  <cols>
    <col min="1" max="1" width="58.7109375" style="4" customWidth="1"/>
    <col min="2" max="90" width="15.7109375" style="4" customWidth="1"/>
    <col min="91" max="16384" width="9.140625" style="4"/>
  </cols>
  <sheetData>
    <row r="1" spans="1:9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</row>
    <row r="2" spans="1:90" s="88" customFormat="1" ht="15" customHeight="1">
      <c r="A2" s="58" t="s">
        <v>275</v>
      </c>
      <c r="B2" s="86">
        <v>765</v>
      </c>
      <c r="C2" s="86">
        <v>766</v>
      </c>
      <c r="D2" s="86">
        <v>767</v>
      </c>
      <c r="E2" s="86">
        <v>768</v>
      </c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</row>
    <row r="3" spans="1:9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</row>
    <row r="4" spans="1:90" ht="15" customHeight="1"/>
    <row r="5" spans="1:90" ht="22.5" customHeight="1">
      <c r="D5" s="62">
        <v>60</v>
      </c>
      <c r="E5" s="63">
        <v>600</v>
      </c>
      <c r="F5" s="64">
        <v>60001</v>
      </c>
      <c r="G5" s="64">
        <v>60002</v>
      </c>
      <c r="H5" s="64">
        <v>60003</v>
      </c>
      <c r="I5" s="63">
        <v>601</v>
      </c>
      <c r="J5" s="64">
        <v>60101</v>
      </c>
      <c r="K5" s="65">
        <v>601011</v>
      </c>
      <c r="L5" s="65">
        <v>601012</v>
      </c>
      <c r="M5" s="64">
        <v>60102</v>
      </c>
      <c r="N5" s="65">
        <v>601021</v>
      </c>
      <c r="O5" s="65">
        <v>601022</v>
      </c>
      <c r="P5" s="64">
        <v>60103</v>
      </c>
      <c r="Q5" s="65">
        <v>601031</v>
      </c>
      <c r="R5" s="65">
        <v>601032</v>
      </c>
      <c r="S5" s="63">
        <v>602</v>
      </c>
      <c r="T5" s="64">
        <v>60201</v>
      </c>
      <c r="U5" s="65">
        <v>602011</v>
      </c>
      <c r="V5" s="65">
        <v>602012</v>
      </c>
      <c r="W5" s="64">
        <v>60202</v>
      </c>
      <c r="X5" s="65">
        <v>602021</v>
      </c>
      <c r="Y5" s="65">
        <v>602022</v>
      </c>
      <c r="Z5" s="63">
        <v>603</v>
      </c>
      <c r="AA5" s="64">
        <v>60301</v>
      </c>
      <c r="AB5" s="64">
        <v>60302</v>
      </c>
      <c r="AC5" s="64">
        <v>60303</v>
      </c>
      <c r="AD5" s="64">
        <v>60304</v>
      </c>
      <c r="AE5" s="64">
        <v>60305</v>
      </c>
      <c r="AF5" s="64">
        <v>60306</v>
      </c>
      <c r="AG5" s="64">
        <v>60307</v>
      </c>
      <c r="AH5" s="64">
        <v>60308</v>
      </c>
      <c r="AI5" s="64">
        <v>60309</v>
      </c>
      <c r="AJ5" s="63">
        <v>604</v>
      </c>
      <c r="AK5" s="64">
        <v>60401</v>
      </c>
      <c r="AL5" s="64">
        <v>60402</v>
      </c>
      <c r="AM5" s="63">
        <v>605</v>
      </c>
      <c r="AN5" s="64">
        <v>60501</v>
      </c>
      <c r="AO5" s="64">
        <v>60502</v>
      </c>
      <c r="AP5" s="64">
        <v>60503</v>
      </c>
      <c r="AQ5" s="64">
        <v>60504</v>
      </c>
      <c r="AR5" s="64">
        <v>60505</v>
      </c>
      <c r="AS5" s="62">
        <v>61</v>
      </c>
      <c r="AT5" s="63">
        <v>610</v>
      </c>
      <c r="AU5" s="64">
        <v>61001</v>
      </c>
      <c r="AV5" s="64">
        <v>61002</v>
      </c>
      <c r="AW5" s="63">
        <v>611</v>
      </c>
      <c r="AX5" s="64">
        <v>61101</v>
      </c>
      <c r="AY5" s="65">
        <v>611011</v>
      </c>
      <c r="AZ5" s="66">
        <v>61101101</v>
      </c>
      <c r="BA5" s="66">
        <v>61101102</v>
      </c>
      <c r="BB5" s="66">
        <v>61101104</v>
      </c>
      <c r="BC5" s="66">
        <v>61101108</v>
      </c>
      <c r="BD5" s="65">
        <v>611012</v>
      </c>
      <c r="BE5" s="64">
        <v>61102</v>
      </c>
      <c r="BF5" s="65">
        <v>611021</v>
      </c>
      <c r="BG5" s="66">
        <v>61102101</v>
      </c>
      <c r="BH5" s="66">
        <v>61102102</v>
      </c>
      <c r="BI5" s="66">
        <v>61102104</v>
      </c>
      <c r="BJ5" s="66">
        <v>61102108</v>
      </c>
      <c r="BK5" s="65">
        <v>611022</v>
      </c>
      <c r="BL5" s="63">
        <v>612</v>
      </c>
      <c r="BM5" s="64">
        <v>61201</v>
      </c>
      <c r="BN5" s="64">
        <v>61202</v>
      </c>
      <c r="BO5" s="63">
        <v>613</v>
      </c>
      <c r="BP5" s="64">
        <v>61301</v>
      </c>
      <c r="BQ5" s="64">
        <v>61302</v>
      </c>
      <c r="BR5" s="64">
        <v>61399</v>
      </c>
      <c r="BS5" s="63">
        <v>614</v>
      </c>
      <c r="BT5" s="64">
        <v>61401</v>
      </c>
      <c r="BU5" s="64">
        <v>61402</v>
      </c>
      <c r="BV5" s="64">
        <v>61403</v>
      </c>
      <c r="BW5" s="64">
        <v>61404</v>
      </c>
      <c r="BX5" s="64">
        <v>61405</v>
      </c>
      <c r="BY5" s="64">
        <v>61406</v>
      </c>
      <c r="BZ5" s="64">
        <v>61407</v>
      </c>
      <c r="CA5" s="64">
        <v>61408</v>
      </c>
      <c r="CB5" s="63">
        <v>615</v>
      </c>
      <c r="CC5" s="64">
        <v>61501</v>
      </c>
      <c r="CD5" s="65">
        <v>615011</v>
      </c>
      <c r="CE5" s="65">
        <v>615012</v>
      </c>
      <c r="CF5" s="64">
        <v>61502</v>
      </c>
      <c r="CG5" s="62">
        <v>615021</v>
      </c>
      <c r="CH5" s="65">
        <v>615022</v>
      </c>
      <c r="CI5" s="63">
        <v>619</v>
      </c>
      <c r="CJ5" s="64">
        <v>61901</v>
      </c>
      <c r="CK5" s="64">
        <v>61902</v>
      </c>
      <c r="CL5" s="89" t="s">
        <v>253</v>
      </c>
    </row>
    <row r="6" spans="1:90" ht="80.099999999999994" customHeight="1">
      <c r="A6" s="67" t="s">
        <v>290</v>
      </c>
      <c r="B6" s="67" t="s">
        <v>291</v>
      </c>
      <c r="C6" s="67" t="s">
        <v>292</v>
      </c>
      <c r="D6" s="62" t="s">
        <v>293</v>
      </c>
      <c r="E6" s="63" t="s">
        <v>294</v>
      </c>
      <c r="F6" s="64" t="s">
        <v>295</v>
      </c>
      <c r="G6" s="64" t="s">
        <v>296</v>
      </c>
      <c r="H6" s="64" t="s">
        <v>297</v>
      </c>
      <c r="I6" s="63" t="s">
        <v>298</v>
      </c>
      <c r="J6" s="64" t="s">
        <v>299</v>
      </c>
      <c r="K6" s="65" t="s">
        <v>300</v>
      </c>
      <c r="L6" s="65" t="s">
        <v>301</v>
      </c>
      <c r="M6" s="64" t="s">
        <v>302</v>
      </c>
      <c r="N6" s="65" t="s">
        <v>303</v>
      </c>
      <c r="O6" s="65" t="s">
        <v>304</v>
      </c>
      <c r="P6" s="64" t="s">
        <v>305</v>
      </c>
      <c r="Q6" s="65" t="s">
        <v>306</v>
      </c>
      <c r="R6" s="65" t="s">
        <v>307</v>
      </c>
      <c r="S6" s="63" t="s">
        <v>308</v>
      </c>
      <c r="T6" s="64" t="s">
        <v>309</v>
      </c>
      <c r="U6" s="65" t="s">
        <v>310</v>
      </c>
      <c r="V6" s="65" t="s">
        <v>311</v>
      </c>
      <c r="W6" s="64" t="s">
        <v>312</v>
      </c>
      <c r="X6" s="65" t="s">
        <v>313</v>
      </c>
      <c r="Y6" s="65" t="s">
        <v>314</v>
      </c>
      <c r="Z6" s="63" t="s">
        <v>315</v>
      </c>
      <c r="AA6" s="64" t="s">
        <v>316</v>
      </c>
      <c r="AB6" s="64" t="s">
        <v>317</v>
      </c>
      <c r="AC6" s="64" t="s">
        <v>318</v>
      </c>
      <c r="AD6" s="64" t="s">
        <v>319</v>
      </c>
      <c r="AE6" s="64" t="s">
        <v>320</v>
      </c>
      <c r="AF6" s="64" t="s">
        <v>321</v>
      </c>
      <c r="AG6" s="64" t="s">
        <v>322</v>
      </c>
      <c r="AH6" s="64" t="s">
        <v>323</v>
      </c>
      <c r="AI6" s="64" t="s">
        <v>324</v>
      </c>
      <c r="AJ6" s="63" t="s">
        <v>325</v>
      </c>
      <c r="AK6" s="64" t="s">
        <v>326</v>
      </c>
      <c r="AL6" s="64" t="s">
        <v>327</v>
      </c>
      <c r="AM6" s="63" t="s">
        <v>328</v>
      </c>
      <c r="AN6" s="64" t="s">
        <v>329</v>
      </c>
      <c r="AO6" s="64" t="s">
        <v>330</v>
      </c>
      <c r="AP6" s="64" t="s">
        <v>331</v>
      </c>
      <c r="AQ6" s="64" t="s">
        <v>332</v>
      </c>
      <c r="AR6" s="64" t="s">
        <v>333</v>
      </c>
      <c r="AS6" s="62" t="s">
        <v>334</v>
      </c>
      <c r="AT6" s="63" t="s">
        <v>335</v>
      </c>
      <c r="AU6" s="64" t="s">
        <v>336</v>
      </c>
      <c r="AV6" s="64" t="s">
        <v>337</v>
      </c>
      <c r="AW6" s="63" t="s">
        <v>338</v>
      </c>
      <c r="AX6" s="64" t="s">
        <v>339</v>
      </c>
      <c r="AY6" s="65" t="s">
        <v>340</v>
      </c>
      <c r="AZ6" s="66" t="s">
        <v>341</v>
      </c>
      <c r="BA6" s="66" t="s">
        <v>342</v>
      </c>
      <c r="BB6" s="66" t="s">
        <v>343</v>
      </c>
      <c r="BC6" s="66" t="s">
        <v>344</v>
      </c>
      <c r="BD6" s="65" t="s">
        <v>345</v>
      </c>
      <c r="BE6" s="64" t="s">
        <v>346</v>
      </c>
      <c r="BF6" s="65" t="s">
        <v>347</v>
      </c>
      <c r="BG6" s="66" t="s">
        <v>341</v>
      </c>
      <c r="BH6" s="66" t="s">
        <v>342</v>
      </c>
      <c r="BI6" s="66" t="s">
        <v>343</v>
      </c>
      <c r="BJ6" s="66" t="s">
        <v>348</v>
      </c>
      <c r="BK6" s="65" t="s">
        <v>349</v>
      </c>
      <c r="BL6" s="63" t="s">
        <v>350</v>
      </c>
      <c r="BM6" s="64" t="s">
        <v>351</v>
      </c>
      <c r="BN6" s="64" t="s">
        <v>352</v>
      </c>
      <c r="BO6" s="63" t="s">
        <v>353</v>
      </c>
      <c r="BP6" s="64" t="s">
        <v>354</v>
      </c>
      <c r="BQ6" s="64" t="s">
        <v>355</v>
      </c>
      <c r="BR6" s="64" t="s">
        <v>356</v>
      </c>
      <c r="BS6" s="63" t="s">
        <v>357</v>
      </c>
      <c r="BT6" s="64" t="s">
        <v>358</v>
      </c>
      <c r="BU6" s="64" t="s">
        <v>359</v>
      </c>
      <c r="BV6" s="64" t="s">
        <v>360</v>
      </c>
      <c r="BW6" s="64" t="s">
        <v>361</v>
      </c>
      <c r="BX6" s="64" t="s">
        <v>362</v>
      </c>
      <c r="BY6" s="64" t="s">
        <v>363</v>
      </c>
      <c r="BZ6" s="64" t="s">
        <v>364</v>
      </c>
      <c r="CA6" s="64" t="s">
        <v>365</v>
      </c>
      <c r="CB6" s="63" t="s">
        <v>366</v>
      </c>
      <c r="CC6" s="64" t="s">
        <v>367</v>
      </c>
      <c r="CD6" s="65" t="s">
        <v>368</v>
      </c>
      <c r="CE6" s="65" t="s">
        <v>369</v>
      </c>
      <c r="CF6" s="64" t="s">
        <v>370</v>
      </c>
      <c r="CG6" s="62" t="s">
        <v>371</v>
      </c>
      <c r="CH6" s="65" t="s">
        <v>372</v>
      </c>
      <c r="CI6" s="63" t="s">
        <v>373</v>
      </c>
      <c r="CJ6" s="64" t="s">
        <v>374</v>
      </c>
      <c r="CK6" s="64" t="s">
        <v>375</v>
      </c>
      <c r="CL6" s="67" t="s">
        <v>252</v>
      </c>
    </row>
    <row r="7" spans="1:90" ht="12.75" customHeight="1">
      <c r="A7" s="54" t="s">
        <v>2</v>
      </c>
      <c r="B7" s="69">
        <v>1001</v>
      </c>
      <c r="C7" s="70" t="s">
        <v>376</v>
      </c>
      <c r="D7" s="71">
        <v>256986295.34985024</v>
      </c>
      <c r="E7" s="71">
        <v>209860022.05000001</v>
      </c>
      <c r="F7" s="71">
        <v>433378993.12</v>
      </c>
      <c r="G7" s="71">
        <v>-223518971.06999999</v>
      </c>
      <c r="H7" s="71">
        <v>0</v>
      </c>
      <c r="I7" s="71">
        <v>-70050837.939999998</v>
      </c>
      <c r="J7" s="71">
        <v>-76031561.719999999</v>
      </c>
      <c r="K7" s="71">
        <v>-200030802.78999999</v>
      </c>
      <c r="L7" s="71">
        <v>123999241.06999999</v>
      </c>
      <c r="M7" s="71">
        <v>5980723.7800000012</v>
      </c>
      <c r="N7" s="71">
        <v>39626548.710000001</v>
      </c>
      <c r="O7" s="71">
        <v>-33645824.93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117177111.23985024</v>
      </c>
      <c r="AA7" s="71">
        <v>0</v>
      </c>
      <c r="AB7" s="71">
        <v>0</v>
      </c>
      <c r="AC7" s="71">
        <v>0</v>
      </c>
      <c r="AD7" s="71">
        <v>124018802.15589793</v>
      </c>
      <c r="AE7" s="71">
        <v>0</v>
      </c>
      <c r="AF7" s="71">
        <v>0</v>
      </c>
      <c r="AG7" s="71">
        <v>0</v>
      </c>
      <c r="AH7" s="71">
        <v>0</v>
      </c>
      <c r="AI7" s="71">
        <v>-6841690.9160476979</v>
      </c>
      <c r="AJ7" s="71">
        <v>0</v>
      </c>
      <c r="AK7" s="71">
        <v>0</v>
      </c>
      <c r="AL7" s="71">
        <v>0</v>
      </c>
      <c r="AM7" s="71">
        <v>0</v>
      </c>
      <c r="AN7" s="71">
        <v>24618974.699999999</v>
      </c>
      <c r="AO7" s="71">
        <v>-5151336.1800000006</v>
      </c>
      <c r="AP7" s="71">
        <v>0</v>
      </c>
      <c r="AQ7" s="71">
        <v>0</v>
      </c>
      <c r="AR7" s="71">
        <v>-19467638.52</v>
      </c>
      <c r="AS7" s="71">
        <v>9258860.8504860513</v>
      </c>
      <c r="AT7" s="71">
        <v>-106082601.24000013</v>
      </c>
      <c r="AU7" s="71">
        <v>-727015165.62000012</v>
      </c>
      <c r="AV7" s="71">
        <v>620932564.38</v>
      </c>
      <c r="AW7" s="71">
        <v>157832631.71000004</v>
      </c>
      <c r="AX7" s="71">
        <v>91246776.74000001</v>
      </c>
      <c r="AY7" s="71">
        <v>-1849953702.23</v>
      </c>
      <c r="AZ7" s="71">
        <v>-1293656296.9200001</v>
      </c>
      <c r="BA7" s="71">
        <v>-556297405.31000006</v>
      </c>
      <c r="BB7" s="71">
        <v>0</v>
      </c>
      <c r="BC7" s="71">
        <v>0</v>
      </c>
      <c r="BD7" s="71">
        <v>1941200478.97</v>
      </c>
      <c r="BE7" s="71">
        <v>66585854.970000029</v>
      </c>
      <c r="BF7" s="71">
        <v>1491670636.3099999</v>
      </c>
      <c r="BG7" s="71">
        <v>1097084432.3499999</v>
      </c>
      <c r="BH7" s="71">
        <v>394586203.96000004</v>
      </c>
      <c r="BI7" s="71">
        <v>0</v>
      </c>
      <c r="BJ7" s="71">
        <v>0</v>
      </c>
      <c r="BK7" s="71">
        <v>-1425084781.3399999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-52933816.459513858</v>
      </c>
      <c r="BT7" s="71">
        <v>-63410425.75999999</v>
      </c>
      <c r="BU7" s="71">
        <v>-20473303.981063105</v>
      </c>
      <c r="BV7" s="71">
        <v>-5384141.6902890923</v>
      </c>
      <c r="BW7" s="71">
        <v>0</v>
      </c>
      <c r="BX7" s="71">
        <v>-358258.11484332528</v>
      </c>
      <c r="BY7" s="71">
        <v>-13613409.753318351</v>
      </c>
      <c r="BZ7" s="71">
        <v>50305722.840000004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10442646.84</v>
      </c>
      <c r="CJ7" s="71">
        <v>10442646.84</v>
      </c>
      <c r="CK7" s="71">
        <v>0</v>
      </c>
      <c r="CL7" s="71">
        <v>266245156.20033628</v>
      </c>
    </row>
    <row r="8" spans="1:90" ht="12.75" customHeight="1">
      <c r="A8" s="54" t="s">
        <v>4</v>
      </c>
      <c r="B8" s="69">
        <v>1003</v>
      </c>
      <c r="C8" s="70" t="s">
        <v>376</v>
      </c>
      <c r="D8" s="71">
        <v>1813072969.7800004</v>
      </c>
      <c r="E8" s="71">
        <v>1980527038.2799997</v>
      </c>
      <c r="F8" s="71">
        <v>4488268151.3299999</v>
      </c>
      <c r="G8" s="71">
        <v>-2507741113.0500002</v>
      </c>
      <c r="H8" s="71">
        <v>0</v>
      </c>
      <c r="I8" s="71">
        <v>-1256250027.5899992</v>
      </c>
      <c r="J8" s="71">
        <v>-2278283980.9799995</v>
      </c>
      <c r="K8" s="71">
        <v>-3649018988.8499999</v>
      </c>
      <c r="L8" s="71">
        <v>1370735007.8700001</v>
      </c>
      <c r="M8" s="71">
        <v>1022033953.3900003</v>
      </c>
      <c r="N8" s="71">
        <v>2209360157.9700003</v>
      </c>
      <c r="O8" s="71">
        <v>-1187326204.5799999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1088815884.53</v>
      </c>
      <c r="AA8" s="71">
        <v>395297355.31000006</v>
      </c>
      <c r="AB8" s="71">
        <v>23491603.390000001</v>
      </c>
      <c r="AC8" s="71">
        <v>543920432.01999998</v>
      </c>
      <c r="AD8" s="71">
        <v>126106493.81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-19925.439999988303</v>
      </c>
      <c r="AN8" s="71">
        <v>31806075.940000001</v>
      </c>
      <c r="AO8" s="71">
        <v>-29564957.700000003</v>
      </c>
      <c r="AP8" s="71">
        <v>0</v>
      </c>
      <c r="AQ8" s="71">
        <v>0</v>
      </c>
      <c r="AR8" s="71">
        <v>-2261043.6799999867</v>
      </c>
      <c r="AS8" s="71">
        <v>-700626200.89999986</v>
      </c>
      <c r="AT8" s="71">
        <v>-92625220.809999943</v>
      </c>
      <c r="AU8" s="71">
        <v>-1015558647.4299999</v>
      </c>
      <c r="AV8" s="71">
        <v>922933426.62</v>
      </c>
      <c r="AW8" s="71">
        <v>-23416159.5</v>
      </c>
      <c r="AX8" s="71">
        <v>-489780104.67000008</v>
      </c>
      <c r="AY8" s="71">
        <v>-1470818039.1799998</v>
      </c>
      <c r="AZ8" s="71">
        <v>-1519656715.5799999</v>
      </c>
      <c r="BA8" s="71">
        <v>-347094849.79999995</v>
      </c>
      <c r="BB8" s="71">
        <v>0</v>
      </c>
      <c r="BC8" s="71">
        <v>395933526.19999999</v>
      </c>
      <c r="BD8" s="71">
        <v>981037934.50999975</v>
      </c>
      <c r="BE8" s="71">
        <v>466363945.17000008</v>
      </c>
      <c r="BF8" s="71">
        <v>1402773129.6100001</v>
      </c>
      <c r="BG8" s="71">
        <v>1453809326.71</v>
      </c>
      <c r="BH8" s="71">
        <v>322736843.65000004</v>
      </c>
      <c r="BI8" s="71">
        <v>0</v>
      </c>
      <c r="BJ8" s="71">
        <v>-373773040.75</v>
      </c>
      <c r="BK8" s="71">
        <v>-936409184.44000006</v>
      </c>
      <c r="BL8" s="71">
        <v>-0.2</v>
      </c>
      <c r="BM8" s="71">
        <v>0</v>
      </c>
      <c r="BN8" s="71">
        <v>-0.2</v>
      </c>
      <c r="BO8" s="71">
        <v>-3185839.3199999984</v>
      </c>
      <c r="BP8" s="71">
        <v>-3185839.3199999984</v>
      </c>
      <c r="BQ8" s="71">
        <v>0</v>
      </c>
      <c r="BR8" s="71">
        <v>0</v>
      </c>
      <c r="BS8" s="71">
        <v>-125140472.04999998</v>
      </c>
      <c r="BT8" s="71">
        <v>-165583166.08000001</v>
      </c>
      <c r="BU8" s="71">
        <v>-129243588.39</v>
      </c>
      <c r="BV8" s="71">
        <v>-48292575.760000005</v>
      </c>
      <c r="BW8" s="71">
        <v>0</v>
      </c>
      <c r="BX8" s="71">
        <v>0</v>
      </c>
      <c r="BY8" s="71">
        <v>0</v>
      </c>
      <c r="BZ8" s="71">
        <v>259318794.05000004</v>
      </c>
      <c r="CA8" s="71">
        <v>-41339935.869999997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-456258509.01999998</v>
      </c>
      <c r="CJ8" s="71">
        <v>-456258509.01999998</v>
      </c>
      <c r="CK8" s="71">
        <v>0</v>
      </c>
      <c r="CL8" s="71">
        <v>1112446768.8800006</v>
      </c>
    </row>
    <row r="9" spans="1:90" ht="12.75" customHeight="1">
      <c r="A9" s="54" t="s">
        <v>5</v>
      </c>
      <c r="B9" s="69">
        <v>1004</v>
      </c>
      <c r="C9" s="70" t="s">
        <v>376</v>
      </c>
      <c r="D9" s="71">
        <v>1003510316.8399996</v>
      </c>
      <c r="E9" s="71">
        <v>883454018.5599997</v>
      </c>
      <c r="F9" s="71">
        <v>2248665373.4299998</v>
      </c>
      <c r="G9" s="71">
        <v>-1365211354.8700001</v>
      </c>
      <c r="H9" s="71">
        <v>0</v>
      </c>
      <c r="I9" s="71">
        <v>-181310694.07000017</v>
      </c>
      <c r="J9" s="71">
        <v>-1095460924.1300001</v>
      </c>
      <c r="K9" s="71">
        <v>-2424905202.52</v>
      </c>
      <c r="L9" s="71">
        <v>1329444278.3899999</v>
      </c>
      <c r="M9" s="71">
        <v>914150230.05999994</v>
      </c>
      <c r="N9" s="71">
        <v>1892823344.2299998</v>
      </c>
      <c r="O9" s="71">
        <v>-978673114.16999984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278298519.37</v>
      </c>
      <c r="AA9" s="71">
        <v>182524200.69</v>
      </c>
      <c r="AB9" s="71">
        <v>-22087.67</v>
      </c>
      <c r="AC9" s="71">
        <v>56465709.210000001</v>
      </c>
      <c r="AD9" s="71">
        <v>25792563.68</v>
      </c>
      <c r="AE9" s="71">
        <v>8274.14</v>
      </c>
      <c r="AF9" s="71">
        <v>11347814.800000001</v>
      </c>
      <c r="AG9" s="71">
        <v>2182044.5199999996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23068472.980000008</v>
      </c>
      <c r="AN9" s="71">
        <v>-48472500.659999989</v>
      </c>
      <c r="AO9" s="71">
        <v>71147251.909999996</v>
      </c>
      <c r="AP9" s="71">
        <v>0</v>
      </c>
      <c r="AQ9" s="71">
        <v>0</v>
      </c>
      <c r="AR9" s="71">
        <v>393721.73</v>
      </c>
      <c r="AS9" s="71">
        <v>-864164472.87999976</v>
      </c>
      <c r="AT9" s="71">
        <v>-277472498.3900001</v>
      </c>
      <c r="AU9" s="71">
        <v>-427522738.25000006</v>
      </c>
      <c r="AV9" s="71">
        <v>150050239.85999998</v>
      </c>
      <c r="AW9" s="71">
        <v>-236977495.8999998</v>
      </c>
      <c r="AX9" s="71">
        <v>-325654069.17999971</v>
      </c>
      <c r="AY9" s="71">
        <v>-1173654635.3699999</v>
      </c>
      <c r="AZ9" s="71">
        <v>-827148044.22000003</v>
      </c>
      <c r="BA9" s="71">
        <v>-346506591.14999998</v>
      </c>
      <c r="BB9" s="71">
        <v>0</v>
      </c>
      <c r="BC9" s="71">
        <v>0</v>
      </c>
      <c r="BD9" s="71">
        <v>848000566.19000018</v>
      </c>
      <c r="BE9" s="71">
        <v>88676573.279999912</v>
      </c>
      <c r="BF9" s="71">
        <v>527444364.02999985</v>
      </c>
      <c r="BG9" s="71">
        <v>365863193.82999986</v>
      </c>
      <c r="BH9" s="71">
        <v>161581170.20000002</v>
      </c>
      <c r="BI9" s="71">
        <v>0</v>
      </c>
      <c r="BJ9" s="71">
        <v>0</v>
      </c>
      <c r="BK9" s="71">
        <v>-438767790.74999994</v>
      </c>
      <c r="BL9" s="71">
        <v>0</v>
      </c>
      <c r="BM9" s="71">
        <v>0</v>
      </c>
      <c r="BN9" s="71">
        <v>0</v>
      </c>
      <c r="BO9" s="71">
        <v>-18968810</v>
      </c>
      <c r="BP9" s="71">
        <v>-18968810</v>
      </c>
      <c r="BQ9" s="71">
        <v>0</v>
      </c>
      <c r="BR9" s="71">
        <v>0</v>
      </c>
      <c r="BS9" s="71">
        <v>-323857092.35999984</v>
      </c>
      <c r="BT9" s="71">
        <v>-154543863.09999985</v>
      </c>
      <c r="BU9" s="71">
        <v>-132378877.53000002</v>
      </c>
      <c r="BV9" s="71">
        <v>-57238135.150000006</v>
      </c>
      <c r="BW9" s="71">
        <v>0</v>
      </c>
      <c r="BX9" s="71">
        <v>-25409564.940000001</v>
      </c>
      <c r="BY9" s="71">
        <v>-10799694.180000002</v>
      </c>
      <c r="BZ9" s="71">
        <v>57237830.400000058</v>
      </c>
      <c r="CA9" s="71">
        <v>-724787.86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-6888576.2299999986</v>
      </c>
      <c r="CJ9" s="71">
        <v>-6888576.2299999986</v>
      </c>
      <c r="CK9" s="71">
        <v>0</v>
      </c>
      <c r="CL9" s="71">
        <v>139345843.9599998</v>
      </c>
    </row>
    <row r="10" spans="1:90" ht="12.75" customHeight="1">
      <c r="A10" s="54" t="s">
        <v>7</v>
      </c>
      <c r="B10" s="69">
        <v>1005</v>
      </c>
      <c r="C10" s="70" t="s">
        <v>376</v>
      </c>
      <c r="D10" s="71">
        <v>2614381547.690001</v>
      </c>
      <c r="E10" s="71">
        <v>2131931436.9100003</v>
      </c>
      <c r="F10" s="71">
        <v>3175042600.4300003</v>
      </c>
      <c r="G10" s="71">
        <v>-1043111163.52</v>
      </c>
      <c r="H10" s="71">
        <v>0</v>
      </c>
      <c r="I10" s="71">
        <v>-461110146.68999964</v>
      </c>
      <c r="J10" s="71">
        <v>-491259005.1699996</v>
      </c>
      <c r="K10" s="71">
        <v>-1870455932.6799998</v>
      </c>
      <c r="L10" s="71">
        <v>1379196927.5100002</v>
      </c>
      <c r="M10" s="71">
        <v>30148858.479999959</v>
      </c>
      <c r="N10" s="71">
        <v>485526901.53999996</v>
      </c>
      <c r="O10" s="71">
        <v>-455378043.06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882194056.72000015</v>
      </c>
      <c r="AA10" s="71">
        <v>363356323.43000001</v>
      </c>
      <c r="AB10" s="71">
        <v>97691847.810000002</v>
      </c>
      <c r="AC10" s="71">
        <v>322541388.58000004</v>
      </c>
      <c r="AD10" s="71">
        <v>77217621.739999995</v>
      </c>
      <c r="AE10" s="71">
        <v>18161472.59</v>
      </c>
      <c r="AF10" s="71">
        <v>0</v>
      </c>
      <c r="AG10" s="71">
        <v>0</v>
      </c>
      <c r="AH10" s="71">
        <v>3225402.57</v>
      </c>
      <c r="AI10" s="71">
        <v>0</v>
      </c>
      <c r="AJ10" s="71">
        <v>324719.96999999997</v>
      </c>
      <c r="AK10" s="71">
        <v>324719.96999999997</v>
      </c>
      <c r="AL10" s="71">
        <v>0</v>
      </c>
      <c r="AM10" s="71">
        <v>61041480.780000031</v>
      </c>
      <c r="AN10" s="71">
        <v>215744787.72000003</v>
      </c>
      <c r="AO10" s="71">
        <v>-147745416.59999999</v>
      </c>
      <c r="AP10" s="71">
        <v>0</v>
      </c>
      <c r="AQ10" s="71">
        <v>0</v>
      </c>
      <c r="AR10" s="71">
        <v>-6957890.3399999999</v>
      </c>
      <c r="AS10" s="71">
        <v>-1462331638.7399995</v>
      </c>
      <c r="AT10" s="71">
        <v>-743578730.41999984</v>
      </c>
      <c r="AU10" s="71">
        <v>-1094947892.9399998</v>
      </c>
      <c r="AV10" s="71">
        <v>351369162.52000004</v>
      </c>
      <c r="AW10" s="71">
        <v>-232053205.77999997</v>
      </c>
      <c r="AX10" s="71">
        <v>-531765505.25</v>
      </c>
      <c r="AY10" s="71">
        <v>-1876276513.77</v>
      </c>
      <c r="AZ10" s="71">
        <v>-2077593601.97</v>
      </c>
      <c r="BA10" s="71">
        <v>-253889328.90000001</v>
      </c>
      <c r="BB10" s="71">
        <v>0</v>
      </c>
      <c r="BC10" s="71">
        <v>455206417.10000002</v>
      </c>
      <c r="BD10" s="71">
        <v>1344511008.52</v>
      </c>
      <c r="BE10" s="71">
        <v>299712299.47000003</v>
      </c>
      <c r="BF10" s="71">
        <v>1285341766.1800001</v>
      </c>
      <c r="BG10" s="71">
        <v>1460879645.8700001</v>
      </c>
      <c r="BH10" s="71">
        <v>136300922.24000001</v>
      </c>
      <c r="BI10" s="71">
        <v>0</v>
      </c>
      <c r="BJ10" s="71">
        <v>-311838801.93000001</v>
      </c>
      <c r="BK10" s="71">
        <v>-985629466.71000004</v>
      </c>
      <c r="BL10" s="71">
        <v>0</v>
      </c>
      <c r="BM10" s="71">
        <v>0</v>
      </c>
      <c r="BN10" s="71">
        <v>0</v>
      </c>
      <c r="BO10" s="71">
        <v>-35049913.43</v>
      </c>
      <c r="BP10" s="71">
        <v>-35049913.43</v>
      </c>
      <c r="BQ10" s="71">
        <v>0</v>
      </c>
      <c r="BR10" s="71">
        <v>0</v>
      </c>
      <c r="BS10" s="71">
        <v>-399758107.55999994</v>
      </c>
      <c r="BT10" s="71">
        <v>-324883413.77999997</v>
      </c>
      <c r="BU10" s="71">
        <v>-104348314.27000001</v>
      </c>
      <c r="BV10" s="71">
        <v>-48482273.189999998</v>
      </c>
      <c r="BW10" s="71">
        <v>0</v>
      </c>
      <c r="BX10" s="71">
        <v>-11232735.129999999</v>
      </c>
      <c r="BY10" s="71">
        <v>-8604700.5999999996</v>
      </c>
      <c r="BZ10" s="71">
        <v>97793329.409999996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-51891681.549999997</v>
      </c>
      <c r="CJ10" s="71">
        <v>-51891681.549999997</v>
      </c>
      <c r="CK10" s="71">
        <v>0</v>
      </c>
      <c r="CL10" s="71">
        <v>1152049908.9500015</v>
      </c>
    </row>
    <row r="11" spans="1:90" ht="12.75" customHeight="1">
      <c r="A11" s="54" t="s">
        <v>9</v>
      </c>
      <c r="B11" s="69">
        <v>1006</v>
      </c>
      <c r="C11" s="70" t="s">
        <v>376</v>
      </c>
      <c r="D11" s="71">
        <v>-12355363.650000002</v>
      </c>
      <c r="E11" s="71">
        <v>4489524.1799999978</v>
      </c>
      <c r="F11" s="71">
        <v>13387448.719999999</v>
      </c>
      <c r="G11" s="71">
        <v>-8897924.540000001</v>
      </c>
      <c r="H11" s="71">
        <v>0</v>
      </c>
      <c r="I11" s="71">
        <v>-1457223.7499999995</v>
      </c>
      <c r="J11" s="71">
        <v>-1206048.0999999996</v>
      </c>
      <c r="K11" s="71">
        <v>-7493001.3399999999</v>
      </c>
      <c r="L11" s="71">
        <v>6286953.2400000002</v>
      </c>
      <c r="M11" s="71">
        <v>-251175.64999999991</v>
      </c>
      <c r="N11" s="71">
        <v>687907.91</v>
      </c>
      <c r="O11" s="71">
        <v>-939083.55999999994</v>
      </c>
      <c r="P11" s="71">
        <v>0</v>
      </c>
      <c r="Q11" s="71">
        <v>0</v>
      </c>
      <c r="R11" s="71">
        <v>0</v>
      </c>
      <c r="S11" s="71">
        <v>-15986397.32</v>
      </c>
      <c r="T11" s="71">
        <v>-50371217.710000001</v>
      </c>
      <c r="U11" s="71">
        <v>-50371217.710000001</v>
      </c>
      <c r="V11" s="71">
        <v>0</v>
      </c>
      <c r="W11" s="71">
        <v>34384820.390000001</v>
      </c>
      <c r="X11" s="71">
        <v>34384820.390000001</v>
      </c>
      <c r="Y11" s="71">
        <v>0</v>
      </c>
      <c r="Z11" s="71">
        <v>290896.87</v>
      </c>
      <c r="AA11" s="71">
        <v>192621.97999999998</v>
      </c>
      <c r="AB11" s="71">
        <v>0</v>
      </c>
      <c r="AC11" s="71">
        <v>25102.84</v>
      </c>
      <c r="AD11" s="71">
        <v>63553.97</v>
      </c>
      <c r="AE11" s="71">
        <v>183.27</v>
      </c>
      <c r="AF11" s="71">
        <v>0</v>
      </c>
      <c r="AG11" s="71">
        <v>173.39</v>
      </c>
      <c r="AH11" s="71">
        <v>9261.42</v>
      </c>
      <c r="AI11" s="71">
        <v>0</v>
      </c>
      <c r="AJ11" s="71">
        <v>0</v>
      </c>
      <c r="AK11" s="71">
        <v>0</v>
      </c>
      <c r="AL11" s="71">
        <v>0</v>
      </c>
      <c r="AM11" s="71">
        <v>307836.37000000104</v>
      </c>
      <c r="AN11" s="71">
        <v>5185366.28</v>
      </c>
      <c r="AO11" s="71">
        <v>-4877529.9099999992</v>
      </c>
      <c r="AP11" s="71">
        <v>0</v>
      </c>
      <c r="AQ11" s="71">
        <v>0</v>
      </c>
      <c r="AR11" s="71">
        <v>0</v>
      </c>
      <c r="AS11" s="71">
        <v>-12417380.229999997</v>
      </c>
      <c r="AT11" s="71">
        <v>-3046179.3599999994</v>
      </c>
      <c r="AU11" s="71">
        <v>-4472034.3699999992</v>
      </c>
      <c r="AV11" s="71">
        <v>1425855.01</v>
      </c>
      <c r="AW11" s="71">
        <v>2336636.7100000014</v>
      </c>
      <c r="AX11" s="71">
        <v>2040517.580000001</v>
      </c>
      <c r="AY11" s="71">
        <v>-1726648.8899999997</v>
      </c>
      <c r="AZ11" s="71">
        <v>-5996493.0499999998</v>
      </c>
      <c r="BA11" s="71">
        <v>-2079098.71</v>
      </c>
      <c r="BB11" s="71">
        <v>0</v>
      </c>
      <c r="BC11" s="71">
        <v>6348942.8700000001</v>
      </c>
      <c r="BD11" s="71">
        <v>3767166.4700000007</v>
      </c>
      <c r="BE11" s="71">
        <v>296119.13000000035</v>
      </c>
      <c r="BF11" s="71">
        <v>3152338.0300000003</v>
      </c>
      <c r="BG11" s="71">
        <v>3188842.95</v>
      </c>
      <c r="BH11" s="71">
        <v>1521665.9200000002</v>
      </c>
      <c r="BI11" s="71">
        <v>0</v>
      </c>
      <c r="BJ11" s="71">
        <v>-1558170.84</v>
      </c>
      <c r="BK11" s="71">
        <v>-2856218.9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-11706638.719999999</v>
      </c>
      <c r="BT11" s="71">
        <v>-3176670.37</v>
      </c>
      <c r="BU11" s="71">
        <v>-4950130.67</v>
      </c>
      <c r="BV11" s="71">
        <v>-3465039.58</v>
      </c>
      <c r="BW11" s="71">
        <v>-13513.52</v>
      </c>
      <c r="BX11" s="71">
        <v>-171948.53</v>
      </c>
      <c r="BY11" s="71">
        <v>-463129.02</v>
      </c>
      <c r="BZ11" s="71">
        <v>533792.97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-1198.8599999999999</v>
      </c>
      <c r="CJ11" s="71">
        <v>-1198.8599999999999</v>
      </c>
      <c r="CK11" s="71">
        <v>0</v>
      </c>
      <c r="CL11" s="71">
        <v>-24772743.879999999</v>
      </c>
    </row>
    <row r="12" spans="1:9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</row>
    <row r="13" spans="1:90" ht="12.75" customHeight="1">
      <c r="A13" s="54" t="s">
        <v>13</v>
      </c>
      <c r="B13" s="69">
        <v>1008</v>
      </c>
      <c r="C13" s="70" t="s">
        <v>376</v>
      </c>
      <c r="D13" s="71">
        <v>645578450.96404839</v>
      </c>
      <c r="E13" s="71">
        <v>590908077.03999996</v>
      </c>
      <c r="F13" s="71">
        <v>778212072.08999991</v>
      </c>
      <c r="G13" s="71">
        <v>-187303995.04999998</v>
      </c>
      <c r="H13" s="71">
        <v>0</v>
      </c>
      <c r="I13" s="71">
        <v>-221960707.69</v>
      </c>
      <c r="J13" s="71">
        <v>-246884455.30000001</v>
      </c>
      <c r="K13" s="71">
        <v>-498399964.58000004</v>
      </c>
      <c r="L13" s="71">
        <v>251515509.28000003</v>
      </c>
      <c r="M13" s="71">
        <v>24923747.610000003</v>
      </c>
      <c r="N13" s="71">
        <v>47075238.609999999</v>
      </c>
      <c r="O13" s="71">
        <v>-22151490.999999996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271528721.66404831</v>
      </c>
      <c r="AA13" s="71">
        <v>206337241.01438144</v>
      </c>
      <c r="AB13" s="71">
        <v>28724597.197198197</v>
      </c>
      <c r="AC13" s="71">
        <v>23314947.225338474</v>
      </c>
      <c r="AD13" s="71">
        <v>1318470.7291735399</v>
      </c>
      <c r="AE13" s="71">
        <v>0</v>
      </c>
      <c r="AF13" s="71">
        <v>170572.29693672815</v>
      </c>
      <c r="AG13" s="71">
        <v>15887074.208093423</v>
      </c>
      <c r="AH13" s="71">
        <v>-4224181.0070734648</v>
      </c>
      <c r="AI13" s="71">
        <v>0</v>
      </c>
      <c r="AJ13" s="71">
        <v>0</v>
      </c>
      <c r="AK13" s="71">
        <v>0</v>
      </c>
      <c r="AL13" s="71">
        <v>0</v>
      </c>
      <c r="AM13" s="71">
        <v>5102359.9500000011</v>
      </c>
      <c r="AN13" s="71">
        <v>5888716.830000001</v>
      </c>
      <c r="AO13" s="71">
        <v>0</v>
      </c>
      <c r="AP13" s="71">
        <v>0</v>
      </c>
      <c r="AQ13" s="71">
        <v>0</v>
      </c>
      <c r="AR13" s="71">
        <v>-786356.88000000012</v>
      </c>
      <c r="AS13" s="71">
        <v>-487210220.98664463</v>
      </c>
      <c r="AT13" s="71">
        <v>-167489809.80999997</v>
      </c>
      <c r="AU13" s="71">
        <v>-180111082.91999999</v>
      </c>
      <c r="AV13" s="71">
        <v>12621273.110000001</v>
      </c>
      <c r="AW13" s="71">
        <v>-74373278.020000026</v>
      </c>
      <c r="AX13" s="71">
        <v>-77666381.64000003</v>
      </c>
      <c r="AY13" s="71">
        <v>-201498552.70000002</v>
      </c>
      <c r="AZ13" s="71">
        <v>-206198826.70000002</v>
      </c>
      <c r="BA13" s="71">
        <v>-38787066</v>
      </c>
      <c r="BB13" s="71">
        <v>0</v>
      </c>
      <c r="BC13" s="71">
        <v>43487340</v>
      </c>
      <c r="BD13" s="71">
        <v>123832171.05999999</v>
      </c>
      <c r="BE13" s="71">
        <v>3293103.6200000048</v>
      </c>
      <c r="BF13" s="71">
        <v>53605009.600000001</v>
      </c>
      <c r="BG13" s="71">
        <v>61613190.600000001</v>
      </c>
      <c r="BH13" s="71">
        <v>3144627</v>
      </c>
      <c r="BI13" s="71">
        <v>0</v>
      </c>
      <c r="BJ13" s="71">
        <v>-11152808</v>
      </c>
      <c r="BK13" s="71">
        <v>-50311905.979999997</v>
      </c>
      <c r="BL13" s="71">
        <v>0</v>
      </c>
      <c r="BM13" s="71">
        <v>0</v>
      </c>
      <c r="BN13" s="71">
        <v>0</v>
      </c>
      <c r="BO13" s="71">
        <v>-51809264.57</v>
      </c>
      <c r="BP13" s="71">
        <v>-51809264.57</v>
      </c>
      <c r="BQ13" s="71">
        <v>0</v>
      </c>
      <c r="BR13" s="71">
        <v>0</v>
      </c>
      <c r="BS13" s="71">
        <v>-193537868.58664468</v>
      </c>
      <c r="BT13" s="71">
        <v>-123056690.69999999</v>
      </c>
      <c r="BU13" s="71">
        <v>-29509907.664380673</v>
      </c>
      <c r="BV13" s="71">
        <v>-13625198.054457312</v>
      </c>
      <c r="BW13" s="71">
        <v>0</v>
      </c>
      <c r="BX13" s="71">
        <v>-2254190.7333051739</v>
      </c>
      <c r="BY13" s="71">
        <v>-7005788.5236634873</v>
      </c>
      <c r="BZ13" s="71">
        <v>2683563.1</v>
      </c>
      <c r="CA13" s="71">
        <v>-20769656.010838032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158368229.97740376</v>
      </c>
    </row>
    <row r="14" spans="1:90" ht="12.75" customHeight="1">
      <c r="A14" s="54" t="s">
        <v>15</v>
      </c>
      <c r="B14" s="69">
        <v>1009</v>
      </c>
      <c r="C14" s="70" t="s">
        <v>376</v>
      </c>
      <c r="D14" s="71">
        <v>3648074777.3486753</v>
      </c>
      <c r="E14" s="71">
        <v>3407697432.7700005</v>
      </c>
      <c r="F14" s="71">
        <v>4364817923.1500006</v>
      </c>
      <c r="G14" s="71">
        <v>-957120490.37999988</v>
      </c>
      <c r="H14" s="71">
        <v>0</v>
      </c>
      <c r="I14" s="71">
        <v>-721536602.70000041</v>
      </c>
      <c r="J14" s="71">
        <v>-852807393.20000029</v>
      </c>
      <c r="K14" s="71">
        <v>-3429127505.3800001</v>
      </c>
      <c r="L14" s="71">
        <v>2576320112.1799998</v>
      </c>
      <c r="M14" s="71">
        <v>131270790.49999988</v>
      </c>
      <c r="N14" s="71">
        <v>1107471754.4299998</v>
      </c>
      <c r="O14" s="71">
        <v>-976200963.92999995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946544237.41867495</v>
      </c>
      <c r="AA14" s="71">
        <v>502715859.97447503</v>
      </c>
      <c r="AB14" s="71">
        <v>-615151.72949999792</v>
      </c>
      <c r="AC14" s="71">
        <v>246030990.41062498</v>
      </c>
      <c r="AD14" s="71">
        <v>192849081.25822499</v>
      </c>
      <c r="AE14" s="71">
        <v>28589.844675</v>
      </c>
      <c r="AF14" s="71">
        <v>208258.3125</v>
      </c>
      <c r="AG14" s="71">
        <v>5210679.4094249997</v>
      </c>
      <c r="AH14" s="71">
        <v>0</v>
      </c>
      <c r="AI14" s="71">
        <v>115929.93825000001</v>
      </c>
      <c r="AJ14" s="71">
        <v>0</v>
      </c>
      <c r="AK14" s="71">
        <v>0</v>
      </c>
      <c r="AL14" s="71">
        <v>0</v>
      </c>
      <c r="AM14" s="71">
        <v>15369709.859999996</v>
      </c>
      <c r="AN14" s="71">
        <v>20767453.729999997</v>
      </c>
      <c r="AO14" s="71">
        <v>-3747559.3200000003</v>
      </c>
      <c r="AP14" s="71">
        <v>0</v>
      </c>
      <c r="AQ14" s="71">
        <v>0</v>
      </c>
      <c r="AR14" s="71">
        <v>-1650184.5499999998</v>
      </c>
      <c r="AS14" s="71">
        <v>-2188295041.8300004</v>
      </c>
      <c r="AT14" s="71">
        <v>-913650021.7299999</v>
      </c>
      <c r="AU14" s="71">
        <v>-1075010972.5999999</v>
      </c>
      <c r="AV14" s="71">
        <v>161360950.87</v>
      </c>
      <c r="AW14" s="71">
        <v>-303826745.98000008</v>
      </c>
      <c r="AX14" s="71">
        <v>-294492146.86000013</v>
      </c>
      <c r="AY14" s="71">
        <v>-1243565561.7</v>
      </c>
      <c r="AZ14" s="71">
        <v>-1081527754.72</v>
      </c>
      <c r="BA14" s="71">
        <v>-162037806.98000002</v>
      </c>
      <c r="BB14" s="71">
        <v>0</v>
      </c>
      <c r="BC14" s="71">
        <v>0</v>
      </c>
      <c r="BD14" s="71">
        <v>949073414.83999991</v>
      </c>
      <c r="BE14" s="71">
        <v>-9334599.1199999452</v>
      </c>
      <c r="BF14" s="71">
        <v>308413318.96000004</v>
      </c>
      <c r="BG14" s="71">
        <v>294647268.03000003</v>
      </c>
      <c r="BH14" s="71">
        <v>13766050.930000002</v>
      </c>
      <c r="BI14" s="71">
        <v>0</v>
      </c>
      <c r="BJ14" s="71">
        <v>0</v>
      </c>
      <c r="BK14" s="71">
        <v>-317747918.07999998</v>
      </c>
      <c r="BL14" s="71">
        <v>0</v>
      </c>
      <c r="BM14" s="71">
        <v>0</v>
      </c>
      <c r="BN14" s="71">
        <v>0</v>
      </c>
      <c r="BO14" s="71">
        <v>-168576527.41</v>
      </c>
      <c r="BP14" s="71">
        <v>-168576527.41</v>
      </c>
      <c r="BQ14" s="71">
        <v>0</v>
      </c>
      <c r="BR14" s="71">
        <v>0</v>
      </c>
      <c r="BS14" s="71">
        <v>-785822883.88999987</v>
      </c>
      <c r="BT14" s="71">
        <v>-589436452.52999997</v>
      </c>
      <c r="BU14" s="71">
        <v>-260966179.75</v>
      </c>
      <c r="BV14" s="71">
        <v>-88083003.790000007</v>
      </c>
      <c r="BW14" s="71">
        <v>0</v>
      </c>
      <c r="BX14" s="71">
        <v>-35961400.5</v>
      </c>
      <c r="BY14" s="71">
        <v>-78977.549999999988</v>
      </c>
      <c r="BZ14" s="71">
        <v>202059450.10000002</v>
      </c>
      <c r="CA14" s="71">
        <v>-13356319.870000001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-16418862.82</v>
      </c>
      <c r="CJ14" s="71">
        <v>-16418862.82</v>
      </c>
      <c r="CK14" s="71">
        <v>0</v>
      </c>
      <c r="CL14" s="71">
        <v>1459779735.5186749</v>
      </c>
    </row>
    <row r="15" spans="1:90" ht="12.75" customHeight="1">
      <c r="A15" s="54" t="s">
        <v>17</v>
      </c>
      <c r="B15" s="69">
        <v>1010</v>
      </c>
      <c r="C15" s="70" t="s">
        <v>376</v>
      </c>
      <c r="D15" s="71">
        <v>4127051592.7700024</v>
      </c>
      <c r="E15" s="71">
        <v>5522552094.7600002</v>
      </c>
      <c r="F15" s="71">
        <v>5522552094.7600002</v>
      </c>
      <c r="G15" s="71">
        <v>0</v>
      </c>
      <c r="H15" s="71">
        <v>0</v>
      </c>
      <c r="I15" s="71">
        <v>-2796490416.4799976</v>
      </c>
      <c r="J15" s="71">
        <v>-2796490416.4799976</v>
      </c>
      <c r="K15" s="71">
        <v>-7173049574.0999975</v>
      </c>
      <c r="L15" s="71">
        <v>4376559157.6199999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1400068771.8299999</v>
      </c>
      <c r="AA15" s="71">
        <v>393659386.13999999</v>
      </c>
      <c r="AB15" s="71">
        <v>194155409.34999999</v>
      </c>
      <c r="AC15" s="71">
        <v>745910617.50999999</v>
      </c>
      <c r="AD15" s="71">
        <v>66343358.829999998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921142.66</v>
      </c>
      <c r="AN15" s="71">
        <v>0</v>
      </c>
      <c r="AO15" s="71">
        <v>0</v>
      </c>
      <c r="AP15" s="71">
        <v>921142.66</v>
      </c>
      <c r="AQ15" s="71">
        <v>0</v>
      </c>
      <c r="AR15" s="71">
        <v>0</v>
      </c>
      <c r="AS15" s="71">
        <v>-2922117723.4102254</v>
      </c>
      <c r="AT15" s="71">
        <v>-483121467.38</v>
      </c>
      <c r="AU15" s="71">
        <v>-483121467.38</v>
      </c>
      <c r="AV15" s="71">
        <v>0</v>
      </c>
      <c r="AW15" s="71">
        <v>-34233367.802035362</v>
      </c>
      <c r="AX15" s="71">
        <v>-34233367.802035362</v>
      </c>
      <c r="AY15" s="71">
        <v>-112390230.66203538</v>
      </c>
      <c r="AZ15" s="71">
        <v>-88916601.430000082</v>
      </c>
      <c r="BA15" s="71">
        <v>-23473629.232035302</v>
      </c>
      <c r="BB15" s="71">
        <v>0</v>
      </c>
      <c r="BC15" s="71">
        <v>0</v>
      </c>
      <c r="BD15" s="71">
        <v>78156862.860000014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-2404762888.2281899</v>
      </c>
      <c r="BT15" s="71">
        <v>-1996654848.9981899</v>
      </c>
      <c r="BU15" s="71">
        <v>-181817434.03</v>
      </c>
      <c r="BV15" s="71">
        <v>-44798508.340000033</v>
      </c>
      <c r="BW15" s="71">
        <v>0</v>
      </c>
      <c r="BX15" s="71">
        <v>-9302944.1799999997</v>
      </c>
      <c r="BY15" s="71">
        <v>-90618061.509999946</v>
      </c>
      <c r="BZ15" s="71">
        <v>0</v>
      </c>
      <c r="CA15" s="71">
        <v>-81571091.169999987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1204933869.359777</v>
      </c>
    </row>
    <row r="16" spans="1:9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</row>
    <row r="17" spans="1:90" ht="12.75" customHeight="1">
      <c r="A17" s="54" t="s">
        <v>21</v>
      </c>
      <c r="B17" s="69">
        <v>1012</v>
      </c>
      <c r="C17" s="70" t="s">
        <v>376</v>
      </c>
      <c r="D17" s="71">
        <v>1137734478.6748068</v>
      </c>
      <c r="E17" s="71">
        <v>674176025.95000005</v>
      </c>
      <c r="F17" s="71">
        <v>1036485986.61</v>
      </c>
      <c r="G17" s="71">
        <v>-362309960.66000003</v>
      </c>
      <c r="H17" s="71">
        <v>0</v>
      </c>
      <c r="I17" s="71">
        <v>-74849113.680000156</v>
      </c>
      <c r="J17" s="71">
        <v>-60035574.110000134</v>
      </c>
      <c r="K17" s="71">
        <v>-691087897.62</v>
      </c>
      <c r="L17" s="71">
        <v>631052323.50999987</v>
      </c>
      <c r="M17" s="71">
        <v>-14813539.570000023</v>
      </c>
      <c r="N17" s="71">
        <v>135453790.38999999</v>
      </c>
      <c r="O17" s="71">
        <v>-150267329.96000001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533295768.56480706</v>
      </c>
      <c r="AA17" s="71">
        <v>358513891.91138107</v>
      </c>
      <c r="AB17" s="71">
        <v>35352.741030000005</v>
      </c>
      <c r="AC17" s="71">
        <v>174746523.91239601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5111797.84</v>
      </c>
      <c r="AN17" s="71">
        <v>4941241.93</v>
      </c>
      <c r="AO17" s="71">
        <v>9290.5400000000009</v>
      </c>
      <c r="AP17" s="71">
        <v>0</v>
      </c>
      <c r="AQ17" s="71">
        <v>0</v>
      </c>
      <c r="AR17" s="71">
        <v>161265.37</v>
      </c>
      <c r="AS17" s="71">
        <v>-491481124.82703602</v>
      </c>
      <c r="AT17" s="71">
        <v>-189068380.06999999</v>
      </c>
      <c r="AU17" s="71">
        <v>-218460529.57999998</v>
      </c>
      <c r="AV17" s="71">
        <v>29392149.510000002</v>
      </c>
      <c r="AW17" s="71">
        <v>-90989461.250000089</v>
      </c>
      <c r="AX17" s="71">
        <v>-122584370.91000009</v>
      </c>
      <c r="AY17" s="71">
        <v>-334903141.44000006</v>
      </c>
      <c r="AZ17" s="71">
        <v>-326802136.36000001</v>
      </c>
      <c r="BA17" s="71">
        <v>-85576253.840000004</v>
      </c>
      <c r="BB17" s="71">
        <v>0</v>
      </c>
      <c r="BC17" s="71">
        <v>77475248.760000005</v>
      </c>
      <c r="BD17" s="71">
        <v>212318770.52999997</v>
      </c>
      <c r="BE17" s="71">
        <v>31594909.660000004</v>
      </c>
      <c r="BF17" s="71">
        <v>64344953.509999998</v>
      </c>
      <c r="BG17" s="71">
        <v>62907071.309999995</v>
      </c>
      <c r="BH17" s="71">
        <v>15189297.050000001</v>
      </c>
      <c r="BI17" s="71">
        <v>0</v>
      </c>
      <c r="BJ17" s="71">
        <v>-13751414.85</v>
      </c>
      <c r="BK17" s="71">
        <v>-32750043.849999994</v>
      </c>
      <c r="BL17" s="71">
        <v>0</v>
      </c>
      <c r="BM17" s="71">
        <v>0</v>
      </c>
      <c r="BN17" s="71">
        <v>0</v>
      </c>
      <c r="BO17" s="71">
        <v>-49051306.339999996</v>
      </c>
      <c r="BP17" s="71">
        <v>-49051306.339999996</v>
      </c>
      <c r="BQ17" s="71">
        <v>0</v>
      </c>
      <c r="BR17" s="71">
        <v>0</v>
      </c>
      <c r="BS17" s="71">
        <v>-162371977.167036</v>
      </c>
      <c r="BT17" s="71">
        <v>-162562958.79999998</v>
      </c>
      <c r="BU17" s="71">
        <v>-14612389.957098</v>
      </c>
      <c r="BV17" s="71">
        <v>-14129494.329600001</v>
      </c>
      <c r="BW17" s="71">
        <v>0</v>
      </c>
      <c r="BX17" s="71">
        <v>-311295.18545999995</v>
      </c>
      <c r="BY17" s="71">
        <v>-6902521.2048780005</v>
      </c>
      <c r="BZ17" s="71">
        <v>42271727.590000004</v>
      </c>
      <c r="CA17" s="71">
        <v>-6125045.2800000003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646253353.84777081</v>
      </c>
    </row>
    <row r="18" spans="1:90" ht="12.75" customHeight="1">
      <c r="A18" s="54" t="s">
        <v>23</v>
      </c>
      <c r="B18" s="69">
        <v>1013</v>
      </c>
      <c r="C18" s="70" t="s">
        <v>376</v>
      </c>
      <c r="D18" s="71">
        <v>279872491.75999987</v>
      </c>
      <c r="E18" s="71">
        <v>247892783.25</v>
      </c>
      <c r="F18" s="71">
        <v>750912790.51999998</v>
      </c>
      <c r="G18" s="71">
        <v>-503020007.26999998</v>
      </c>
      <c r="H18" s="71">
        <v>0</v>
      </c>
      <c r="I18" s="71">
        <v>-108798234.7700001</v>
      </c>
      <c r="J18" s="71">
        <v>-157301787.88000005</v>
      </c>
      <c r="K18" s="71">
        <v>-468746555</v>
      </c>
      <c r="L18" s="71">
        <v>311444767.11999995</v>
      </c>
      <c r="M18" s="71">
        <v>48503553.109999955</v>
      </c>
      <c r="N18" s="71">
        <v>306918873.96999997</v>
      </c>
      <c r="O18" s="71">
        <v>-258415320.86000001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130428961.03</v>
      </c>
      <c r="AA18" s="71">
        <v>39417739</v>
      </c>
      <c r="AB18" s="71">
        <v>0</v>
      </c>
      <c r="AC18" s="71">
        <v>5395000.5800000001</v>
      </c>
      <c r="AD18" s="71">
        <v>85616221.450000003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10000413.879999997</v>
      </c>
      <c r="AK18" s="71">
        <v>22631431.069999997</v>
      </c>
      <c r="AL18" s="71">
        <v>-12631017.189999999</v>
      </c>
      <c r="AM18" s="71">
        <v>348568.37000000034</v>
      </c>
      <c r="AN18" s="71">
        <v>-1940213.3499999999</v>
      </c>
      <c r="AO18" s="71">
        <v>512061.33</v>
      </c>
      <c r="AP18" s="71">
        <v>0</v>
      </c>
      <c r="AQ18" s="71">
        <v>0</v>
      </c>
      <c r="AR18" s="71">
        <v>1776720.3900000001</v>
      </c>
      <c r="AS18" s="71">
        <v>-213130808.24000013</v>
      </c>
      <c r="AT18" s="71">
        <v>-78321463.219999969</v>
      </c>
      <c r="AU18" s="71">
        <v>-360203281.41999996</v>
      </c>
      <c r="AV18" s="71">
        <v>281881818.19999999</v>
      </c>
      <c r="AW18" s="71">
        <v>-33830418.200000167</v>
      </c>
      <c r="AX18" s="71">
        <v>105359449.92999989</v>
      </c>
      <c r="AY18" s="71">
        <v>-408243023.06000012</v>
      </c>
      <c r="AZ18" s="71">
        <v>-347757237.08000004</v>
      </c>
      <c r="BA18" s="71">
        <v>-249255189.80000001</v>
      </c>
      <c r="BB18" s="71">
        <v>0</v>
      </c>
      <c r="BC18" s="71">
        <v>188769403.81999999</v>
      </c>
      <c r="BD18" s="71">
        <v>513602472.99000001</v>
      </c>
      <c r="BE18" s="71">
        <v>-139189868.13000005</v>
      </c>
      <c r="BF18" s="71">
        <v>306297084.5</v>
      </c>
      <c r="BG18" s="71">
        <v>269859361.49000001</v>
      </c>
      <c r="BH18" s="71">
        <v>177832630.75</v>
      </c>
      <c r="BI18" s="71">
        <v>0</v>
      </c>
      <c r="BJ18" s="71">
        <v>-141394907.74000001</v>
      </c>
      <c r="BK18" s="71">
        <v>-445486952.63000005</v>
      </c>
      <c r="BL18" s="71">
        <v>0</v>
      </c>
      <c r="BM18" s="71">
        <v>0</v>
      </c>
      <c r="BN18" s="71">
        <v>0</v>
      </c>
      <c r="BO18" s="71">
        <v>-10067574.670000002</v>
      </c>
      <c r="BP18" s="71">
        <v>-10067574.670000002</v>
      </c>
      <c r="BQ18" s="71">
        <v>0</v>
      </c>
      <c r="BR18" s="71">
        <v>0</v>
      </c>
      <c r="BS18" s="71">
        <v>-90911352.149999991</v>
      </c>
      <c r="BT18" s="71">
        <v>-83534255.979999989</v>
      </c>
      <c r="BU18" s="71">
        <v>-57630907.450000003</v>
      </c>
      <c r="BV18" s="71">
        <v>-10934904.789999999</v>
      </c>
      <c r="BW18" s="71">
        <v>0</v>
      </c>
      <c r="BX18" s="71">
        <v>-2749564.3</v>
      </c>
      <c r="BY18" s="71">
        <v>-14925855.199999999</v>
      </c>
      <c r="BZ18" s="71">
        <v>81206489.670000002</v>
      </c>
      <c r="CA18" s="71">
        <v>-2342354.1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66741683.519999743</v>
      </c>
    </row>
    <row r="19" spans="1:90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</row>
    <row r="20" spans="1:90" ht="12.75" customHeight="1">
      <c r="A20" s="54" t="s">
        <v>27</v>
      </c>
      <c r="B20" s="69">
        <v>1017</v>
      </c>
      <c r="C20" s="70" t="s">
        <v>376</v>
      </c>
      <c r="D20" s="71">
        <v>310240262.43999994</v>
      </c>
      <c r="E20" s="71">
        <v>334080686.02999997</v>
      </c>
      <c r="F20" s="71">
        <v>1615572663.52</v>
      </c>
      <c r="G20" s="71">
        <v>-1281491977.49</v>
      </c>
      <c r="H20" s="71">
        <v>0</v>
      </c>
      <c r="I20" s="71">
        <v>-120482154.58000004</v>
      </c>
      <c r="J20" s="71">
        <v>-358824772.25999999</v>
      </c>
      <c r="K20" s="71">
        <v>-1161276616.53</v>
      </c>
      <c r="L20" s="71">
        <v>802451844.26999998</v>
      </c>
      <c r="M20" s="71">
        <v>238342617.67999995</v>
      </c>
      <c r="N20" s="71">
        <v>836479005.62</v>
      </c>
      <c r="O20" s="71">
        <v>-598136387.94000006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95821399.120000005</v>
      </c>
      <c r="AA20" s="71">
        <v>91583090.430000007</v>
      </c>
      <c r="AB20" s="71">
        <v>0</v>
      </c>
      <c r="AC20" s="71">
        <v>1296256.06</v>
      </c>
      <c r="AD20" s="71">
        <v>2942052.6300000004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198371.87</v>
      </c>
      <c r="AK20" s="71">
        <v>198371.87</v>
      </c>
      <c r="AL20" s="71">
        <v>0</v>
      </c>
      <c r="AM20" s="71">
        <v>621960</v>
      </c>
      <c r="AN20" s="71">
        <v>143597972</v>
      </c>
      <c r="AO20" s="71">
        <v>-126184906</v>
      </c>
      <c r="AP20" s="71">
        <v>0</v>
      </c>
      <c r="AQ20" s="71">
        <v>0</v>
      </c>
      <c r="AR20" s="71">
        <v>-16791106</v>
      </c>
      <c r="AS20" s="71">
        <v>-237550241.66000128</v>
      </c>
      <c r="AT20" s="71">
        <v>-127939227.83000088</v>
      </c>
      <c r="AU20" s="71">
        <v>-2243380262.6300006</v>
      </c>
      <c r="AV20" s="71">
        <v>2115441034.7999997</v>
      </c>
      <c r="AW20" s="71">
        <v>-1121036.840000391</v>
      </c>
      <c r="AX20" s="71">
        <v>1612572635.0099998</v>
      </c>
      <c r="AY20" s="71">
        <v>-703374667.32000005</v>
      </c>
      <c r="AZ20" s="71">
        <v>-644638536.12</v>
      </c>
      <c r="BA20" s="71">
        <v>-58736131.199999996</v>
      </c>
      <c r="BB20" s="71">
        <v>0</v>
      </c>
      <c r="BC20" s="71">
        <v>0</v>
      </c>
      <c r="BD20" s="71">
        <v>2315947302.3299999</v>
      </c>
      <c r="BE20" s="71">
        <v>-1613693671.8500001</v>
      </c>
      <c r="BF20" s="71">
        <v>615023636.47000003</v>
      </c>
      <c r="BG20" s="71">
        <v>560382256.77999997</v>
      </c>
      <c r="BH20" s="71">
        <v>54641379.689999998</v>
      </c>
      <c r="BI20" s="71">
        <v>0</v>
      </c>
      <c r="BJ20" s="71">
        <v>0</v>
      </c>
      <c r="BK20" s="71">
        <v>-2228717308.3200002</v>
      </c>
      <c r="BL20" s="71">
        <v>0</v>
      </c>
      <c r="BM20" s="71">
        <v>0</v>
      </c>
      <c r="BN20" s="71">
        <v>0</v>
      </c>
      <c r="BO20" s="71">
        <v>-3145832.4700000025</v>
      </c>
      <c r="BP20" s="71">
        <v>-3145832.4700000025</v>
      </c>
      <c r="BQ20" s="71">
        <v>0</v>
      </c>
      <c r="BR20" s="71">
        <v>0</v>
      </c>
      <c r="BS20" s="71">
        <v>-105114455.46000002</v>
      </c>
      <c r="BT20" s="71">
        <v>-163663315.56999999</v>
      </c>
      <c r="BU20" s="71">
        <v>-90009239.960000008</v>
      </c>
      <c r="BV20" s="71">
        <v>-17325672.919999998</v>
      </c>
      <c r="BW20" s="71">
        <v>-143785.20000000001</v>
      </c>
      <c r="BX20" s="71">
        <v>-7672027.1799999997</v>
      </c>
      <c r="BY20" s="71">
        <v>-21693544.609999999</v>
      </c>
      <c r="BZ20" s="71">
        <v>195413761.24999997</v>
      </c>
      <c r="CA20" s="71">
        <v>-20631.269999999997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-229689.06</v>
      </c>
      <c r="CJ20" s="71">
        <v>-229689.06</v>
      </c>
      <c r="CK20" s="71">
        <v>0</v>
      </c>
      <c r="CL20" s="71">
        <v>72690020.77999866</v>
      </c>
    </row>
    <row r="21" spans="1:90" ht="12.75" customHeight="1">
      <c r="A21" s="54" t="s">
        <v>29</v>
      </c>
      <c r="B21" s="69">
        <v>1018</v>
      </c>
      <c r="C21" s="70" t="s">
        <v>376</v>
      </c>
      <c r="D21" s="71">
        <v>317795528.76999998</v>
      </c>
      <c r="E21" s="71">
        <v>14315226.650000006</v>
      </c>
      <c r="F21" s="71">
        <v>56517950.150000006</v>
      </c>
      <c r="G21" s="71">
        <v>-42202723.5</v>
      </c>
      <c r="H21" s="71">
        <v>0</v>
      </c>
      <c r="I21" s="71">
        <v>-18591231.809999999</v>
      </c>
      <c r="J21" s="71">
        <v>427463.16000000015</v>
      </c>
      <c r="K21" s="71">
        <v>-28641708.84</v>
      </c>
      <c r="L21" s="71">
        <v>29069172</v>
      </c>
      <c r="M21" s="71">
        <v>-19018694.969999999</v>
      </c>
      <c r="N21" s="71">
        <v>2161570.0300000003</v>
      </c>
      <c r="O21" s="71">
        <v>-21180265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2416859.04</v>
      </c>
      <c r="AA21" s="71">
        <v>1535922.5899999999</v>
      </c>
      <c r="AB21" s="71">
        <v>0</v>
      </c>
      <c r="AC21" s="71">
        <v>544046.26</v>
      </c>
      <c r="AD21" s="71">
        <v>316998.71999999997</v>
      </c>
      <c r="AE21" s="71">
        <v>0</v>
      </c>
      <c r="AF21" s="71">
        <v>10965.6</v>
      </c>
      <c r="AG21" s="71">
        <v>8925.8700000000008</v>
      </c>
      <c r="AH21" s="71">
        <v>0</v>
      </c>
      <c r="AI21" s="71">
        <v>0</v>
      </c>
      <c r="AJ21" s="71">
        <v>320124140.62</v>
      </c>
      <c r="AK21" s="71">
        <v>320124140.62</v>
      </c>
      <c r="AL21" s="71">
        <v>0</v>
      </c>
      <c r="AM21" s="71">
        <v>-469465.73000000004</v>
      </c>
      <c r="AN21" s="71">
        <v>-696182.68</v>
      </c>
      <c r="AO21" s="71">
        <v>226716.95</v>
      </c>
      <c r="AP21" s="71">
        <v>0</v>
      </c>
      <c r="AQ21" s="71">
        <v>0</v>
      </c>
      <c r="AR21" s="71">
        <v>0</v>
      </c>
      <c r="AS21" s="71">
        <v>-130802428.16000003</v>
      </c>
      <c r="AT21" s="71">
        <v>-12599144.650000004</v>
      </c>
      <c r="AU21" s="71">
        <v>-21562700.160000004</v>
      </c>
      <c r="AV21" s="71">
        <v>8963555.5099999998</v>
      </c>
      <c r="AW21" s="71">
        <v>-9238265</v>
      </c>
      <c r="AX21" s="71">
        <v>97547584.379999995</v>
      </c>
      <c r="AY21" s="71">
        <v>-28105941.420000006</v>
      </c>
      <c r="AZ21" s="71">
        <v>-19431331.650000002</v>
      </c>
      <c r="BA21" s="71">
        <v>-15003978.969999999</v>
      </c>
      <c r="BB21" s="71">
        <v>0</v>
      </c>
      <c r="BC21" s="71">
        <v>6329369.2000000002</v>
      </c>
      <c r="BD21" s="71">
        <v>125653525.8</v>
      </c>
      <c r="BE21" s="71">
        <v>-106785849.38</v>
      </c>
      <c r="BF21" s="71">
        <v>12850708.16</v>
      </c>
      <c r="BG21" s="71">
        <v>7882142.5600000005</v>
      </c>
      <c r="BH21" s="71">
        <v>8593845.209999999</v>
      </c>
      <c r="BI21" s="71">
        <v>0</v>
      </c>
      <c r="BJ21" s="71">
        <v>-3625279.6099999994</v>
      </c>
      <c r="BK21" s="71">
        <v>-119636557.53999999</v>
      </c>
      <c r="BL21" s="71">
        <v>0</v>
      </c>
      <c r="BM21" s="71">
        <v>0</v>
      </c>
      <c r="BN21" s="71">
        <v>0</v>
      </c>
      <c r="BO21" s="71">
        <v>-182656.08</v>
      </c>
      <c r="BP21" s="71">
        <v>-182656.08</v>
      </c>
      <c r="BQ21" s="71">
        <v>0</v>
      </c>
      <c r="BR21" s="71">
        <v>0</v>
      </c>
      <c r="BS21" s="71">
        <v>-108780268.01000002</v>
      </c>
      <c r="BT21" s="71">
        <v>-8250312.5099999988</v>
      </c>
      <c r="BU21" s="71">
        <v>-73740967.230000004</v>
      </c>
      <c r="BV21" s="71">
        <v>-24105654.710000001</v>
      </c>
      <c r="BW21" s="71">
        <v>0</v>
      </c>
      <c r="BX21" s="71">
        <v>-4183612.02</v>
      </c>
      <c r="BY21" s="71">
        <v>-5135021.7</v>
      </c>
      <c r="BZ21" s="71">
        <v>6635300.1600000001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-2094.42</v>
      </c>
      <c r="CJ21" s="71">
        <v>-2094.42</v>
      </c>
      <c r="CK21" s="71">
        <v>0</v>
      </c>
      <c r="CL21" s="71">
        <v>186993100.60999995</v>
      </c>
    </row>
    <row r="22" spans="1:90" ht="12.75" customHeight="1">
      <c r="A22" s="54" t="s">
        <v>31</v>
      </c>
      <c r="B22" s="69">
        <v>1020</v>
      </c>
      <c r="C22" s="70" t="s">
        <v>376</v>
      </c>
      <c r="D22" s="71">
        <v>318652527.14680725</v>
      </c>
      <c r="E22" s="71">
        <v>295425040.35000038</v>
      </c>
      <c r="F22" s="71">
        <v>9329171476.8600006</v>
      </c>
      <c r="G22" s="71">
        <v>-9033746436.5100002</v>
      </c>
      <c r="H22" s="71">
        <v>0</v>
      </c>
      <c r="I22" s="71">
        <v>-88033247.059998512</v>
      </c>
      <c r="J22" s="71">
        <v>-2941473917.6200008</v>
      </c>
      <c r="K22" s="71">
        <v>-8439700072.0200014</v>
      </c>
      <c r="L22" s="71">
        <v>5498226154.4000006</v>
      </c>
      <c r="M22" s="71">
        <v>2853440670.5600023</v>
      </c>
      <c r="N22" s="71">
        <v>8232175257.9900017</v>
      </c>
      <c r="O22" s="71">
        <v>-5378734587.4299994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104566756.06680538</v>
      </c>
      <c r="AA22" s="71">
        <v>75243360.053893417</v>
      </c>
      <c r="AB22" s="71">
        <v>0</v>
      </c>
      <c r="AC22" s="71">
        <v>25570358.011415519</v>
      </c>
      <c r="AD22" s="71">
        <v>2831684.2381651052</v>
      </c>
      <c r="AE22" s="71">
        <v>614503.70135011547</v>
      </c>
      <c r="AF22" s="71">
        <v>0</v>
      </c>
      <c r="AG22" s="71">
        <v>305884.57791023323</v>
      </c>
      <c r="AH22" s="71">
        <v>0</v>
      </c>
      <c r="AI22" s="71">
        <v>965.48407097969823</v>
      </c>
      <c r="AJ22" s="71">
        <v>0</v>
      </c>
      <c r="AK22" s="71">
        <v>0</v>
      </c>
      <c r="AL22" s="71">
        <v>0</v>
      </c>
      <c r="AM22" s="71">
        <v>6693977.79</v>
      </c>
      <c r="AN22" s="71">
        <v>8828333</v>
      </c>
      <c r="AO22" s="71">
        <v>-7824157.5899999999</v>
      </c>
      <c r="AP22" s="71">
        <v>0</v>
      </c>
      <c r="AQ22" s="71">
        <v>0</v>
      </c>
      <c r="AR22" s="71">
        <v>5689802.3799999999</v>
      </c>
      <c r="AS22" s="71">
        <v>212600636.0522078</v>
      </c>
      <c r="AT22" s="71">
        <v>-103383749.03999996</v>
      </c>
      <c r="AU22" s="71">
        <v>-7238992726.9899998</v>
      </c>
      <c r="AV22" s="71">
        <v>7135608977.9499998</v>
      </c>
      <c r="AW22" s="71">
        <v>-13576529.269999504</v>
      </c>
      <c r="AX22" s="71">
        <v>2864774839.460001</v>
      </c>
      <c r="AY22" s="71">
        <v>-3206690134.6599998</v>
      </c>
      <c r="AZ22" s="71">
        <v>-2607747685.9299998</v>
      </c>
      <c r="BA22" s="71">
        <v>-1296938634.9400001</v>
      </c>
      <c r="BB22" s="71">
        <v>0</v>
      </c>
      <c r="BC22" s="71">
        <v>697996186.20999992</v>
      </c>
      <c r="BD22" s="71">
        <v>6071464974.1200008</v>
      </c>
      <c r="BE22" s="71">
        <v>-2878351368.7300005</v>
      </c>
      <c r="BF22" s="71">
        <v>3105410228.8699999</v>
      </c>
      <c r="BG22" s="71">
        <v>2530554766.75</v>
      </c>
      <c r="BH22" s="71">
        <v>1250806179.3299999</v>
      </c>
      <c r="BI22" s="71">
        <v>0</v>
      </c>
      <c r="BJ22" s="71">
        <v>-675950717.21000004</v>
      </c>
      <c r="BK22" s="71">
        <v>-5983761597.6000004</v>
      </c>
      <c r="BL22" s="71">
        <v>0</v>
      </c>
      <c r="BM22" s="71">
        <v>0</v>
      </c>
      <c r="BN22" s="71">
        <v>0</v>
      </c>
      <c r="BO22" s="71">
        <v>-5184081.9700000007</v>
      </c>
      <c r="BP22" s="71">
        <v>-5184081.9700000007</v>
      </c>
      <c r="BQ22" s="71">
        <v>0</v>
      </c>
      <c r="BR22" s="71">
        <v>0</v>
      </c>
      <c r="BS22" s="71">
        <v>334744996.33220726</v>
      </c>
      <c r="BT22" s="71">
        <v>-372183287.25000012</v>
      </c>
      <c r="BU22" s="71">
        <v>-144343073.67765734</v>
      </c>
      <c r="BV22" s="71">
        <v>-10476732.4367324</v>
      </c>
      <c r="BW22" s="71">
        <v>0</v>
      </c>
      <c r="BX22" s="71">
        <v>-12407922.087464204</v>
      </c>
      <c r="BY22" s="71">
        <v>-8284348.925938528</v>
      </c>
      <c r="BZ22" s="71">
        <v>890408508.41999984</v>
      </c>
      <c r="CA22" s="71">
        <v>-7968147.7100000009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531253163.19901502</v>
      </c>
    </row>
    <row r="23" spans="1:90" ht="12.75" customHeight="1">
      <c r="A23" s="54" t="s">
        <v>33</v>
      </c>
      <c r="B23" s="69">
        <v>1022</v>
      </c>
      <c r="C23" s="70" t="s">
        <v>376</v>
      </c>
      <c r="D23" s="71">
        <v>714717322.9599998</v>
      </c>
      <c r="E23" s="71">
        <v>605653882.70000005</v>
      </c>
      <c r="F23" s="71">
        <v>974675646.15999997</v>
      </c>
      <c r="G23" s="71">
        <v>-369021763.45999998</v>
      </c>
      <c r="H23" s="71">
        <v>0</v>
      </c>
      <c r="I23" s="71">
        <v>-24831415.310000122</v>
      </c>
      <c r="J23" s="71">
        <v>321445.76999986172</v>
      </c>
      <c r="K23" s="71">
        <v>-583553991.0200001</v>
      </c>
      <c r="L23" s="71">
        <v>583875436.78999996</v>
      </c>
      <c r="M23" s="71">
        <v>-25152861.079999983</v>
      </c>
      <c r="N23" s="71">
        <v>92715172.670000002</v>
      </c>
      <c r="O23" s="71">
        <v>-117868033.74999999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126147775.81999998</v>
      </c>
      <c r="AA23" s="71">
        <v>86292645.669999987</v>
      </c>
      <c r="AB23" s="71">
        <v>14427389.829999998</v>
      </c>
      <c r="AC23" s="71">
        <v>3334173.2800000003</v>
      </c>
      <c r="AD23" s="71">
        <v>19673271.68</v>
      </c>
      <c r="AE23" s="71">
        <v>0</v>
      </c>
      <c r="AF23" s="71">
        <v>1775836.2999999998</v>
      </c>
      <c r="AG23" s="71">
        <v>644459.06000000006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7747079.7499999991</v>
      </c>
      <c r="AN23" s="71">
        <v>6775947.4799999995</v>
      </c>
      <c r="AO23" s="71">
        <v>999616.55</v>
      </c>
      <c r="AP23" s="71">
        <v>0</v>
      </c>
      <c r="AQ23" s="71">
        <v>0</v>
      </c>
      <c r="AR23" s="71">
        <v>-28484.28</v>
      </c>
      <c r="AS23" s="71">
        <v>-895649159.6500001</v>
      </c>
      <c r="AT23" s="71">
        <v>-432378523.00999999</v>
      </c>
      <c r="AU23" s="71">
        <v>-555457899.38</v>
      </c>
      <c r="AV23" s="71">
        <v>123079376.37000003</v>
      </c>
      <c r="AW23" s="71">
        <v>2369230.3200000226</v>
      </c>
      <c r="AX23" s="71">
        <v>33244770.160000026</v>
      </c>
      <c r="AY23" s="71">
        <v>-364853941.67000002</v>
      </c>
      <c r="AZ23" s="71">
        <v>-259081132.49000001</v>
      </c>
      <c r="BA23" s="71">
        <v>-105772809.18000001</v>
      </c>
      <c r="BB23" s="71">
        <v>0</v>
      </c>
      <c r="BC23" s="71">
        <v>0</v>
      </c>
      <c r="BD23" s="71">
        <v>398098711.83000004</v>
      </c>
      <c r="BE23" s="71">
        <v>-30875539.840000004</v>
      </c>
      <c r="BF23" s="71">
        <v>151346243.05999997</v>
      </c>
      <c r="BG23" s="71">
        <v>102168752.50999998</v>
      </c>
      <c r="BH23" s="71">
        <v>49177490.550000004</v>
      </c>
      <c r="BI23" s="71">
        <v>0</v>
      </c>
      <c r="BJ23" s="71">
        <v>0</v>
      </c>
      <c r="BK23" s="71">
        <v>-182221782.89999998</v>
      </c>
      <c r="BL23" s="71">
        <v>0</v>
      </c>
      <c r="BM23" s="71">
        <v>0</v>
      </c>
      <c r="BN23" s="71">
        <v>0</v>
      </c>
      <c r="BO23" s="71">
        <v>-11776122.330000002</v>
      </c>
      <c r="BP23" s="71">
        <v>-11776122.330000002</v>
      </c>
      <c r="BQ23" s="71">
        <v>0</v>
      </c>
      <c r="BR23" s="71">
        <v>0</v>
      </c>
      <c r="BS23" s="71">
        <v>-432055566.18000007</v>
      </c>
      <c r="BT23" s="71">
        <v>-197286802.41999999</v>
      </c>
      <c r="BU23" s="71">
        <v>-163058118.72</v>
      </c>
      <c r="BV23" s="71">
        <v>-3776561.8</v>
      </c>
      <c r="BW23" s="71">
        <v>0</v>
      </c>
      <c r="BX23" s="71">
        <v>-32680406.359999996</v>
      </c>
      <c r="BY23" s="71">
        <v>-63996966.99000001</v>
      </c>
      <c r="BZ23" s="71">
        <v>32303234.830000006</v>
      </c>
      <c r="CA23" s="71">
        <v>-3559944.7199999997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-21808178.449999999</v>
      </c>
      <c r="CJ23" s="71">
        <v>-21808178.449999999</v>
      </c>
      <c r="CK23" s="71">
        <v>0</v>
      </c>
      <c r="CL23" s="71">
        <v>-180931836.6900003</v>
      </c>
    </row>
    <row r="24" spans="1:90" ht="12.75" customHeight="1">
      <c r="A24" s="54" t="s">
        <v>35</v>
      </c>
      <c r="B24" s="69">
        <v>1025</v>
      </c>
      <c r="C24" s="70" t="s">
        <v>376</v>
      </c>
      <c r="D24" s="71">
        <v>110867289.63999993</v>
      </c>
      <c r="E24" s="71">
        <v>117292258.91999996</v>
      </c>
      <c r="F24" s="71">
        <v>552182755.39999998</v>
      </c>
      <c r="G24" s="71">
        <v>-434890496.48000002</v>
      </c>
      <c r="H24" s="71">
        <v>0</v>
      </c>
      <c r="I24" s="71">
        <v>-50751673.590000033</v>
      </c>
      <c r="J24" s="71">
        <v>-141564549.13000005</v>
      </c>
      <c r="K24" s="71">
        <v>-337826247.07000005</v>
      </c>
      <c r="L24" s="71">
        <v>196261697.94</v>
      </c>
      <c r="M24" s="71">
        <v>90812875.540000021</v>
      </c>
      <c r="N24" s="71">
        <v>242917753.47000003</v>
      </c>
      <c r="O24" s="71">
        <v>-152104877.93000001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44317126.570000008</v>
      </c>
      <c r="AA24" s="71">
        <v>43521616.800000004</v>
      </c>
      <c r="AB24" s="71">
        <v>0</v>
      </c>
      <c r="AC24" s="71">
        <v>795509.77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9577.7400000001653</v>
      </c>
      <c r="AN24" s="71">
        <v>1543044.44</v>
      </c>
      <c r="AO24" s="71">
        <v>-1356694.4</v>
      </c>
      <c r="AP24" s="71">
        <v>0</v>
      </c>
      <c r="AQ24" s="71">
        <v>0</v>
      </c>
      <c r="AR24" s="71">
        <v>-176772.29999999987</v>
      </c>
      <c r="AS24" s="71">
        <v>-44396971.00000003</v>
      </c>
      <c r="AT24" s="71">
        <v>-21792603.600000024</v>
      </c>
      <c r="AU24" s="71">
        <v>-173937777.62</v>
      </c>
      <c r="AV24" s="71">
        <v>152145174.01999998</v>
      </c>
      <c r="AW24" s="71">
        <v>-15798180.740000039</v>
      </c>
      <c r="AX24" s="71">
        <v>-140210064.82999998</v>
      </c>
      <c r="AY24" s="71">
        <v>-245875777.06</v>
      </c>
      <c r="AZ24" s="71">
        <v>-272165238.30000001</v>
      </c>
      <c r="BA24" s="71">
        <v>-73917773.209999993</v>
      </c>
      <c r="BB24" s="71">
        <v>0</v>
      </c>
      <c r="BC24" s="71">
        <v>100207234.45</v>
      </c>
      <c r="BD24" s="71">
        <v>105665712.23</v>
      </c>
      <c r="BE24" s="71">
        <v>124411884.08999994</v>
      </c>
      <c r="BF24" s="71">
        <v>225110186.85999995</v>
      </c>
      <c r="BG24" s="71">
        <v>241271937.62999997</v>
      </c>
      <c r="BH24" s="71">
        <v>59523656.850000001</v>
      </c>
      <c r="BI24" s="71">
        <v>0</v>
      </c>
      <c r="BJ24" s="71">
        <v>-75685407.620000005</v>
      </c>
      <c r="BK24" s="71">
        <v>-100698302.77000001</v>
      </c>
      <c r="BL24" s="71">
        <v>0</v>
      </c>
      <c r="BM24" s="71">
        <v>0</v>
      </c>
      <c r="BN24" s="71">
        <v>0</v>
      </c>
      <c r="BO24" s="71">
        <v>-4804743.92</v>
      </c>
      <c r="BP24" s="71">
        <v>-4804743.92</v>
      </c>
      <c r="BQ24" s="71">
        <v>0</v>
      </c>
      <c r="BR24" s="71">
        <v>0</v>
      </c>
      <c r="BS24" s="71">
        <v>-2001442.7399999648</v>
      </c>
      <c r="BT24" s="71">
        <v>-61446438.559999995</v>
      </c>
      <c r="BU24" s="71">
        <v>-9592914.4600000009</v>
      </c>
      <c r="BV24" s="71">
        <v>-2067302.6</v>
      </c>
      <c r="BW24" s="71">
        <v>0</v>
      </c>
      <c r="BX24" s="71">
        <v>-1377207.07</v>
      </c>
      <c r="BY24" s="71">
        <v>-2591527.1100000003</v>
      </c>
      <c r="BZ24" s="71">
        <v>75073947.060000017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66470318.639999896</v>
      </c>
    </row>
    <row r="25" spans="1:90" ht="12.75" customHeight="1">
      <c r="A25" s="54" t="s">
        <v>37</v>
      </c>
      <c r="B25" s="69">
        <v>1027</v>
      </c>
      <c r="C25" s="70" t="s">
        <v>376</v>
      </c>
      <c r="D25" s="71">
        <v>27857390.027401898</v>
      </c>
      <c r="E25" s="71">
        <v>33205483.170000017</v>
      </c>
      <c r="F25" s="71">
        <v>135603641.61000001</v>
      </c>
      <c r="G25" s="71">
        <v>-102398158.44</v>
      </c>
      <c r="H25" s="71">
        <v>0</v>
      </c>
      <c r="I25" s="71">
        <v>-11318283.420000039</v>
      </c>
      <c r="J25" s="71">
        <v>-31601026.520000011</v>
      </c>
      <c r="K25" s="71">
        <v>-95277919.680000007</v>
      </c>
      <c r="L25" s="71">
        <v>63676893.159999996</v>
      </c>
      <c r="M25" s="71">
        <v>20282743.099999972</v>
      </c>
      <c r="N25" s="71">
        <v>59700906.009999976</v>
      </c>
      <c r="O25" s="71">
        <v>-39418162.910000004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5858242.3174019204</v>
      </c>
      <c r="AA25" s="71">
        <v>4983699.2784861987</v>
      </c>
      <c r="AB25" s="71">
        <v>0</v>
      </c>
      <c r="AC25" s="71">
        <v>341418.34455010371</v>
      </c>
      <c r="AD25" s="71">
        <v>517137.93615383143</v>
      </c>
      <c r="AE25" s="71">
        <v>0</v>
      </c>
      <c r="AF25" s="71">
        <v>15986.758211786691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111947.96000000025</v>
      </c>
      <c r="AN25" s="71">
        <v>156882.89000000001</v>
      </c>
      <c r="AO25" s="71">
        <v>98066.470000000088</v>
      </c>
      <c r="AP25" s="71">
        <v>0</v>
      </c>
      <c r="AQ25" s="71">
        <v>0</v>
      </c>
      <c r="AR25" s="71">
        <v>-143001.39999999985</v>
      </c>
      <c r="AS25" s="71">
        <v>-61827893.801673256</v>
      </c>
      <c r="AT25" s="71">
        <v>-22247473.066497952</v>
      </c>
      <c r="AU25" s="71">
        <v>-75864318.969999939</v>
      </c>
      <c r="AV25" s="71">
        <v>53616845.903501987</v>
      </c>
      <c r="AW25" s="71">
        <v>-4299779.866961997</v>
      </c>
      <c r="AX25" s="71">
        <v>-2337113.7561899945</v>
      </c>
      <c r="AY25" s="71">
        <v>-21353280.306189995</v>
      </c>
      <c r="AZ25" s="71">
        <v>-19146846.996189997</v>
      </c>
      <c r="BA25" s="71">
        <v>-6274035.4299999988</v>
      </c>
      <c r="BB25" s="71">
        <v>0</v>
      </c>
      <c r="BC25" s="71">
        <v>4067602.1199999996</v>
      </c>
      <c r="BD25" s="71">
        <v>19016166.550000001</v>
      </c>
      <c r="BE25" s="71">
        <v>-1962666.1107720025</v>
      </c>
      <c r="BF25" s="71">
        <v>12987897.369227996</v>
      </c>
      <c r="BG25" s="71">
        <v>11489237.119227998</v>
      </c>
      <c r="BH25" s="71">
        <v>3972734.4</v>
      </c>
      <c r="BI25" s="71">
        <v>0</v>
      </c>
      <c r="BJ25" s="71">
        <v>-2474074.1500000018</v>
      </c>
      <c r="BK25" s="71">
        <v>-14950563.479999999</v>
      </c>
      <c r="BL25" s="71">
        <v>0</v>
      </c>
      <c r="BM25" s="71">
        <v>0</v>
      </c>
      <c r="BN25" s="71">
        <v>0</v>
      </c>
      <c r="BO25" s="71">
        <v>-3630213.9799999995</v>
      </c>
      <c r="BP25" s="71">
        <v>-3630213.9799999995</v>
      </c>
      <c r="BQ25" s="71">
        <v>0</v>
      </c>
      <c r="BR25" s="71">
        <v>0</v>
      </c>
      <c r="BS25" s="71">
        <v>-31504535.128213312</v>
      </c>
      <c r="BT25" s="71">
        <v>-21915363.38000001</v>
      </c>
      <c r="BU25" s="71">
        <v>-9373424.3942417484</v>
      </c>
      <c r="BV25" s="71">
        <v>-3441514.303461005</v>
      </c>
      <c r="BW25" s="71">
        <v>0</v>
      </c>
      <c r="BX25" s="71">
        <v>-10748413.202632986</v>
      </c>
      <c r="BY25" s="71">
        <v>-605658.7878775493</v>
      </c>
      <c r="BZ25" s="71">
        <v>14825618.639999995</v>
      </c>
      <c r="CA25" s="71">
        <v>-245779.69999999998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-145891.76</v>
      </c>
      <c r="CJ25" s="71">
        <v>-145891.76</v>
      </c>
      <c r="CK25" s="71">
        <v>0</v>
      </c>
      <c r="CL25" s="71">
        <v>-33970503.774271354</v>
      </c>
    </row>
    <row r="26" spans="1:90" ht="12.75" customHeight="1">
      <c r="A26" s="54" t="s">
        <v>39</v>
      </c>
      <c r="B26" s="69">
        <v>1028</v>
      </c>
      <c r="C26" s="70" t="s">
        <v>376</v>
      </c>
      <c r="D26" s="71">
        <v>348828072.17999989</v>
      </c>
      <c r="E26" s="71">
        <v>295563839.28999996</v>
      </c>
      <c r="F26" s="71">
        <v>2056658081.5899999</v>
      </c>
      <c r="G26" s="71">
        <v>-1761094242.3</v>
      </c>
      <c r="H26" s="71">
        <v>0</v>
      </c>
      <c r="I26" s="71">
        <v>-29951509.980000019</v>
      </c>
      <c r="J26" s="71">
        <v>-368163551.53000021</v>
      </c>
      <c r="K26" s="71">
        <v>-1430333465.4000001</v>
      </c>
      <c r="L26" s="71">
        <v>1062169913.8699999</v>
      </c>
      <c r="M26" s="71">
        <v>338212041.55000019</v>
      </c>
      <c r="N26" s="71">
        <v>1172091599.1200001</v>
      </c>
      <c r="O26" s="71">
        <v>-833879557.56999993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81896268.159999996</v>
      </c>
      <c r="AA26" s="71">
        <v>78853137.479999989</v>
      </c>
      <c r="AB26" s="71">
        <v>0</v>
      </c>
      <c r="AC26" s="71">
        <v>2621991.2000000002</v>
      </c>
      <c r="AD26" s="71">
        <v>0</v>
      </c>
      <c r="AE26" s="71">
        <v>0</v>
      </c>
      <c r="AF26" s="71">
        <v>0</v>
      </c>
      <c r="AG26" s="71">
        <v>421139.48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1319474.7099999962</v>
      </c>
      <c r="AN26" s="71">
        <v>8670511.6599999964</v>
      </c>
      <c r="AO26" s="71">
        <v>-12723557.84</v>
      </c>
      <c r="AP26" s="71">
        <v>0</v>
      </c>
      <c r="AQ26" s="71">
        <v>0</v>
      </c>
      <c r="AR26" s="71">
        <v>5372520.8899999997</v>
      </c>
      <c r="AS26" s="71">
        <v>-221125976.32999983</v>
      </c>
      <c r="AT26" s="71">
        <v>-111081823.20000005</v>
      </c>
      <c r="AU26" s="71">
        <v>-641495446.60000002</v>
      </c>
      <c r="AV26" s="71">
        <v>530413623.39999998</v>
      </c>
      <c r="AW26" s="71">
        <v>-18856620.229999781</v>
      </c>
      <c r="AX26" s="71">
        <v>-375028161.66999984</v>
      </c>
      <c r="AY26" s="71">
        <v>-1272751526.8699999</v>
      </c>
      <c r="AZ26" s="71">
        <v>-1223225052.7199998</v>
      </c>
      <c r="BA26" s="71">
        <v>-49526474.149999999</v>
      </c>
      <c r="BB26" s="71">
        <v>0</v>
      </c>
      <c r="BC26" s="71">
        <v>0</v>
      </c>
      <c r="BD26" s="71">
        <v>897723365.20000005</v>
      </c>
      <c r="BE26" s="71">
        <v>356171541.44000006</v>
      </c>
      <c r="BF26" s="71">
        <v>1125963230.7</v>
      </c>
      <c r="BG26" s="71">
        <v>1085419769.8</v>
      </c>
      <c r="BH26" s="71">
        <v>40543460.899999999</v>
      </c>
      <c r="BI26" s="71">
        <v>0</v>
      </c>
      <c r="BJ26" s="71">
        <v>0</v>
      </c>
      <c r="BK26" s="71">
        <v>-769791689.25999999</v>
      </c>
      <c r="BL26" s="71">
        <v>0</v>
      </c>
      <c r="BM26" s="71">
        <v>0</v>
      </c>
      <c r="BN26" s="71">
        <v>0</v>
      </c>
      <c r="BO26" s="71">
        <v>-8704640.3800000064</v>
      </c>
      <c r="BP26" s="71">
        <v>-8704640.3800000064</v>
      </c>
      <c r="BQ26" s="71">
        <v>0</v>
      </c>
      <c r="BR26" s="71">
        <v>0</v>
      </c>
      <c r="BS26" s="71">
        <v>-81848005.520000011</v>
      </c>
      <c r="BT26" s="71">
        <v>-260289343.26000002</v>
      </c>
      <c r="BU26" s="71">
        <v>-44448674.769999996</v>
      </c>
      <c r="BV26" s="71">
        <v>-8614589.3000000007</v>
      </c>
      <c r="BW26" s="71">
        <v>0</v>
      </c>
      <c r="BX26" s="71">
        <v>-3451801.29</v>
      </c>
      <c r="BY26" s="71">
        <v>-9018945.3399999999</v>
      </c>
      <c r="BZ26" s="71">
        <v>245666664.78000003</v>
      </c>
      <c r="CA26" s="71">
        <v>-1691316.3399999999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-634887</v>
      </c>
      <c r="CJ26" s="71">
        <v>-634887</v>
      </c>
      <c r="CK26" s="71">
        <v>0</v>
      </c>
      <c r="CL26" s="71">
        <v>127702095.85000005</v>
      </c>
    </row>
    <row r="27" spans="1:90" ht="12.75" customHeight="1">
      <c r="A27" s="54" t="s">
        <v>41</v>
      </c>
      <c r="B27" s="69">
        <v>1030</v>
      </c>
      <c r="C27" s="70" t="s">
        <v>376</v>
      </c>
      <c r="D27" s="71">
        <v>1193946011.9799998</v>
      </c>
      <c r="E27" s="71">
        <v>1430199801.0099998</v>
      </c>
      <c r="F27" s="71">
        <v>1799229635.9899998</v>
      </c>
      <c r="G27" s="71">
        <v>-369029834.98000002</v>
      </c>
      <c r="H27" s="71">
        <v>0</v>
      </c>
      <c r="I27" s="71">
        <v>-920479331.16000009</v>
      </c>
      <c r="J27" s="71">
        <v>-584914213.36000013</v>
      </c>
      <c r="K27" s="71">
        <v>-1501482702.6500001</v>
      </c>
      <c r="L27" s="71">
        <v>916568489.28999996</v>
      </c>
      <c r="M27" s="71">
        <v>-335565117.80000001</v>
      </c>
      <c r="N27" s="71">
        <v>311556104.79000002</v>
      </c>
      <c r="O27" s="71">
        <v>-647121222.59000003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678977215.95000005</v>
      </c>
      <c r="AA27" s="71">
        <v>242865768.81</v>
      </c>
      <c r="AB27" s="71">
        <v>63369455.200000003</v>
      </c>
      <c r="AC27" s="71">
        <v>372741991.94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3950.73</v>
      </c>
      <c r="AK27" s="71">
        <v>3950.73</v>
      </c>
      <c r="AL27" s="71">
        <v>0</v>
      </c>
      <c r="AM27" s="71">
        <v>5244375.4499999983</v>
      </c>
      <c r="AN27" s="71">
        <v>21163703.869999997</v>
      </c>
      <c r="AO27" s="71">
        <v>-15229553.879999999</v>
      </c>
      <c r="AP27" s="71">
        <v>0</v>
      </c>
      <c r="AQ27" s="71">
        <v>0</v>
      </c>
      <c r="AR27" s="71">
        <v>-689774.54</v>
      </c>
      <c r="AS27" s="71">
        <v>-402871547.51000011</v>
      </c>
      <c r="AT27" s="71">
        <v>-107085610.32000005</v>
      </c>
      <c r="AU27" s="71">
        <v>-275720514.48000002</v>
      </c>
      <c r="AV27" s="71">
        <v>168634904.15999997</v>
      </c>
      <c r="AW27" s="71">
        <v>-72257654.610000044</v>
      </c>
      <c r="AX27" s="71">
        <v>-55825931.310000032</v>
      </c>
      <c r="AY27" s="71">
        <v>-233539844.07000002</v>
      </c>
      <c r="AZ27" s="71">
        <v>-209481858.60000002</v>
      </c>
      <c r="BA27" s="71">
        <v>-24057985.469999999</v>
      </c>
      <c r="BB27" s="71">
        <v>0</v>
      </c>
      <c r="BC27" s="71">
        <v>0</v>
      </c>
      <c r="BD27" s="71">
        <v>177713912.75999999</v>
      </c>
      <c r="BE27" s="71">
        <v>-16431723.300000012</v>
      </c>
      <c r="BF27" s="71">
        <v>136099274.13</v>
      </c>
      <c r="BG27" s="71">
        <v>128094811.12</v>
      </c>
      <c r="BH27" s="71">
        <v>8004463.0099999998</v>
      </c>
      <c r="BI27" s="71">
        <v>0</v>
      </c>
      <c r="BJ27" s="71">
        <v>0</v>
      </c>
      <c r="BK27" s="71">
        <v>-152530997.43000001</v>
      </c>
      <c r="BL27" s="71">
        <v>598023.00000000047</v>
      </c>
      <c r="BM27" s="71">
        <v>598023.00000000047</v>
      </c>
      <c r="BN27" s="71">
        <v>0</v>
      </c>
      <c r="BO27" s="71">
        <v>-42917074.539999999</v>
      </c>
      <c r="BP27" s="71">
        <v>-42917074.539999999</v>
      </c>
      <c r="BQ27" s="71">
        <v>0</v>
      </c>
      <c r="BR27" s="71">
        <v>0</v>
      </c>
      <c r="BS27" s="71">
        <v>-180056847.91000006</v>
      </c>
      <c r="BT27" s="71">
        <v>-235186499.66000003</v>
      </c>
      <c r="BU27" s="71">
        <v>-38700120.159999996</v>
      </c>
      <c r="BV27" s="71">
        <v>-8661654.2400000002</v>
      </c>
      <c r="BW27" s="71">
        <v>0</v>
      </c>
      <c r="BX27" s="71">
        <v>-6957567.6299999999</v>
      </c>
      <c r="BY27" s="71">
        <v>-4954160.3800000008</v>
      </c>
      <c r="BZ27" s="71">
        <v>114403154.16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-1152383.1299999999</v>
      </c>
      <c r="CJ27" s="71">
        <v>-1152383.1299999999</v>
      </c>
      <c r="CK27" s="71">
        <v>0</v>
      </c>
      <c r="CL27" s="71">
        <v>791074464.46999967</v>
      </c>
    </row>
    <row r="28" spans="1:90" ht="12.75" customHeight="1">
      <c r="A28" s="54" t="s">
        <v>43</v>
      </c>
      <c r="B28" s="69">
        <v>1031</v>
      </c>
      <c r="C28" s="70" t="s">
        <v>376</v>
      </c>
      <c r="D28" s="71">
        <v>6246279.5699999984</v>
      </c>
      <c r="E28" s="71">
        <v>4849431.3599999994</v>
      </c>
      <c r="F28" s="71">
        <v>30127161</v>
      </c>
      <c r="G28" s="71">
        <v>-25277729.640000001</v>
      </c>
      <c r="H28" s="71">
        <v>0</v>
      </c>
      <c r="I28" s="71">
        <v>-318641.93000000156</v>
      </c>
      <c r="J28" s="71">
        <v>-898694.92000000179</v>
      </c>
      <c r="K28" s="71">
        <v>-17701520.719999999</v>
      </c>
      <c r="L28" s="71">
        <v>16802825.799999997</v>
      </c>
      <c r="M28" s="71">
        <v>580052.99000000022</v>
      </c>
      <c r="N28" s="71">
        <v>14453499.130000001</v>
      </c>
      <c r="O28" s="71">
        <v>-13873446.140000001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1763364.37</v>
      </c>
      <c r="AA28" s="71">
        <v>826983.12000000011</v>
      </c>
      <c r="AB28" s="71">
        <v>0</v>
      </c>
      <c r="AC28" s="71">
        <v>0</v>
      </c>
      <c r="AD28" s="71">
        <v>936381.25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-47874.22999999985</v>
      </c>
      <c r="AN28" s="71">
        <v>241348.42000000013</v>
      </c>
      <c r="AO28" s="71">
        <v>-292235.70999999996</v>
      </c>
      <c r="AP28" s="71">
        <v>0</v>
      </c>
      <c r="AQ28" s="71">
        <v>0</v>
      </c>
      <c r="AR28" s="71">
        <v>3013.0599999999831</v>
      </c>
      <c r="AS28" s="71">
        <v>-15413858.649999999</v>
      </c>
      <c r="AT28" s="71">
        <v>-2701233.8500000015</v>
      </c>
      <c r="AU28" s="71">
        <v>-13939037.780000001</v>
      </c>
      <c r="AV28" s="71">
        <v>11237803.93</v>
      </c>
      <c r="AW28" s="71">
        <v>-1858096.2299999967</v>
      </c>
      <c r="AX28" s="71">
        <v>-25452426.469999999</v>
      </c>
      <c r="AY28" s="71">
        <v>-44015771.57</v>
      </c>
      <c r="AZ28" s="71">
        <v>-47466766.189999998</v>
      </c>
      <c r="BA28" s="71">
        <v>-6585264.9600000009</v>
      </c>
      <c r="BB28" s="71">
        <v>0</v>
      </c>
      <c r="BC28" s="71">
        <v>10036259.58</v>
      </c>
      <c r="BD28" s="71">
        <v>18563345.100000001</v>
      </c>
      <c r="BE28" s="71">
        <v>23594330.240000002</v>
      </c>
      <c r="BF28" s="71">
        <v>38515283.600000001</v>
      </c>
      <c r="BG28" s="71">
        <v>42097273.359999999</v>
      </c>
      <c r="BH28" s="71">
        <v>5197676.03</v>
      </c>
      <c r="BI28" s="71">
        <v>0</v>
      </c>
      <c r="BJ28" s="71">
        <v>-8779665.7899999991</v>
      </c>
      <c r="BK28" s="71">
        <v>-14920953.359999999</v>
      </c>
      <c r="BL28" s="71">
        <v>0</v>
      </c>
      <c r="BM28" s="71">
        <v>0</v>
      </c>
      <c r="BN28" s="71">
        <v>0</v>
      </c>
      <c r="BO28" s="71">
        <v>-528710.75</v>
      </c>
      <c r="BP28" s="71">
        <v>-528710.75</v>
      </c>
      <c r="BQ28" s="71">
        <v>0</v>
      </c>
      <c r="BR28" s="71">
        <v>0</v>
      </c>
      <c r="BS28" s="71">
        <v>-10325817.82</v>
      </c>
      <c r="BT28" s="71">
        <v>-5667587.6299999999</v>
      </c>
      <c r="BU28" s="71">
        <v>-6856372.790000001</v>
      </c>
      <c r="BV28" s="71">
        <v>-2385052.98</v>
      </c>
      <c r="BW28" s="71">
        <v>0</v>
      </c>
      <c r="BX28" s="71">
        <v>-32422.68</v>
      </c>
      <c r="BY28" s="71">
        <v>-815873.04</v>
      </c>
      <c r="BZ28" s="71">
        <v>5431491.3000000007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-9167579.0800000001</v>
      </c>
    </row>
    <row r="29" spans="1:90" ht="12.75" customHeight="1">
      <c r="A29" s="54" t="s">
        <v>45</v>
      </c>
      <c r="B29" s="69">
        <v>1032</v>
      </c>
      <c r="C29" s="70" t="s">
        <v>376</v>
      </c>
      <c r="D29" s="71">
        <v>746886130.9613117</v>
      </c>
      <c r="E29" s="71">
        <v>974303263.21000099</v>
      </c>
      <c r="F29" s="71">
        <v>2976330800.000001</v>
      </c>
      <c r="G29" s="71">
        <v>-2002027536.79</v>
      </c>
      <c r="H29" s="71">
        <v>0</v>
      </c>
      <c r="I29" s="71">
        <v>-528993309.37999797</v>
      </c>
      <c r="J29" s="71">
        <v>-891788175.22999954</v>
      </c>
      <c r="K29" s="71">
        <v>-2594470956.5999994</v>
      </c>
      <c r="L29" s="71">
        <v>1702682781.3699999</v>
      </c>
      <c r="M29" s="71">
        <v>362794865.85000157</v>
      </c>
      <c r="N29" s="71">
        <v>1737821515.4900017</v>
      </c>
      <c r="O29" s="71">
        <v>-1375026649.6400001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295206891.11130852</v>
      </c>
      <c r="AA29" s="71">
        <v>295206891.11130852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1277770.9500000027</v>
      </c>
      <c r="AK29" s="71">
        <v>1277770.9500000027</v>
      </c>
      <c r="AL29" s="71">
        <v>0</v>
      </c>
      <c r="AM29" s="71">
        <v>5091515.0699999956</v>
      </c>
      <c r="AN29" s="71">
        <v>26903804.479999989</v>
      </c>
      <c r="AO29" s="71">
        <v>-21649393.669999994</v>
      </c>
      <c r="AP29" s="71">
        <v>1035.9000000000001</v>
      </c>
      <c r="AQ29" s="71">
        <v>-880.52</v>
      </c>
      <c r="AR29" s="71">
        <v>-163051.1200000004</v>
      </c>
      <c r="AS29" s="71">
        <v>-569671541.40386724</v>
      </c>
      <c r="AT29" s="71">
        <v>-234900780.73999977</v>
      </c>
      <c r="AU29" s="71">
        <v>-695025659.07999969</v>
      </c>
      <c r="AV29" s="71">
        <v>460124878.33999991</v>
      </c>
      <c r="AW29" s="71">
        <v>-116595499.37000102</v>
      </c>
      <c r="AX29" s="71">
        <v>-328097617.84000057</v>
      </c>
      <c r="AY29" s="71">
        <v>-638582738.46000063</v>
      </c>
      <c r="AZ29" s="71">
        <v>-674164911.47000062</v>
      </c>
      <c r="BA29" s="71">
        <v>-159653008.13999999</v>
      </c>
      <c r="BB29" s="71">
        <v>0</v>
      </c>
      <c r="BC29" s="71">
        <v>195235181.15000001</v>
      </c>
      <c r="BD29" s="71">
        <v>310485120.62000006</v>
      </c>
      <c r="BE29" s="71">
        <v>211502118.46999955</v>
      </c>
      <c r="BF29" s="71">
        <v>485785416.11999953</v>
      </c>
      <c r="BG29" s="71">
        <v>505824331.3999995</v>
      </c>
      <c r="BH29" s="71">
        <v>128481234.12</v>
      </c>
      <c r="BI29" s="71">
        <v>0</v>
      </c>
      <c r="BJ29" s="71">
        <v>-148520149.40000001</v>
      </c>
      <c r="BK29" s="71">
        <v>-274283297.64999998</v>
      </c>
      <c r="BL29" s="71">
        <v>0</v>
      </c>
      <c r="BM29" s="71">
        <v>0</v>
      </c>
      <c r="BN29" s="71">
        <v>0</v>
      </c>
      <c r="BO29" s="71">
        <v>-41012181.420000002</v>
      </c>
      <c r="BP29" s="71">
        <v>-41012181.420000002</v>
      </c>
      <c r="BQ29" s="71">
        <v>0</v>
      </c>
      <c r="BR29" s="71">
        <v>0</v>
      </c>
      <c r="BS29" s="71">
        <v>-177163079.87386644</v>
      </c>
      <c r="BT29" s="71">
        <v>-274032171.95999992</v>
      </c>
      <c r="BU29" s="71">
        <v>-65315806.523397237</v>
      </c>
      <c r="BV29" s="71">
        <v>-10328952.269438017</v>
      </c>
      <c r="BW29" s="71">
        <v>0</v>
      </c>
      <c r="BX29" s="71">
        <v>-33284983.289471872</v>
      </c>
      <c r="BY29" s="71">
        <v>-22554176.17771079</v>
      </c>
      <c r="BZ29" s="71">
        <v>228125202.6000005</v>
      </c>
      <c r="CA29" s="71">
        <v>227807.74615083719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177214589.55744445</v>
      </c>
    </row>
    <row r="30" spans="1:90" ht="12.75" customHeight="1">
      <c r="A30" s="54" t="s">
        <v>47</v>
      </c>
      <c r="B30" s="69">
        <v>1034</v>
      </c>
      <c r="C30" s="70" t="s">
        <v>376</v>
      </c>
      <c r="D30" s="71">
        <v>46772594.084238455</v>
      </c>
      <c r="E30" s="71">
        <v>11394914.789999999</v>
      </c>
      <c r="F30" s="71">
        <v>68360650.019999996</v>
      </c>
      <c r="G30" s="71">
        <v>-56965735.229999997</v>
      </c>
      <c r="H30" s="71">
        <v>0</v>
      </c>
      <c r="I30" s="71">
        <v>-1245392.0300000012</v>
      </c>
      <c r="J30" s="71">
        <v>-12549225.329999998</v>
      </c>
      <c r="K30" s="71">
        <v>-31505424.649999999</v>
      </c>
      <c r="L30" s="71">
        <v>18956199.32</v>
      </c>
      <c r="M30" s="71">
        <v>11303833.299999997</v>
      </c>
      <c r="N30" s="71">
        <v>27437700.169999998</v>
      </c>
      <c r="O30" s="71">
        <v>-16133866.870000001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36863571.804238454</v>
      </c>
      <c r="AA30" s="71">
        <v>17946436.651952259</v>
      </c>
      <c r="AB30" s="71">
        <v>18917135.152286194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-240500.48000000001</v>
      </c>
      <c r="AN30" s="71">
        <v>-240500.48000000001</v>
      </c>
      <c r="AO30" s="71">
        <v>0</v>
      </c>
      <c r="AP30" s="71">
        <v>0</v>
      </c>
      <c r="AQ30" s="71">
        <v>0</v>
      </c>
      <c r="AR30" s="71">
        <v>0</v>
      </c>
      <c r="AS30" s="71">
        <v>-4731390.960132191</v>
      </c>
      <c r="AT30" s="71">
        <v>-3258773.1199999973</v>
      </c>
      <c r="AU30" s="71">
        <v>-42801475.340000004</v>
      </c>
      <c r="AV30" s="71">
        <v>39542702.220000006</v>
      </c>
      <c r="AW30" s="71">
        <v>690725.13000001013</v>
      </c>
      <c r="AX30" s="71">
        <v>18816791.950000003</v>
      </c>
      <c r="AY30" s="71">
        <v>-50346035.859999999</v>
      </c>
      <c r="AZ30" s="71">
        <v>-51306320.140000001</v>
      </c>
      <c r="BA30" s="71">
        <v>-8785432.8599999994</v>
      </c>
      <c r="BB30" s="71">
        <v>0</v>
      </c>
      <c r="BC30" s="71">
        <v>9745717.1400000006</v>
      </c>
      <c r="BD30" s="71">
        <v>69162827.810000002</v>
      </c>
      <c r="BE30" s="71">
        <v>-18126066.819999993</v>
      </c>
      <c r="BF30" s="71">
        <v>46455386.590000004</v>
      </c>
      <c r="BG30" s="71">
        <v>47923350.060000002</v>
      </c>
      <c r="BH30" s="71">
        <v>7535010.6799999997</v>
      </c>
      <c r="BI30" s="71">
        <v>0</v>
      </c>
      <c r="BJ30" s="71">
        <v>-9002974.1500000004</v>
      </c>
      <c r="BK30" s="71">
        <v>-64581453.409999996</v>
      </c>
      <c r="BL30" s="71">
        <v>0</v>
      </c>
      <c r="BM30" s="71">
        <v>0</v>
      </c>
      <c r="BN30" s="71">
        <v>0</v>
      </c>
      <c r="BO30" s="71">
        <v>-373341.97</v>
      </c>
      <c r="BP30" s="71">
        <v>-373341.97</v>
      </c>
      <c r="BQ30" s="71">
        <v>0</v>
      </c>
      <c r="BR30" s="71">
        <v>0</v>
      </c>
      <c r="BS30" s="71">
        <v>-1790001.0001322036</v>
      </c>
      <c r="BT30" s="71">
        <v>-5905892.5500000007</v>
      </c>
      <c r="BU30" s="71">
        <v>-4996637.2239988968</v>
      </c>
      <c r="BV30" s="71">
        <v>-2067595.5794894753</v>
      </c>
      <c r="BW30" s="71">
        <v>0</v>
      </c>
      <c r="BX30" s="71">
        <v>-78385.494996129768</v>
      </c>
      <c r="BY30" s="71">
        <v>-386700.84164770204</v>
      </c>
      <c r="BZ30" s="71">
        <v>11707006.130000001</v>
      </c>
      <c r="CA30" s="71">
        <v>-61795.44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42041203.124106266</v>
      </c>
    </row>
    <row r="31" spans="1:90" ht="12.75" customHeight="1">
      <c r="A31" s="54" t="s">
        <v>49</v>
      </c>
      <c r="B31" s="69">
        <v>1035</v>
      </c>
      <c r="C31" s="70" t="s">
        <v>376</v>
      </c>
      <c r="D31" s="71">
        <v>334754406.34117854</v>
      </c>
      <c r="E31" s="71">
        <v>368769193.71000028</v>
      </c>
      <c r="F31" s="71">
        <v>1568904661.2300003</v>
      </c>
      <c r="G31" s="71">
        <v>-1200135467.52</v>
      </c>
      <c r="H31" s="71">
        <v>0</v>
      </c>
      <c r="I31" s="71">
        <v>-169612349.39999986</v>
      </c>
      <c r="J31" s="71">
        <v>-252873370.06999981</v>
      </c>
      <c r="K31" s="71">
        <v>-1228456727.3</v>
      </c>
      <c r="L31" s="71">
        <v>975583357.23000014</v>
      </c>
      <c r="M31" s="71">
        <v>83261020.669999957</v>
      </c>
      <c r="N31" s="71">
        <v>940546269.74999988</v>
      </c>
      <c r="O31" s="71">
        <v>-857285249.07999992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133997760.84117813</v>
      </c>
      <c r="AA31" s="71">
        <v>133997760.84117813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1599801.1900000016</v>
      </c>
      <c r="AN31" s="71">
        <v>8897446.4600000009</v>
      </c>
      <c r="AO31" s="71">
        <v>-7495477.2799999993</v>
      </c>
      <c r="AP31" s="71">
        <v>0</v>
      </c>
      <c r="AQ31" s="71">
        <v>0</v>
      </c>
      <c r="AR31" s="71">
        <v>197832.01</v>
      </c>
      <c r="AS31" s="71">
        <v>-262591673.24992612</v>
      </c>
      <c r="AT31" s="71">
        <v>-119199841.84000003</v>
      </c>
      <c r="AU31" s="71">
        <v>-807063646.70999992</v>
      </c>
      <c r="AV31" s="71">
        <v>687863804.86999989</v>
      </c>
      <c r="AW31" s="71">
        <v>-52669848.940000057</v>
      </c>
      <c r="AX31" s="71">
        <v>-245314332</v>
      </c>
      <c r="AY31" s="71">
        <v>-879083855.30000007</v>
      </c>
      <c r="AZ31" s="71">
        <v>-669797403.23000002</v>
      </c>
      <c r="BA31" s="71">
        <v>-209286452.07000002</v>
      </c>
      <c r="BB31" s="71">
        <v>0</v>
      </c>
      <c r="BC31" s="71">
        <v>0</v>
      </c>
      <c r="BD31" s="71">
        <v>633769523.30000007</v>
      </c>
      <c r="BE31" s="71">
        <v>192644483.05999994</v>
      </c>
      <c r="BF31" s="71">
        <v>776186672.5</v>
      </c>
      <c r="BG31" s="71">
        <v>595443294.34000003</v>
      </c>
      <c r="BH31" s="71">
        <v>180743378.16</v>
      </c>
      <c r="BI31" s="71">
        <v>0</v>
      </c>
      <c r="BJ31" s="71">
        <v>0</v>
      </c>
      <c r="BK31" s="71">
        <v>-583542189.44000006</v>
      </c>
      <c r="BL31" s="71">
        <v>0</v>
      </c>
      <c r="BM31" s="71">
        <v>0</v>
      </c>
      <c r="BN31" s="71">
        <v>0</v>
      </c>
      <c r="BO31" s="71">
        <v>-12879553.750000004</v>
      </c>
      <c r="BP31" s="71">
        <v>-12879553.750000004</v>
      </c>
      <c r="BQ31" s="71">
        <v>0</v>
      </c>
      <c r="BR31" s="71">
        <v>0</v>
      </c>
      <c r="BS31" s="71">
        <v>-72642832.459926039</v>
      </c>
      <c r="BT31" s="71">
        <v>-263836584.66999999</v>
      </c>
      <c r="BU31" s="71">
        <v>-36103881.133558445</v>
      </c>
      <c r="BV31" s="71">
        <v>-12423088.49287514</v>
      </c>
      <c r="BW31" s="71">
        <v>0</v>
      </c>
      <c r="BX31" s="71">
        <v>-2781900.9434924936</v>
      </c>
      <c r="BY31" s="71">
        <v>0</v>
      </c>
      <c r="BZ31" s="71">
        <v>242502622.78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-5199596.26</v>
      </c>
      <c r="CJ31" s="71">
        <v>-5199596.26</v>
      </c>
      <c r="CK31" s="71">
        <v>0</v>
      </c>
      <c r="CL31" s="71">
        <v>72162733.091252416</v>
      </c>
    </row>
    <row r="32" spans="1:90" ht="12.75" customHeight="1">
      <c r="A32" s="54" t="s">
        <v>51</v>
      </c>
      <c r="B32" s="69">
        <v>1036</v>
      </c>
      <c r="C32" s="70" t="s">
        <v>376</v>
      </c>
      <c r="D32" s="71">
        <v>100993552.99677338</v>
      </c>
      <c r="E32" s="71">
        <v>116314189.21999997</v>
      </c>
      <c r="F32" s="71">
        <v>361824416.41999996</v>
      </c>
      <c r="G32" s="71">
        <v>-245510227.19999999</v>
      </c>
      <c r="H32" s="71">
        <v>0</v>
      </c>
      <c r="I32" s="71">
        <v>-34267858.009999953</v>
      </c>
      <c r="J32" s="71">
        <v>-99502426.579999968</v>
      </c>
      <c r="K32" s="71">
        <v>-213809521.83999997</v>
      </c>
      <c r="L32" s="71">
        <v>114307095.26000001</v>
      </c>
      <c r="M32" s="71">
        <v>65234568.570000015</v>
      </c>
      <c r="N32" s="71">
        <v>131191524.55000001</v>
      </c>
      <c r="O32" s="71">
        <v>-65956955.979999997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17282061.916773371</v>
      </c>
      <c r="AA32" s="71">
        <v>14026995.380856652</v>
      </c>
      <c r="AB32" s="71">
        <v>0</v>
      </c>
      <c r="AC32" s="71">
        <v>78682.569246655941</v>
      </c>
      <c r="AD32" s="71">
        <v>2269606.4600901902</v>
      </c>
      <c r="AE32" s="71">
        <v>12653.701966589721</v>
      </c>
      <c r="AF32" s="71">
        <v>0</v>
      </c>
      <c r="AG32" s="71">
        <v>894123.80461328605</v>
      </c>
      <c r="AH32" s="71">
        <v>0</v>
      </c>
      <c r="AI32" s="71">
        <v>0</v>
      </c>
      <c r="AJ32" s="71">
        <v>72392.27</v>
      </c>
      <c r="AK32" s="71">
        <v>72392.27</v>
      </c>
      <c r="AL32" s="71">
        <v>0</v>
      </c>
      <c r="AM32" s="71">
        <v>1592767.5999999996</v>
      </c>
      <c r="AN32" s="71">
        <v>4248786.0299999993</v>
      </c>
      <c r="AO32" s="71">
        <v>-2656018.4299999997</v>
      </c>
      <c r="AP32" s="71">
        <v>0</v>
      </c>
      <c r="AQ32" s="71">
        <v>0</v>
      </c>
      <c r="AR32" s="71">
        <v>0</v>
      </c>
      <c r="AS32" s="71">
        <v>-166171381.7126165</v>
      </c>
      <c r="AT32" s="71">
        <v>-87278153.280000001</v>
      </c>
      <c r="AU32" s="71">
        <v>-223961317.38</v>
      </c>
      <c r="AV32" s="71">
        <v>136683164.09999999</v>
      </c>
      <c r="AW32" s="71">
        <v>-45494414.849999979</v>
      </c>
      <c r="AX32" s="71">
        <v>-144910935.77999997</v>
      </c>
      <c r="AY32" s="71">
        <v>-242814600.71999997</v>
      </c>
      <c r="AZ32" s="71">
        <v>-269408577.36000001</v>
      </c>
      <c r="BA32" s="71">
        <v>-14452307.279999997</v>
      </c>
      <c r="BB32" s="71">
        <v>0</v>
      </c>
      <c r="BC32" s="71">
        <v>41046283.920000002</v>
      </c>
      <c r="BD32" s="71">
        <v>97903664.940000013</v>
      </c>
      <c r="BE32" s="71">
        <v>99416520.929999992</v>
      </c>
      <c r="BF32" s="71">
        <v>164514696.13</v>
      </c>
      <c r="BG32" s="71">
        <v>182972173.22</v>
      </c>
      <c r="BH32" s="71">
        <v>9352698.9499999993</v>
      </c>
      <c r="BI32" s="71">
        <v>0</v>
      </c>
      <c r="BJ32" s="71">
        <v>-27810176.040000003</v>
      </c>
      <c r="BK32" s="71">
        <v>-65098175.200000003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-33398813.582616512</v>
      </c>
      <c r="BT32" s="71">
        <v>-58931990.690000005</v>
      </c>
      <c r="BU32" s="71">
        <v>-5782011.2053014673</v>
      </c>
      <c r="BV32" s="71">
        <v>-8998385.3450122476</v>
      </c>
      <c r="BW32" s="71">
        <v>0</v>
      </c>
      <c r="BX32" s="71">
        <v>-1425061.1092367289</v>
      </c>
      <c r="BY32" s="71">
        <v>-934547.56306605705</v>
      </c>
      <c r="BZ32" s="71">
        <v>42896823.519999996</v>
      </c>
      <c r="CA32" s="71">
        <v>-223641.19000000003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-65177828.715843126</v>
      </c>
    </row>
    <row r="33" spans="1:90" ht="12.75" customHeight="1">
      <c r="A33" s="54" t="s">
        <v>53</v>
      </c>
      <c r="B33" s="69">
        <v>1037</v>
      </c>
      <c r="C33" s="70" t="s">
        <v>376</v>
      </c>
      <c r="D33" s="71">
        <v>18840.51999999996</v>
      </c>
      <c r="E33" s="71">
        <v>-606851.88999999966</v>
      </c>
      <c r="F33" s="71">
        <v>2011654.3900000001</v>
      </c>
      <c r="G33" s="71">
        <v>-2618506.2799999998</v>
      </c>
      <c r="H33" s="71">
        <v>0</v>
      </c>
      <c r="I33" s="71">
        <v>375707.09999999963</v>
      </c>
      <c r="J33" s="71">
        <v>5513761.0299999993</v>
      </c>
      <c r="K33" s="71">
        <v>-1005517.5</v>
      </c>
      <c r="L33" s="71">
        <v>6519278.5299999993</v>
      </c>
      <c r="M33" s="71">
        <v>-5138053.93</v>
      </c>
      <c r="N33" s="71">
        <v>498529.81000000006</v>
      </c>
      <c r="O33" s="71">
        <v>-5636583.7399999993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249985.31</v>
      </c>
      <c r="AN33" s="71">
        <v>499970.37</v>
      </c>
      <c r="AO33" s="71">
        <v>-249985.06</v>
      </c>
      <c r="AP33" s="71">
        <v>0</v>
      </c>
      <c r="AQ33" s="71">
        <v>0</v>
      </c>
      <c r="AR33" s="71">
        <v>0</v>
      </c>
      <c r="AS33" s="71">
        <v>-10362887.534584481</v>
      </c>
      <c r="AT33" s="71">
        <v>-539692.28</v>
      </c>
      <c r="AU33" s="71">
        <v>-1079992.97</v>
      </c>
      <c r="AV33" s="71">
        <v>540300.68999999994</v>
      </c>
      <c r="AW33" s="71">
        <v>-122089.51000000059</v>
      </c>
      <c r="AX33" s="71">
        <v>-154742.5700000003</v>
      </c>
      <c r="AY33" s="71">
        <v>-1483143.9600000002</v>
      </c>
      <c r="AZ33" s="71">
        <v>-1571288.1800000002</v>
      </c>
      <c r="BA33" s="71">
        <v>-250034.96</v>
      </c>
      <c r="BB33" s="71">
        <v>0</v>
      </c>
      <c r="BC33" s="71">
        <v>338179.18</v>
      </c>
      <c r="BD33" s="71">
        <v>1328401.3899999999</v>
      </c>
      <c r="BE33" s="71">
        <v>32653.059999999707</v>
      </c>
      <c r="BF33" s="71">
        <v>761873.48999999976</v>
      </c>
      <c r="BG33" s="71">
        <v>814925.46999999986</v>
      </c>
      <c r="BH33" s="71">
        <v>150490.32</v>
      </c>
      <c r="BI33" s="71">
        <v>0</v>
      </c>
      <c r="BJ33" s="71">
        <v>-203542.3</v>
      </c>
      <c r="BK33" s="71">
        <v>-729220.43</v>
      </c>
      <c r="BL33" s="71">
        <v>0</v>
      </c>
      <c r="BM33" s="71">
        <v>0</v>
      </c>
      <c r="BN33" s="71">
        <v>0</v>
      </c>
      <c r="BO33" s="71">
        <v>-3999.0199999999968</v>
      </c>
      <c r="BP33" s="71">
        <v>-3999.0199999999968</v>
      </c>
      <c r="BQ33" s="71">
        <v>0</v>
      </c>
      <c r="BR33" s="71">
        <v>0</v>
      </c>
      <c r="BS33" s="71">
        <v>-9634959.3245844804</v>
      </c>
      <c r="BT33" s="71">
        <v>-429803.25999999995</v>
      </c>
      <c r="BU33" s="71">
        <v>-4649959.6826146897</v>
      </c>
      <c r="BV33" s="71">
        <v>-4729172.4962148024</v>
      </c>
      <c r="BW33" s="71">
        <v>0</v>
      </c>
      <c r="BX33" s="71">
        <v>-83193.845455782692</v>
      </c>
      <c r="BY33" s="71">
        <v>-404163.35029920476</v>
      </c>
      <c r="BZ33" s="71">
        <v>661333.30999999994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-62147.399999999994</v>
      </c>
      <c r="CJ33" s="71">
        <v>-62147.399999999994</v>
      </c>
      <c r="CK33" s="71">
        <v>0</v>
      </c>
      <c r="CL33" s="71">
        <v>-10344047.014584482</v>
      </c>
    </row>
    <row r="34" spans="1:90" ht="12.75" customHeight="1">
      <c r="A34" s="54" t="s">
        <v>55</v>
      </c>
      <c r="B34" s="69">
        <v>1038</v>
      </c>
      <c r="C34" s="70" t="s">
        <v>376</v>
      </c>
      <c r="D34" s="71">
        <v>3304384039.1731095</v>
      </c>
      <c r="E34" s="71">
        <v>3276048737.0999999</v>
      </c>
      <c r="F34" s="71">
        <v>3302747737.6100001</v>
      </c>
      <c r="G34" s="71">
        <v>-26699000.509999998</v>
      </c>
      <c r="H34" s="71">
        <v>0</v>
      </c>
      <c r="I34" s="71">
        <v>-396577707.75999689</v>
      </c>
      <c r="J34" s="71">
        <v>-400115313.52999687</v>
      </c>
      <c r="K34" s="71">
        <v>-4786753045.4699974</v>
      </c>
      <c r="L34" s="71">
        <v>4386637731.9400005</v>
      </c>
      <c r="M34" s="71">
        <v>3537605.7699999996</v>
      </c>
      <c r="N34" s="71">
        <v>6245661.3399999999</v>
      </c>
      <c r="O34" s="71">
        <v>-2708055.5700000003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424697577.82360667</v>
      </c>
      <c r="AA34" s="71">
        <v>445322417.06582725</v>
      </c>
      <c r="AB34" s="71">
        <v>0</v>
      </c>
      <c r="AC34" s="71">
        <v>-20624839.242220573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215432.00949999993</v>
      </c>
      <c r="AN34" s="71">
        <v>215432.00949999993</v>
      </c>
      <c r="AO34" s="71">
        <v>0</v>
      </c>
      <c r="AP34" s="71">
        <v>0</v>
      </c>
      <c r="AQ34" s="71">
        <v>0</v>
      </c>
      <c r="AR34" s="71">
        <v>0</v>
      </c>
      <c r="AS34" s="71">
        <v>-2710063267.3682785</v>
      </c>
      <c r="AT34" s="71">
        <v>-309411323.03000003</v>
      </c>
      <c r="AU34" s="71">
        <v>-311604573.96000004</v>
      </c>
      <c r="AV34" s="71">
        <v>2193250.9299999997</v>
      </c>
      <c r="AW34" s="71">
        <v>-1368132.3199999258</v>
      </c>
      <c r="AX34" s="71">
        <v>-2638761.5899999291</v>
      </c>
      <c r="AY34" s="71">
        <v>-119336790.51999992</v>
      </c>
      <c r="AZ34" s="71">
        <v>-127588900.41570239</v>
      </c>
      <c r="BA34" s="71">
        <v>8252109.8957024701</v>
      </c>
      <c r="BB34" s="71">
        <v>0</v>
      </c>
      <c r="BC34" s="71">
        <v>0</v>
      </c>
      <c r="BD34" s="71">
        <v>116698028.92999999</v>
      </c>
      <c r="BE34" s="71">
        <v>1270629.2700000033</v>
      </c>
      <c r="BF34" s="71">
        <v>10850855.420000004</v>
      </c>
      <c r="BG34" s="71">
        <v>10897430.37115673</v>
      </c>
      <c r="BH34" s="71">
        <v>-46574.951156725489</v>
      </c>
      <c r="BI34" s="71">
        <v>0</v>
      </c>
      <c r="BJ34" s="71">
        <v>0</v>
      </c>
      <c r="BK34" s="71">
        <v>-9580226.1500000004</v>
      </c>
      <c r="BL34" s="71">
        <v>0</v>
      </c>
      <c r="BM34" s="71">
        <v>0</v>
      </c>
      <c r="BN34" s="71">
        <v>0</v>
      </c>
      <c r="BO34" s="71">
        <v>-628817.25</v>
      </c>
      <c r="BP34" s="71">
        <v>-628817.25</v>
      </c>
      <c r="BQ34" s="71">
        <v>0</v>
      </c>
      <c r="BR34" s="71">
        <v>0</v>
      </c>
      <c r="BS34" s="71">
        <v>-2398654994.7682786</v>
      </c>
      <c r="BT34" s="71">
        <v>-32371024.32000006</v>
      </c>
      <c r="BU34" s="71">
        <v>-416088033.14285231</v>
      </c>
      <c r="BV34" s="71">
        <v>-62137913.077143848</v>
      </c>
      <c r="BW34" s="71">
        <v>0</v>
      </c>
      <c r="BX34" s="71">
        <v>-15929791.879974945</v>
      </c>
      <c r="BY34" s="71">
        <v>-1872277845.6143856</v>
      </c>
      <c r="BZ34" s="71">
        <v>532219.28000000026</v>
      </c>
      <c r="CA34" s="71">
        <v>-382606.01392226084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594320771.80483103</v>
      </c>
    </row>
    <row r="35" spans="1:90" ht="12.75" customHeight="1">
      <c r="A35" s="54" t="s">
        <v>57</v>
      </c>
      <c r="B35" s="69">
        <v>1039</v>
      </c>
      <c r="C35" s="70" t="s">
        <v>376</v>
      </c>
      <c r="D35" s="71">
        <v>29497042.439999998</v>
      </c>
      <c r="E35" s="71">
        <v>29246051</v>
      </c>
      <c r="F35" s="71">
        <v>75575072.040000007</v>
      </c>
      <c r="G35" s="71">
        <v>-46329021.040000007</v>
      </c>
      <c r="H35" s="71">
        <v>0</v>
      </c>
      <c r="I35" s="71">
        <v>256962.07999999821</v>
      </c>
      <c r="J35" s="71">
        <v>-5494572.1099999994</v>
      </c>
      <c r="K35" s="71">
        <v>-58727418.780000001</v>
      </c>
      <c r="L35" s="71">
        <v>53232846.670000002</v>
      </c>
      <c r="M35" s="71">
        <v>5751534.1899999976</v>
      </c>
      <c r="N35" s="71">
        <v>36583076.369999997</v>
      </c>
      <c r="O35" s="71">
        <v>-30831542.18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-5970.6399999999994</v>
      </c>
      <c r="AN35" s="71">
        <v>-44320.1</v>
      </c>
      <c r="AO35" s="71">
        <v>38349.46</v>
      </c>
      <c r="AP35" s="71">
        <v>0</v>
      </c>
      <c r="AQ35" s="71">
        <v>0</v>
      </c>
      <c r="AR35" s="71">
        <v>0</v>
      </c>
      <c r="AS35" s="71">
        <v>-23726135.290000007</v>
      </c>
      <c r="AT35" s="71">
        <v>-11035685.860000003</v>
      </c>
      <c r="AU35" s="71">
        <v>-25578472.840000004</v>
      </c>
      <c r="AV35" s="71">
        <v>14542786.98</v>
      </c>
      <c r="AW35" s="71">
        <v>-4513842.1400000006</v>
      </c>
      <c r="AX35" s="71">
        <v>-12049963.129999999</v>
      </c>
      <c r="AY35" s="71">
        <v>-25167122.309999999</v>
      </c>
      <c r="AZ35" s="71">
        <v>-25220162.309999999</v>
      </c>
      <c r="BA35" s="71">
        <v>-6125115</v>
      </c>
      <c r="BB35" s="71">
        <v>0</v>
      </c>
      <c r="BC35" s="71">
        <v>6178155</v>
      </c>
      <c r="BD35" s="71">
        <v>13117159.18</v>
      </c>
      <c r="BE35" s="71">
        <v>7536120.9899999984</v>
      </c>
      <c r="BF35" s="71">
        <v>17392528.419999998</v>
      </c>
      <c r="BG35" s="71">
        <v>17290940.419999998</v>
      </c>
      <c r="BH35" s="71">
        <v>4371195</v>
      </c>
      <c r="BI35" s="71">
        <v>0</v>
      </c>
      <c r="BJ35" s="71">
        <v>-4269607</v>
      </c>
      <c r="BK35" s="71">
        <v>-9856407.4299999997</v>
      </c>
      <c r="BL35" s="71">
        <v>0</v>
      </c>
      <c r="BM35" s="71">
        <v>0</v>
      </c>
      <c r="BN35" s="71">
        <v>0</v>
      </c>
      <c r="BO35" s="71">
        <v>-1887282.0999999999</v>
      </c>
      <c r="BP35" s="71">
        <v>-1887282.0999999999</v>
      </c>
      <c r="BQ35" s="71">
        <v>0</v>
      </c>
      <c r="BR35" s="71">
        <v>0</v>
      </c>
      <c r="BS35" s="71">
        <v>-6289325.1900000013</v>
      </c>
      <c r="BT35" s="71">
        <v>-16958077.16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10668751.969999999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5770907.1499999911</v>
      </c>
    </row>
    <row r="36" spans="1:90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</row>
    <row r="37" spans="1:90" ht="12.75" customHeight="1">
      <c r="A37" s="54" t="s">
        <v>61</v>
      </c>
      <c r="B37" s="69">
        <v>1043</v>
      </c>
      <c r="C37" s="70" t="s">
        <v>376</v>
      </c>
      <c r="D37" s="71">
        <v>703428652.62640834</v>
      </c>
      <c r="E37" s="71">
        <v>989566795.09999967</v>
      </c>
      <c r="F37" s="71">
        <v>1480376178.0499997</v>
      </c>
      <c r="G37" s="71">
        <v>-490809382.94999999</v>
      </c>
      <c r="H37" s="71">
        <v>0</v>
      </c>
      <c r="I37" s="71">
        <v>-522720484.37000012</v>
      </c>
      <c r="J37" s="71">
        <v>-705988484.78000009</v>
      </c>
      <c r="K37" s="71">
        <v>-1148363214.75</v>
      </c>
      <c r="L37" s="71">
        <v>442374729.96999991</v>
      </c>
      <c r="M37" s="71">
        <v>183268000.40999997</v>
      </c>
      <c r="N37" s="71">
        <v>303548639.82999998</v>
      </c>
      <c r="O37" s="71">
        <v>-120280639.42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236568836.70640877</v>
      </c>
      <c r="AA37" s="71">
        <v>236568836.70640877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13505.189999999944</v>
      </c>
      <c r="AN37" s="71">
        <v>2511069.3499999996</v>
      </c>
      <c r="AO37" s="71">
        <v>6460.2499999999991</v>
      </c>
      <c r="AP37" s="71">
        <v>0</v>
      </c>
      <c r="AQ37" s="71">
        <v>0</v>
      </c>
      <c r="AR37" s="71">
        <v>-2504024.4099999997</v>
      </c>
      <c r="AS37" s="71">
        <v>-524315494.8263917</v>
      </c>
      <c r="AT37" s="71">
        <v>-195272830.43999997</v>
      </c>
      <c r="AU37" s="71">
        <v>-269810801.40999997</v>
      </c>
      <c r="AV37" s="71">
        <v>74537970.969999999</v>
      </c>
      <c r="AW37" s="71">
        <v>-122534364.48999998</v>
      </c>
      <c r="AX37" s="71">
        <v>-183321273.01999998</v>
      </c>
      <c r="AY37" s="71">
        <v>-320397129.39999998</v>
      </c>
      <c r="AZ37" s="71">
        <v>-355711464.31999999</v>
      </c>
      <c r="BA37" s="71">
        <v>-37972256.979999997</v>
      </c>
      <c r="BB37" s="71">
        <v>0</v>
      </c>
      <c r="BC37" s="71">
        <v>73286591.900000006</v>
      </c>
      <c r="BD37" s="71">
        <v>137075856.38</v>
      </c>
      <c r="BE37" s="71">
        <v>60786908.530000001</v>
      </c>
      <c r="BF37" s="71">
        <v>107066454.31</v>
      </c>
      <c r="BG37" s="71">
        <v>119202064.90000001</v>
      </c>
      <c r="BH37" s="71">
        <v>11236699.219999999</v>
      </c>
      <c r="BI37" s="71">
        <v>0</v>
      </c>
      <c r="BJ37" s="71">
        <v>-23372309.809999999</v>
      </c>
      <c r="BK37" s="71">
        <v>-46279545.780000001</v>
      </c>
      <c r="BL37" s="71">
        <v>0</v>
      </c>
      <c r="BM37" s="71">
        <v>0</v>
      </c>
      <c r="BN37" s="71">
        <v>0</v>
      </c>
      <c r="BO37" s="71">
        <v>-30276481.969999999</v>
      </c>
      <c r="BP37" s="71">
        <v>-30276481.969999999</v>
      </c>
      <c r="BQ37" s="71">
        <v>0</v>
      </c>
      <c r="BR37" s="71">
        <v>0</v>
      </c>
      <c r="BS37" s="71">
        <v>-176231817.92639172</v>
      </c>
      <c r="BT37" s="71">
        <v>-168879052.10999998</v>
      </c>
      <c r="BU37" s="71">
        <v>-39896224.705974422</v>
      </c>
      <c r="BV37" s="71">
        <v>-2229309.0042170202</v>
      </c>
      <c r="BW37" s="71">
        <v>0</v>
      </c>
      <c r="BX37" s="71">
        <v>-2208089.1356327366</v>
      </c>
      <c r="BY37" s="71">
        <v>-15768048.250634778</v>
      </c>
      <c r="BZ37" s="71">
        <v>58177132.450000003</v>
      </c>
      <c r="CA37" s="71">
        <v>-5428227.1699327677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179113157.80001664</v>
      </c>
    </row>
    <row r="38" spans="1:90" ht="12.75" customHeight="1">
      <c r="A38" s="54" t="s">
        <v>63</v>
      </c>
      <c r="B38" s="69">
        <v>1044</v>
      </c>
      <c r="C38" s="70" t="s">
        <v>376</v>
      </c>
      <c r="D38" s="71">
        <v>8331875.6300000008</v>
      </c>
      <c r="E38" s="71">
        <v>6693752.25</v>
      </c>
      <c r="F38" s="71">
        <v>8643440.8499999996</v>
      </c>
      <c r="G38" s="71">
        <v>-1949688.6</v>
      </c>
      <c r="H38" s="71">
        <v>0</v>
      </c>
      <c r="I38" s="71">
        <v>-906311.56999999937</v>
      </c>
      <c r="J38" s="71">
        <v>-906311.56999999937</v>
      </c>
      <c r="K38" s="71">
        <v>-3957864.4099999997</v>
      </c>
      <c r="L38" s="71">
        <v>3051552.8400000003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2496034.1300000004</v>
      </c>
      <c r="AA38" s="71">
        <v>1905475.62</v>
      </c>
      <c r="AB38" s="71">
        <v>310606.33999999997</v>
      </c>
      <c r="AC38" s="71">
        <v>204085.74</v>
      </c>
      <c r="AD38" s="71">
        <v>75866.430000000008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48400.82</v>
      </c>
      <c r="AN38" s="71">
        <v>83636.320000000007</v>
      </c>
      <c r="AO38" s="71">
        <v>0</v>
      </c>
      <c r="AP38" s="71">
        <v>0</v>
      </c>
      <c r="AQ38" s="71">
        <v>0</v>
      </c>
      <c r="AR38" s="71">
        <v>-35235.500000000007</v>
      </c>
      <c r="AS38" s="71">
        <v>-8213986.0700000012</v>
      </c>
      <c r="AT38" s="71">
        <v>-1652249.03</v>
      </c>
      <c r="AU38" s="71">
        <v>-1652249.03</v>
      </c>
      <c r="AV38" s="71">
        <v>0</v>
      </c>
      <c r="AW38" s="71">
        <v>-23334.300000000007</v>
      </c>
      <c r="AX38" s="71">
        <v>-23094.070000000007</v>
      </c>
      <c r="AY38" s="71">
        <v>-160867.57</v>
      </c>
      <c r="AZ38" s="71">
        <v>-124120.5</v>
      </c>
      <c r="BA38" s="71">
        <v>-75434.149999999994</v>
      </c>
      <c r="BB38" s="71">
        <v>0</v>
      </c>
      <c r="BC38" s="71">
        <v>38687.079999999994</v>
      </c>
      <c r="BD38" s="71">
        <v>137773.5</v>
      </c>
      <c r="BE38" s="71">
        <v>-240.23000000000002</v>
      </c>
      <c r="BF38" s="71">
        <v>-32.700000000000003</v>
      </c>
      <c r="BG38" s="71">
        <v>0</v>
      </c>
      <c r="BH38" s="71">
        <v>-40.57</v>
      </c>
      <c r="BI38" s="71">
        <v>0</v>
      </c>
      <c r="BJ38" s="71">
        <v>7.8699999999999992</v>
      </c>
      <c r="BK38" s="71">
        <v>-207.53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-6538402.7400000012</v>
      </c>
      <c r="BT38" s="71">
        <v>-1904671.6300000001</v>
      </c>
      <c r="BU38" s="71">
        <v>-1941807.9200000002</v>
      </c>
      <c r="BV38" s="71">
        <v>-473742.56</v>
      </c>
      <c r="BW38" s="71">
        <v>0</v>
      </c>
      <c r="BX38" s="71">
        <v>-144562.03</v>
      </c>
      <c r="BY38" s="71">
        <v>-203195.9</v>
      </c>
      <c r="BZ38" s="71">
        <v>38870.050000000003</v>
      </c>
      <c r="CA38" s="71">
        <v>-1909292.75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117889.55999999959</v>
      </c>
    </row>
    <row r="39" spans="1:90" ht="12.75" customHeight="1">
      <c r="A39" s="54" t="s">
        <v>65</v>
      </c>
      <c r="B39" s="69">
        <v>1045</v>
      </c>
      <c r="C39" s="70" t="s">
        <v>376</v>
      </c>
      <c r="D39" s="71">
        <v>226916993.3007021</v>
      </c>
      <c r="E39" s="71">
        <v>88879048.610000074</v>
      </c>
      <c r="F39" s="71">
        <v>370906636.64000005</v>
      </c>
      <c r="G39" s="71">
        <v>-282027588.02999997</v>
      </c>
      <c r="H39" s="71">
        <v>0</v>
      </c>
      <c r="I39" s="71">
        <v>-11923633.439999968</v>
      </c>
      <c r="J39" s="71">
        <v>-92838672.729999959</v>
      </c>
      <c r="K39" s="71">
        <v>-201980662.51999998</v>
      </c>
      <c r="L39" s="71">
        <v>109141989.79000002</v>
      </c>
      <c r="M39" s="71">
        <v>80915039.289999992</v>
      </c>
      <c r="N39" s="71">
        <v>158053378.25</v>
      </c>
      <c r="O39" s="71">
        <v>-77138338.960000008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149961578.13070199</v>
      </c>
      <c r="AA39" s="71">
        <v>101517739.91322599</v>
      </c>
      <c r="AB39" s="71">
        <v>6152848.422084</v>
      </c>
      <c r="AC39" s="71">
        <v>40022970.880854003</v>
      </c>
      <c r="AD39" s="71">
        <v>1312127.705538</v>
      </c>
      <c r="AE39" s="71">
        <v>0</v>
      </c>
      <c r="AF39" s="71">
        <v>232129.20899999997</v>
      </c>
      <c r="AG39" s="71">
        <v>723762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48146.329999999994</v>
      </c>
      <c r="AO39" s="71">
        <v>-46556.300000000483</v>
      </c>
      <c r="AP39" s="71">
        <v>0</v>
      </c>
      <c r="AQ39" s="71">
        <v>0</v>
      </c>
      <c r="AR39" s="71">
        <v>-1590.0299999995113</v>
      </c>
      <c r="AS39" s="71">
        <v>-81567971.428874969</v>
      </c>
      <c r="AT39" s="71">
        <v>-40440985.409999996</v>
      </c>
      <c r="AU39" s="71">
        <v>-137339396.44</v>
      </c>
      <c r="AV39" s="71">
        <v>96898411.030000001</v>
      </c>
      <c r="AW39" s="71">
        <v>-2592589.3700000048</v>
      </c>
      <c r="AX39" s="71">
        <v>14736309.529999986</v>
      </c>
      <c r="AY39" s="71">
        <v>-91231318.090000004</v>
      </c>
      <c r="AZ39" s="71">
        <v>-89548328.209999993</v>
      </c>
      <c r="BA39" s="71">
        <v>-22493352.309999999</v>
      </c>
      <c r="BB39" s="71">
        <v>0</v>
      </c>
      <c r="BC39" s="71">
        <v>20810362.43</v>
      </c>
      <c r="BD39" s="71">
        <v>105967627.61999999</v>
      </c>
      <c r="BE39" s="71">
        <v>-17328898.899999991</v>
      </c>
      <c r="BF39" s="71">
        <v>73825912.219999999</v>
      </c>
      <c r="BG39" s="71">
        <v>72446488.140000001</v>
      </c>
      <c r="BH39" s="71">
        <v>17894546.449999999</v>
      </c>
      <c r="BI39" s="71">
        <v>0</v>
      </c>
      <c r="BJ39" s="71">
        <v>-16515122.369999999</v>
      </c>
      <c r="BK39" s="71">
        <v>-91154811.11999999</v>
      </c>
      <c r="BL39" s="71">
        <v>0</v>
      </c>
      <c r="BM39" s="71">
        <v>0</v>
      </c>
      <c r="BN39" s="71">
        <v>0</v>
      </c>
      <c r="BO39" s="71">
        <v>-3111386.3600000003</v>
      </c>
      <c r="BP39" s="71">
        <v>-3111386.3600000003</v>
      </c>
      <c r="BQ39" s="71">
        <v>0</v>
      </c>
      <c r="BR39" s="71">
        <v>0</v>
      </c>
      <c r="BS39" s="71">
        <v>-35423010.288874976</v>
      </c>
      <c r="BT39" s="71">
        <v>-50144217.184772998</v>
      </c>
      <c r="BU39" s="71">
        <v>-8252126.6083439989</v>
      </c>
      <c r="BV39" s="71">
        <v>-16317557.306622999</v>
      </c>
      <c r="BW39" s="71">
        <v>0</v>
      </c>
      <c r="BX39" s="71">
        <v>-1727884.923092</v>
      </c>
      <c r="BY39" s="71">
        <v>-5394117.6560800001</v>
      </c>
      <c r="BZ39" s="71">
        <v>46415659.290000007</v>
      </c>
      <c r="CA39" s="71">
        <v>-2765.8999629999998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145349021.87182713</v>
      </c>
    </row>
    <row r="40" spans="1:90" ht="12.75" customHeight="1">
      <c r="A40" s="54" t="s">
        <v>67</v>
      </c>
      <c r="B40" s="69">
        <v>1046</v>
      </c>
      <c r="C40" s="70" t="s">
        <v>376</v>
      </c>
      <c r="D40" s="71">
        <v>1531713.8900000008</v>
      </c>
      <c r="E40" s="71">
        <v>308316.45000000112</v>
      </c>
      <c r="F40" s="71">
        <v>9446914.370000001</v>
      </c>
      <c r="G40" s="71">
        <v>-9138597.9199999999</v>
      </c>
      <c r="H40" s="71">
        <v>0</v>
      </c>
      <c r="I40" s="71">
        <v>390399.54999999981</v>
      </c>
      <c r="J40" s="71">
        <v>1178702.7199999997</v>
      </c>
      <c r="K40" s="71">
        <v>-3740400.2</v>
      </c>
      <c r="L40" s="71">
        <v>4919102.92</v>
      </c>
      <c r="M40" s="71">
        <v>-788303.16999999993</v>
      </c>
      <c r="N40" s="71">
        <v>2274406.38</v>
      </c>
      <c r="O40" s="71">
        <v>-3062709.55</v>
      </c>
      <c r="P40" s="71">
        <v>0</v>
      </c>
      <c r="Q40" s="71">
        <v>0</v>
      </c>
      <c r="R40" s="71">
        <v>0</v>
      </c>
      <c r="S40" s="71">
        <v>-173806.05</v>
      </c>
      <c r="T40" s="71">
        <v>-443456.25</v>
      </c>
      <c r="U40" s="71">
        <v>-443456.25</v>
      </c>
      <c r="V40" s="71">
        <v>0</v>
      </c>
      <c r="W40" s="71">
        <v>269650.2</v>
      </c>
      <c r="X40" s="71">
        <v>269650.2</v>
      </c>
      <c r="Y40" s="71">
        <v>0</v>
      </c>
      <c r="Z40" s="71">
        <v>1006803.94</v>
      </c>
      <c r="AA40" s="71">
        <v>749638.03</v>
      </c>
      <c r="AB40" s="71">
        <v>12637.59</v>
      </c>
      <c r="AC40" s="71">
        <v>244528.32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-3004727.3799999985</v>
      </c>
      <c r="AT40" s="71">
        <v>-1774663.8399999999</v>
      </c>
      <c r="AU40" s="71">
        <v>-4719093</v>
      </c>
      <c r="AV40" s="71">
        <v>2944429.16</v>
      </c>
      <c r="AW40" s="71">
        <v>-2004966.8099999996</v>
      </c>
      <c r="AX40" s="71">
        <v>-5810062.4300000006</v>
      </c>
      <c r="AY40" s="71">
        <v>-7028790.5700000003</v>
      </c>
      <c r="AZ40" s="71">
        <v>-9230042.4900000002</v>
      </c>
      <c r="BA40" s="71">
        <v>1559312.42</v>
      </c>
      <c r="BB40" s="71">
        <v>0</v>
      </c>
      <c r="BC40" s="71">
        <v>641939.5</v>
      </c>
      <c r="BD40" s="71">
        <v>1218728.1399999999</v>
      </c>
      <c r="BE40" s="71">
        <v>3805095.620000001</v>
      </c>
      <c r="BF40" s="71">
        <v>4674321.5100000007</v>
      </c>
      <c r="BG40" s="71">
        <v>5726903.1500000004</v>
      </c>
      <c r="BH40" s="71">
        <v>-1015106.0800000001</v>
      </c>
      <c r="BI40" s="71">
        <v>0</v>
      </c>
      <c r="BJ40" s="71">
        <v>-37475.56</v>
      </c>
      <c r="BK40" s="71">
        <v>-869225.88999999978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775953.27000000095</v>
      </c>
      <c r="BT40" s="71">
        <v>-2093406.3699999999</v>
      </c>
      <c r="BU40" s="71">
        <v>-298783.03000000003</v>
      </c>
      <c r="BV40" s="71">
        <v>-235780.43</v>
      </c>
      <c r="BW40" s="71">
        <v>0</v>
      </c>
      <c r="BX40" s="71">
        <v>-21193.55</v>
      </c>
      <c r="BY40" s="71">
        <v>-21938.71</v>
      </c>
      <c r="BZ40" s="71">
        <v>3447055.3600000008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-1050</v>
      </c>
      <c r="CJ40" s="71">
        <v>-1050</v>
      </c>
      <c r="CK40" s="71">
        <v>0</v>
      </c>
      <c r="CL40" s="71">
        <v>-1473013.4899999977</v>
      </c>
    </row>
    <row r="41" spans="1:90" ht="12.75" customHeight="1">
      <c r="A41" s="54" t="s">
        <v>69</v>
      </c>
      <c r="B41" s="69">
        <v>1048</v>
      </c>
      <c r="C41" s="70" t="s">
        <v>376</v>
      </c>
      <c r="D41" s="71">
        <v>194627527.36028466</v>
      </c>
      <c r="E41" s="71">
        <v>225643292.06000087</v>
      </c>
      <c r="F41" s="71">
        <v>376072611.83000088</v>
      </c>
      <c r="G41" s="71">
        <v>-150429319.77000001</v>
      </c>
      <c r="H41" s="71">
        <v>0</v>
      </c>
      <c r="I41" s="71">
        <v>-90639360.909999996</v>
      </c>
      <c r="J41" s="71">
        <v>-151038312.25999999</v>
      </c>
      <c r="K41" s="71">
        <v>-251418485.52000001</v>
      </c>
      <c r="L41" s="71">
        <v>100380173.26000001</v>
      </c>
      <c r="M41" s="71">
        <v>60398951.349999994</v>
      </c>
      <c r="N41" s="71">
        <v>100575643.16</v>
      </c>
      <c r="O41" s="71">
        <v>-40176691.810000002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43387186.320283771</v>
      </c>
      <c r="AA41" s="71">
        <v>43387186.320283771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1023938</v>
      </c>
      <c r="AK41" s="71">
        <v>1023938</v>
      </c>
      <c r="AL41" s="71">
        <v>0</v>
      </c>
      <c r="AM41" s="71">
        <v>15212471.890000002</v>
      </c>
      <c r="AN41" s="71">
        <v>14676050.66</v>
      </c>
      <c r="AO41" s="71">
        <v>-5891080.8099999996</v>
      </c>
      <c r="AP41" s="71">
        <v>0</v>
      </c>
      <c r="AQ41" s="71">
        <v>0</v>
      </c>
      <c r="AR41" s="71">
        <v>6427502.040000001</v>
      </c>
      <c r="AS41" s="71">
        <v>-174098227.12000003</v>
      </c>
      <c r="AT41" s="71">
        <v>-47452700.400000006</v>
      </c>
      <c r="AU41" s="71">
        <v>-79524900.850000009</v>
      </c>
      <c r="AV41" s="71">
        <v>32072200.449999999</v>
      </c>
      <c r="AW41" s="71">
        <v>-43871362.060000025</v>
      </c>
      <c r="AX41" s="71">
        <v>-72545234.24000001</v>
      </c>
      <c r="AY41" s="71">
        <v>-165594597.73000002</v>
      </c>
      <c r="AZ41" s="71">
        <v>-29415983.049999997</v>
      </c>
      <c r="BA41" s="71">
        <v>-160458795.44999999</v>
      </c>
      <c r="BB41" s="71">
        <v>0</v>
      </c>
      <c r="BC41" s="71">
        <v>24280180.769999996</v>
      </c>
      <c r="BD41" s="71">
        <v>93049363.49000001</v>
      </c>
      <c r="BE41" s="71">
        <v>28673872.179999985</v>
      </c>
      <c r="BF41" s="71">
        <v>70489283.939999983</v>
      </c>
      <c r="BG41" s="71">
        <v>11766393.229999995</v>
      </c>
      <c r="BH41" s="71">
        <v>69060566.679999992</v>
      </c>
      <c r="BI41" s="71">
        <v>0</v>
      </c>
      <c r="BJ41" s="71">
        <v>-10337675.969999999</v>
      </c>
      <c r="BK41" s="71">
        <v>-41815411.759999998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-82774164.659999996</v>
      </c>
      <c r="BT41" s="71">
        <v>-43663837.530000001</v>
      </c>
      <c r="BU41" s="71">
        <v>-31488570.120000001</v>
      </c>
      <c r="BV41" s="71">
        <v>-10554554.92</v>
      </c>
      <c r="BW41" s="71">
        <v>0</v>
      </c>
      <c r="BX41" s="71">
        <v>-10876888.98</v>
      </c>
      <c r="BY41" s="71">
        <v>-6348354.5199999996</v>
      </c>
      <c r="BZ41" s="71">
        <v>20253584.130000003</v>
      </c>
      <c r="CA41" s="71">
        <v>-95542.720000000001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20529300.240284622</v>
      </c>
    </row>
    <row r="42" spans="1:90" ht="12.75" customHeight="1">
      <c r="A42" s="54" t="s">
        <v>71</v>
      </c>
      <c r="B42" s="69">
        <v>1049</v>
      </c>
      <c r="C42" s="70" t="s">
        <v>376</v>
      </c>
      <c r="D42" s="71">
        <v>7945101.6995339524</v>
      </c>
      <c r="E42" s="71">
        <v>6715849.5300000003</v>
      </c>
      <c r="F42" s="71">
        <v>6715849.5300000003</v>
      </c>
      <c r="G42" s="71">
        <v>0</v>
      </c>
      <c r="H42" s="71">
        <v>0</v>
      </c>
      <c r="I42" s="71">
        <v>-1264607.2800000003</v>
      </c>
      <c r="J42" s="71">
        <v>-1262754.9800000002</v>
      </c>
      <c r="K42" s="71">
        <v>-2481545.2200000002</v>
      </c>
      <c r="L42" s="71">
        <v>1218790.24</v>
      </c>
      <c r="M42" s="71">
        <v>-1852.3</v>
      </c>
      <c r="N42" s="71">
        <v>0</v>
      </c>
      <c r="O42" s="71">
        <v>-1852.3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2493859.4495339529</v>
      </c>
      <c r="AA42" s="71">
        <v>800928.11493822513</v>
      </c>
      <c r="AB42" s="71">
        <v>1685082.6812259634</v>
      </c>
      <c r="AC42" s="71">
        <v>-2499.3611856204548</v>
      </c>
      <c r="AD42" s="71">
        <v>10348.01455538488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-7347648.7409018716</v>
      </c>
      <c r="AT42" s="71">
        <v>-3428515.28</v>
      </c>
      <c r="AU42" s="71">
        <v>-3428515.28</v>
      </c>
      <c r="AV42" s="71">
        <v>0</v>
      </c>
      <c r="AW42" s="71">
        <v>-28067.41999999978</v>
      </c>
      <c r="AX42" s="71">
        <v>22895.240000000224</v>
      </c>
      <c r="AY42" s="71">
        <v>-358993.60999999975</v>
      </c>
      <c r="AZ42" s="71">
        <v>-336319.66999999981</v>
      </c>
      <c r="BA42" s="71">
        <v>-97528.549999999959</v>
      </c>
      <c r="BB42" s="71">
        <v>0</v>
      </c>
      <c r="BC42" s="71">
        <v>74854.61</v>
      </c>
      <c r="BD42" s="71">
        <v>381888.85</v>
      </c>
      <c r="BE42" s="71">
        <v>-50962.66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-50962.66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-3886909.3309018724</v>
      </c>
      <c r="BT42" s="71">
        <v>-1174780.5799999994</v>
      </c>
      <c r="BU42" s="71">
        <v>-1317256.0970735739</v>
      </c>
      <c r="BV42" s="71">
        <v>-1051565.3215178996</v>
      </c>
      <c r="BW42" s="71">
        <v>0</v>
      </c>
      <c r="BX42" s="71">
        <v>-248686.0202456172</v>
      </c>
      <c r="BY42" s="71">
        <v>-94899.1620647823</v>
      </c>
      <c r="BZ42" s="71">
        <v>277.85000000000014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-4156.71</v>
      </c>
      <c r="CJ42" s="71">
        <v>-4156.71</v>
      </c>
      <c r="CK42" s="71">
        <v>0</v>
      </c>
      <c r="CL42" s="71">
        <v>597452.95863208082</v>
      </c>
    </row>
    <row r="43" spans="1:90" ht="12.75" customHeight="1">
      <c r="A43" s="54" t="s">
        <v>73</v>
      </c>
      <c r="B43" s="69">
        <v>1051</v>
      </c>
      <c r="C43" s="70" t="s">
        <v>376</v>
      </c>
      <c r="D43" s="71">
        <v>116749938.80819023</v>
      </c>
      <c r="E43" s="71">
        <v>10651776.799999997</v>
      </c>
      <c r="F43" s="71">
        <v>33338018.719999999</v>
      </c>
      <c r="G43" s="71">
        <v>-22686241.920000002</v>
      </c>
      <c r="H43" s="71">
        <v>0</v>
      </c>
      <c r="I43" s="71">
        <v>85715911.969999999</v>
      </c>
      <c r="J43" s="71">
        <v>95893184.359999999</v>
      </c>
      <c r="K43" s="71">
        <v>-28442132.190000001</v>
      </c>
      <c r="L43" s="71">
        <v>124335316.55</v>
      </c>
      <c r="M43" s="71">
        <v>-10177272.389999999</v>
      </c>
      <c r="N43" s="71">
        <v>11901534.939999999</v>
      </c>
      <c r="O43" s="71">
        <v>-22078807.329999998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19760624.758190233</v>
      </c>
      <c r="AA43" s="71">
        <v>14010391.135045698</v>
      </c>
      <c r="AB43" s="71">
        <v>0</v>
      </c>
      <c r="AC43" s="71">
        <v>0</v>
      </c>
      <c r="AD43" s="71">
        <v>5562895.8771913433</v>
      </c>
      <c r="AE43" s="71">
        <v>0</v>
      </c>
      <c r="AF43" s="71">
        <v>187337.74595319075</v>
      </c>
      <c r="AG43" s="71">
        <v>0</v>
      </c>
      <c r="AH43" s="71">
        <v>0</v>
      </c>
      <c r="AI43" s="71">
        <v>0</v>
      </c>
      <c r="AJ43" s="71">
        <v>86760.47</v>
      </c>
      <c r="AK43" s="71">
        <v>86760.47</v>
      </c>
      <c r="AL43" s="71">
        <v>0</v>
      </c>
      <c r="AM43" s="71">
        <v>534864.81000000006</v>
      </c>
      <c r="AN43" s="71">
        <v>357421.16000000003</v>
      </c>
      <c r="AO43" s="71">
        <v>-46117.45</v>
      </c>
      <c r="AP43" s="71">
        <v>0</v>
      </c>
      <c r="AQ43" s="71">
        <v>0</v>
      </c>
      <c r="AR43" s="71">
        <v>223561.10000000003</v>
      </c>
      <c r="AS43" s="71">
        <v>-80098085.601276949</v>
      </c>
      <c r="AT43" s="71">
        <v>-52405902.900000006</v>
      </c>
      <c r="AU43" s="71">
        <v>-58305713.820000008</v>
      </c>
      <c r="AV43" s="71">
        <v>5899810.9200000009</v>
      </c>
      <c r="AW43" s="71">
        <v>19831702.970000017</v>
      </c>
      <c r="AX43" s="71">
        <v>26029432.550000012</v>
      </c>
      <c r="AY43" s="71">
        <v>-59596226.159999996</v>
      </c>
      <c r="AZ43" s="71">
        <v>-67391123.859999999</v>
      </c>
      <c r="BA43" s="71">
        <v>-5727570.1799999997</v>
      </c>
      <c r="BB43" s="71">
        <v>-54046.78</v>
      </c>
      <c r="BC43" s="71">
        <v>13576514.66</v>
      </c>
      <c r="BD43" s="71">
        <v>85625658.710000008</v>
      </c>
      <c r="BE43" s="71">
        <v>-6197729.5799999945</v>
      </c>
      <c r="BF43" s="71">
        <v>22411752.720000003</v>
      </c>
      <c r="BG43" s="71">
        <v>26172679.060000002</v>
      </c>
      <c r="BH43" s="71">
        <v>1271432.99</v>
      </c>
      <c r="BI43" s="71">
        <v>54046.78</v>
      </c>
      <c r="BJ43" s="71">
        <v>-5086406.1100000003</v>
      </c>
      <c r="BK43" s="71">
        <v>-28609482.299999997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-47523885.671276957</v>
      </c>
      <c r="BT43" s="71">
        <v>-26476579.620000001</v>
      </c>
      <c r="BU43" s="71">
        <v>-15286799.73866231</v>
      </c>
      <c r="BV43" s="71">
        <v>-5043508.8042231649</v>
      </c>
      <c r="BW43" s="71">
        <v>0</v>
      </c>
      <c r="BX43" s="71">
        <v>-449577.90033450985</v>
      </c>
      <c r="BY43" s="71">
        <v>-1882815.098056979</v>
      </c>
      <c r="BZ43" s="71">
        <v>1615395.4899999998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36651853.206913278</v>
      </c>
    </row>
    <row r="44" spans="1:90" ht="12.75" customHeight="1">
      <c r="A44" s="54" t="s">
        <v>75</v>
      </c>
      <c r="B44" s="69">
        <v>1052</v>
      </c>
      <c r="C44" s="70" t="s">
        <v>376</v>
      </c>
      <c r="D44" s="71">
        <v>2180178.7262449209</v>
      </c>
      <c r="E44" s="71">
        <v>757886.03000000026</v>
      </c>
      <c r="F44" s="71">
        <v>3217076.4200000004</v>
      </c>
      <c r="G44" s="71">
        <v>-2459190.39</v>
      </c>
      <c r="H44" s="71">
        <v>0</v>
      </c>
      <c r="I44" s="71">
        <v>-213007.01000000723</v>
      </c>
      <c r="J44" s="71">
        <v>8951081.2599999961</v>
      </c>
      <c r="K44" s="71">
        <v>-9322977.8800000008</v>
      </c>
      <c r="L44" s="71">
        <v>18274059.139999997</v>
      </c>
      <c r="M44" s="71">
        <v>-9164088.2700000033</v>
      </c>
      <c r="N44" s="71">
        <v>8457111.25</v>
      </c>
      <c r="O44" s="71">
        <v>-17621199.520000003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1635299.7062449276</v>
      </c>
      <c r="AA44" s="71">
        <v>1202253.0648476935</v>
      </c>
      <c r="AB44" s="71">
        <v>0</v>
      </c>
      <c r="AC44" s="71">
        <v>0</v>
      </c>
      <c r="AD44" s="71">
        <v>34457.632706951059</v>
      </c>
      <c r="AE44" s="71">
        <v>0</v>
      </c>
      <c r="AF44" s="71">
        <v>0</v>
      </c>
      <c r="AG44" s="71">
        <v>0</v>
      </c>
      <c r="AH44" s="71">
        <v>0</v>
      </c>
      <c r="AI44" s="71">
        <v>398589.00869028288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-11525161.198992826</v>
      </c>
      <c r="AT44" s="71">
        <v>-577086.15000000037</v>
      </c>
      <c r="AU44" s="71">
        <v>-1775667.7700000003</v>
      </c>
      <c r="AV44" s="71">
        <v>1198581.6199999999</v>
      </c>
      <c r="AW44" s="71">
        <v>-1540197.0100000002</v>
      </c>
      <c r="AX44" s="71">
        <v>-760566.14000000013</v>
      </c>
      <c r="AY44" s="71">
        <v>-3280610.46</v>
      </c>
      <c r="AZ44" s="71">
        <v>-1275147.46</v>
      </c>
      <c r="BA44" s="71">
        <v>-2753491</v>
      </c>
      <c r="BB44" s="71">
        <v>0</v>
      </c>
      <c r="BC44" s="71">
        <v>748028</v>
      </c>
      <c r="BD44" s="71">
        <v>2520044.3199999998</v>
      </c>
      <c r="BE44" s="71">
        <v>-779630.87000000011</v>
      </c>
      <c r="BF44" s="71">
        <v>1038020.8599999999</v>
      </c>
      <c r="BG44" s="71">
        <v>264592.86</v>
      </c>
      <c r="BH44" s="71">
        <v>1010112</v>
      </c>
      <c r="BI44" s="71">
        <v>0</v>
      </c>
      <c r="BJ44" s="71">
        <v>-236684</v>
      </c>
      <c r="BK44" s="71">
        <v>-1817651.73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-9407878.0389928259</v>
      </c>
      <c r="BT44" s="71">
        <v>-448480.16</v>
      </c>
      <c r="BU44" s="71">
        <v>-5301885.6666988023</v>
      </c>
      <c r="BV44" s="71">
        <v>-3503023.1239877474</v>
      </c>
      <c r="BW44" s="71">
        <v>0</v>
      </c>
      <c r="BX44" s="71">
        <v>-97040.002610130759</v>
      </c>
      <c r="BY44" s="71">
        <v>-952671.44569614495</v>
      </c>
      <c r="BZ44" s="71">
        <v>895222.36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-9344982.4727479052</v>
      </c>
    </row>
    <row r="45" spans="1:90" ht="12.75" customHeight="1">
      <c r="A45" s="54" t="s">
        <v>77</v>
      </c>
      <c r="B45" s="69">
        <v>1053</v>
      </c>
      <c r="C45" s="70" t="s">
        <v>376</v>
      </c>
      <c r="D45" s="71">
        <v>1099601.77</v>
      </c>
      <c r="E45" s="71">
        <v>71436.13</v>
      </c>
      <c r="F45" s="71">
        <v>71436.13</v>
      </c>
      <c r="G45" s="71">
        <v>0</v>
      </c>
      <c r="H45" s="71">
        <v>0</v>
      </c>
      <c r="I45" s="71">
        <v>966227.09</v>
      </c>
      <c r="J45" s="71">
        <v>966227.09</v>
      </c>
      <c r="K45" s="71">
        <v>-39453.29</v>
      </c>
      <c r="L45" s="71">
        <v>1005680.38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21676.049999999996</v>
      </c>
      <c r="AA45" s="71">
        <v>13228.15</v>
      </c>
      <c r="AB45" s="71">
        <v>0</v>
      </c>
      <c r="AC45" s="71">
        <v>6498.73</v>
      </c>
      <c r="AD45" s="71">
        <v>2090.16</v>
      </c>
      <c r="AE45" s="71">
        <v>0</v>
      </c>
      <c r="AF45" s="71">
        <v>0</v>
      </c>
      <c r="AG45" s="71">
        <v>0</v>
      </c>
      <c r="AH45" s="71">
        <v>-140.99</v>
      </c>
      <c r="AI45" s="71">
        <v>0</v>
      </c>
      <c r="AJ45" s="71">
        <v>0</v>
      </c>
      <c r="AK45" s="71">
        <v>0</v>
      </c>
      <c r="AL45" s="71">
        <v>0</v>
      </c>
      <c r="AM45" s="71">
        <v>40262.5</v>
      </c>
      <c r="AN45" s="71">
        <v>40262.5</v>
      </c>
      <c r="AO45" s="71">
        <v>0</v>
      </c>
      <c r="AP45" s="71">
        <v>0</v>
      </c>
      <c r="AQ45" s="71">
        <v>0</v>
      </c>
      <c r="AR45" s="71">
        <v>0</v>
      </c>
      <c r="AS45" s="71">
        <v>-5594696.7803940792</v>
      </c>
      <c r="AT45" s="71">
        <v>-2836967.19</v>
      </c>
      <c r="AU45" s="71">
        <v>-2836967.19</v>
      </c>
      <c r="AV45" s="71">
        <v>0</v>
      </c>
      <c r="AW45" s="71">
        <v>-1978894.5099999998</v>
      </c>
      <c r="AX45" s="71">
        <v>-1978894.5099999998</v>
      </c>
      <c r="AY45" s="71">
        <v>-2489472.7799999998</v>
      </c>
      <c r="AZ45" s="71">
        <v>-1312516.5900000001</v>
      </c>
      <c r="BA45" s="71">
        <v>-1544768</v>
      </c>
      <c r="BB45" s="71">
        <v>0</v>
      </c>
      <c r="BC45" s="71">
        <v>367811.81</v>
      </c>
      <c r="BD45" s="71">
        <v>510578.27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-778835.08039407956</v>
      </c>
      <c r="BT45" s="71">
        <v>-203245.44</v>
      </c>
      <c r="BU45" s="71">
        <v>-256728.62022682984</v>
      </c>
      <c r="BV45" s="71">
        <v>-16340.605713889117</v>
      </c>
      <c r="BW45" s="71">
        <v>0</v>
      </c>
      <c r="BX45" s="71">
        <v>-164575.32930978888</v>
      </c>
      <c r="BY45" s="71">
        <v>-129596.91604693781</v>
      </c>
      <c r="BZ45" s="71">
        <v>0</v>
      </c>
      <c r="CA45" s="71">
        <v>-8348.1690966338647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-4495095.0103940796</v>
      </c>
    </row>
    <row r="46" spans="1:90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</row>
    <row r="47" spans="1:90" ht="12.75" customHeight="1">
      <c r="A47" s="54" t="s">
        <v>81</v>
      </c>
      <c r="B47" s="69">
        <v>1055</v>
      </c>
      <c r="C47" s="70" t="s">
        <v>376</v>
      </c>
      <c r="D47" s="71">
        <v>34474067.009999998</v>
      </c>
      <c r="E47" s="71">
        <v>16319653.469999999</v>
      </c>
      <c r="F47" s="71">
        <v>17216240.309999999</v>
      </c>
      <c r="G47" s="71">
        <v>-896586.84</v>
      </c>
      <c r="H47" s="71">
        <v>0</v>
      </c>
      <c r="I47" s="71">
        <v>16165465</v>
      </c>
      <c r="J47" s="71">
        <v>16528769.82</v>
      </c>
      <c r="K47" s="71">
        <v>-5233983.3999999994</v>
      </c>
      <c r="L47" s="71">
        <v>21762753.219999999</v>
      </c>
      <c r="M47" s="71">
        <v>-363304.81999999995</v>
      </c>
      <c r="N47" s="71">
        <v>47708.66</v>
      </c>
      <c r="O47" s="71">
        <v>-411013.48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1860599.03</v>
      </c>
      <c r="AA47" s="71">
        <v>1860599.03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128349.50999999997</v>
      </c>
      <c r="AN47" s="71">
        <v>4360.7499999999709</v>
      </c>
      <c r="AO47" s="71">
        <v>10445.26</v>
      </c>
      <c r="AP47" s="71">
        <v>0</v>
      </c>
      <c r="AQ47" s="71">
        <v>0</v>
      </c>
      <c r="AR47" s="71">
        <v>113543.5</v>
      </c>
      <c r="AS47" s="71">
        <v>-37796938.109999999</v>
      </c>
      <c r="AT47" s="71">
        <v>-4694086.17</v>
      </c>
      <c r="AU47" s="71">
        <v>-4814676.09</v>
      </c>
      <c r="AV47" s="71">
        <v>120589.91999999998</v>
      </c>
      <c r="AW47" s="71">
        <v>-16001854.879999997</v>
      </c>
      <c r="AX47" s="71">
        <v>-15690271.369999997</v>
      </c>
      <c r="AY47" s="71">
        <v>-19552823.549999997</v>
      </c>
      <c r="AZ47" s="71">
        <v>-3355831.2899999996</v>
      </c>
      <c r="BA47" s="71">
        <v>-20655330.84</v>
      </c>
      <c r="BB47" s="71">
        <v>0</v>
      </c>
      <c r="BC47" s="71">
        <v>4458338.58</v>
      </c>
      <c r="BD47" s="71">
        <v>3862552.18</v>
      </c>
      <c r="BE47" s="71">
        <v>-311583.51</v>
      </c>
      <c r="BF47" s="71">
        <v>95299.77</v>
      </c>
      <c r="BG47" s="71">
        <v>0</v>
      </c>
      <c r="BH47" s="71">
        <v>117029.55</v>
      </c>
      <c r="BI47" s="71">
        <v>0</v>
      </c>
      <c r="BJ47" s="71">
        <v>-21729.78</v>
      </c>
      <c r="BK47" s="71">
        <v>-406883.28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-15531898.57</v>
      </c>
      <c r="BT47" s="71">
        <v>-9133359.879999999</v>
      </c>
      <c r="BU47" s="71">
        <v>-3769137.7299999995</v>
      </c>
      <c r="BV47" s="71">
        <v>-2212559.64</v>
      </c>
      <c r="BW47" s="71">
        <v>0</v>
      </c>
      <c r="BX47" s="71">
        <v>-410126.75</v>
      </c>
      <c r="BY47" s="71">
        <v>-278205.63</v>
      </c>
      <c r="BZ47" s="71">
        <v>271491.06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-1569098.49</v>
      </c>
      <c r="CJ47" s="71">
        <v>-1569098.49</v>
      </c>
      <c r="CK47" s="71">
        <v>0</v>
      </c>
      <c r="CL47" s="71">
        <v>-3322871.1000000015</v>
      </c>
    </row>
    <row r="48" spans="1:90" ht="12.75" customHeight="1">
      <c r="A48" s="54" t="s">
        <v>83</v>
      </c>
      <c r="B48" s="69">
        <v>1056</v>
      </c>
      <c r="C48" s="70" t="s">
        <v>376</v>
      </c>
      <c r="D48" s="71">
        <v>297577.21000000014</v>
      </c>
      <c r="E48" s="71">
        <v>227865.41000000003</v>
      </c>
      <c r="F48" s="71">
        <v>935545.06</v>
      </c>
      <c r="G48" s="71">
        <v>-707679.65</v>
      </c>
      <c r="H48" s="71">
        <v>0</v>
      </c>
      <c r="I48" s="71">
        <v>-30517.649999999907</v>
      </c>
      <c r="J48" s="71">
        <v>-117765.64999999991</v>
      </c>
      <c r="K48" s="71">
        <v>-840728.83</v>
      </c>
      <c r="L48" s="71">
        <v>722963.18</v>
      </c>
      <c r="M48" s="71">
        <v>87248</v>
      </c>
      <c r="N48" s="71">
        <v>658643</v>
      </c>
      <c r="O48" s="71">
        <v>-571395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100229.45000000001</v>
      </c>
      <c r="AA48" s="71">
        <v>76415.350000000006</v>
      </c>
      <c r="AB48" s="71">
        <v>0</v>
      </c>
      <c r="AC48" s="71">
        <v>8975.14</v>
      </c>
      <c r="AD48" s="71">
        <v>14838.96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-163086.86999999991</v>
      </c>
      <c r="AT48" s="71">
        <v>-72571.23</v>
      </c>
      <c r="AU48" s="71">
        <v>-72571.23</v>
      </c>
      <c r="AV48" s="71">
        <v>0</v>
      </c>
      <c r="AW48" s="71">
        <v>-139417.13999999996</v>
      </c>
      <c r="AX48" s="71">
        <v>-139417.13999999996</v>
      </c>
      <c r="AY48" s="71">
        <v>-269126.13999999996</v>
      </c>
      <c r="AZ48" s="71">
        <v>-2689.55</v>
      </c>
      <c r="BA48" s="71">
        <v>-266787.34999999998</v>
      </c>
      <c r="BB48" s="71">
        <v>0</v>
      </c>
      <c r="BC48" s="71">
        <v>350.76</v>
      </c>
      <c r="BD48" s="71">
        <v>129709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-27343.72</v>
      </c>
      <c r="BP48" s="71">
        <v>-27343.72</v>
      </c>
      <c r="BQ48" s="71">
        <v>0</v>
      </c>
      <c r="BR48" s="71">
        <v>0</v>
      </c>
      <c r="BS48" s="71">
        <v>76245.22000000003</v>
      </c>
      <c r="BT48" s="71">
        <v>-80905.58</v>
      </c>
      <c r="BU48" s="71">
        <v>-10829.07</v>
      </c>
      <c r="BV48" s="71">
        <v>-14808.95</v>
      </c>
      <c r="BW48" s="71">
        <v>0</v>
      </c>
      <c r="BX48" s="71">
        <v>-85.9</v>
      </c>
      <c r="BY48" s="71">
        <v>-3256.1699999999996</v>
      </c>
      <c r="BZ48" s="71">
        <v>186130.89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134490.34000000023</v>
      </c>
    </row>
    <row r="49" spans="1:90" ht="12.75" customHeight="1">
      <c r="A49" s="54" t="s">
        <v>85</v>
      </c>
      <c r="B49" s="69">
        <v>1057</v>
      </c>
      <c r="C49" s="70" t="s">
        <v>376</v>
      </c>
      <c r="D49" s="71">
        <v>170878743.53999999</v>
      </c>
      <c r="E49" s="71">
        <v>214439605.07999998</v>
      </c>
      <c r="F49" s="71">
        <v>238441644.45999998</v>
      </c>
      <c r="G49" s="71">
        <v>-24002039.379999999</v>
      </c>
      <c r="H49" s="71">
        <v>0</v>
      </c>
      <c r="I49" s="71">
        <v>-89344842.189999998</v>
      </c>
      <c r="J49" s="71">
        <v>-88810346.060000002</v>
      </c>
      <c r="K49" s="71">
        <v>-153473638.46000001</v>
      </c>
      <c r="L49" s="71">
        <v>64663292.399999999</v>
      </c>
      <c r="M49" s="71">
        <v>-534496.12999999989</v>
      </c>
      <c r="N49" s="71">
        <v>1119538.3900000001</v>
      </c>
      <c r="O49" s="71">
        <v>-1654034.52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45783980.649999999</v>
      </c>
      <c r="AA49" s="71">
        <v>39772011.789999999</v>
      </c>
      <c r="AB49" s="71">
        <v>0</v>
      </c>
      <c r="AC49" s="71">
        <v>2621368.0099999998</v>
      </c>
      <c r="AD49" s="71">
        <v>3172584.42</v>
      </c>
      <c r="AE49" s="71">
        <v>0</v>
      </c>
      <c r="AF49" s="71">
        <v>0</v>
      </c>
      <c r="AG49" s="71">
        <v>218016.43000000002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-92321276.5</v>
      </c>
      <c r="AT49" s="71">
        <v>-6613203.5499999998</v>
      </c>
      <c r="AU49" s="71">
        <v>-6734293.9199999999</v>
      </c>
      <c r="AV49" s="71">
        <v>121090.37000000001</v>
      </c>
      <c r="AW49" s="71">
        <v>-8433183.4900000002</v>
      </c>
      <c r="AX49" s="71">
        <v>-8172625.4299999997</v>
      </c>
      <c r="AY49" s="71">
        <v>-38119265.869999997</v>
      </c>
      <c r="AZ49" s="71">
        <v>-27033229.039999999</v>
      </c>
      <c r="BA49" s="71">
        <v>-11086036.83</v>
      </c>
      <c r="BB49" s="71">
        <v>0</v>
      </c>
      <c r="BC49" s="71">
        <v>0</v>
      </c>
      <c r="BD49" s="71">
        <v>29946640.439999998</v>
      </c>
      <c r="BE49" s="71">
        <v>-260558.05999999982</v>
      </c>
      <c r="BF49" s="71">
        <v>1373304.74</v>
      </c>
      <c r="BG49" s="71">
        <v>1037300.3</v>
      </c>
      <c r="BH49" s="71">
        <v>336004.44</v>
      </c>
      <c r="BI49" s="71">
        <v>0</v>
      </c>
      <c r="BJ49" s="71">
        <v>0</v>
      </c>
      <c r="BK49" s="71">
        <v>-1633862.7999999998</v>
      </c>
      <c r="BL49" s="71">
        <v>0</v>
      </c>
      <c r="BM49" s="71">
        <v>0</v>
      </c>
      <c r="BN49" s="71">
        <v>0</v>
      </c>
      <c r="BO49" s="71">
        <v>-8197020.3399999999</v>
      </c>
      <c r="BP49" s="71">
        <v>-8197020.3399999999</v>
      </c>
      <c r="BQ49" s="71">
        <v>0</v>
      </c>
      <c r="BR49" s="71">
        <v>0</v>
      </c>
      <c r="BS49" s="71">
        <v>-67194021.24000001</v>
      </c>
      <c r="BT49" s="71">
        <v>-52388161.050000012</v>
      </c>
      <c r="BU49" s="71">
        <v>-10877672.25</v>
      </c>
      <c r="BV49" s="71">
        <v>-115583.14</v>
      </c>
      <c r="BW49" s="71">
        <v>0</v>
      </c>
      <c r="BX49" s="71">
        <v>-1317565.6000000001</v>
      </c>
      <c r="BY49" s="71">
        <v>-2820849.5300000003</v>
      </c>
      <c r="BZ49" s="71">
        <v>707136.97</v>
      </c>
      <c r="CA49" s="71">
        <v>-381326.64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-1883847.8800000001</v>
      </c>
      <c r="CJ49" s="71">
        <v>-1883847.8800000001</v>
      </c>
      <c r="CK49" s="71">
        <v>0</v>
      </c>
      <c r="CL49" s="71">
        <v>78557467.039999992</v>
      </c>
    </row>
    <row r="50" spans="1:90" ht="12.75" customHeight="1">
      <c r="A50" s="54" t="s">
        <v>87</v>
      </c>
      <c r="B50" s="69">
        <v>1058</v>
      </c>
      <c r="C50" s="70" t="s">
        <v>376</v>
      </c>
      <c r="D50" s="71">
        <v>511117267.02999997</v>
      </c>
      <c r="E50" s="71">
        <v>678648052.90999997</v>
      </c>
      <c r="F50" s="71">
        <v>765496503.12</v>
      </c>
      <c r="G50" s="71">
        <v>-86848450.209999993</v>
      </c>
      <c r="H50" s="71">
        <v>0</v>
      </c>
      <c r="I50" s="71">
        <v>-317832463.16000003</v>
      </c>
      <c r="J50" s="71">
        <v>-363554049.13000005</v>
      </c>
      <c r="K50" s="71">
        <v>-477730390.20000005</v>
      </c>
      <c r="L50" s="71">
        <v>114176341.07000001</v>
      </c>
      <c r="M50" s="71">
        <v>45721585.970000006</v>
      </c>
      <c r="N50" s="71">
        <v>84060001.800000012</v>
      </c>
      <c r="O50" s="71">
        <v>-38338415.830000006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150301677.28</v>
      </c>
      <c r="AA50" s="71">
        <v>140270563.90000001</v>
      </c>
      <c r="AB50" s="71">
        <v>0</v>
      </c>
      <c r="AC50" s="71">
        <v>0</v>
      </c>
      <c r="AD50" s="71">
        <v>10031113.380000001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-209570462.79999998</v>
      </c>
      <c r="AT50" s="71">
        <v>-8626815.1300000027</v>
      </c>
      <c r="AU50" s="71">
        <v>-28537097.100000001</v>
      </c>
      <c r="AV50" s="71">
        <v>19910281.969999999</v>
      </c>
      <c r="AW50" s="71">
        <v>-28329071.149999991</v>
      </c>
      <c r="AX50" s="71">
        <v>-69323295.349999994</v>
      </c>
      <c r="AY50" s="71">
        <v>-88830361.269999996</v>
      </c>
      <c r="AZ50" s="71">
        <v>-36187492.840000004</v>
      </c>
      <c r="BA50" s="71">
        <v>-74389314.709999993</v>
      </c>
      <c r="BB50" s="71">
        <v>0</v>
      </c>
      <c r="BC50" s="71">
        <v>21746446.280000001</v>
      </c>
      <c r="BD50" s="71">
        <v>19507065.920000002</v>
      </c>
      <c r="BE50" s="71">
        <v>40994224.200000003</v>
      </c>
      <c r="BF50" s="71">
        <v>50964581.640000001</v>
      </c>
      <c r="BG50" s="71">
        <v>29906653.32</v>
      </c>
      <c r="BH50" s="71">
        <v>30675838.810000002</v>
      </c>
      <c r="BI50" s="71">
        <v>0</v>
      </c>
      <c r="BJ50" s="71">
        <v>-9617910.4900000002</v>
      </c>
      <c r="BK50" s="71">
        <v>-9970357.4399999995</v>
      </c>
      <c r="BL50" s="71">
        <v>0</v>
      </c>
      <c r="BM50" s="71">
        <v>0</v>
      </c>
      <c r="BN50" s="71">
        <v>0</v>
      </c>
      <c r="BO50" s="71">
        <v>-59578.610000000022</v>
      </c>
      <c r="BP50" s="71">
        <v>-59578.610000000022</v>
      </c>
      <c r="BQ50" s="71">
        <v>0</v>
      </c>
      <c r="BR50" s="71">
        <v>0</v>
      </c>
      <c r="BS50" s="71">
        <v>-172064197.91</v>
      </c>
      <c r="BT50" s="71">
        <v>-27969676.440000001</v>
      </c>
      <c r="BU50" s="71">
        <v>-50244771.189999998</v>
      </c>
      <c r="BV50" s="71">
        <v>-34578852.310000002</v>
      </c>
      <c r="BW50" s="71">
        <v>0</v>
      </c>
      <c r="BX50" s="71">
        <v>-67868035.129999995</v>
      </c>
      <c r="BY50" s="71">
        <v>-3867010.02</v>
      </c>
      <c r="BZ50" s="71">
        <v>12464147.18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-490800</v>
      </c>
      <c r="CJ50" s="71">
        <v>-490800</v>
      </c>
      <c r="CK50" s="71">
        <v>0</v>
      </c>
      <c r="CL50" s="71">
        <v>301546804.23000002</v>
      </c>
    </row>
    <row r="51" spans="1:90" ht="12.75" customHeight="1">
      <c r="A51" s="54" t="s">
        <v>89</v>
      </c>
      <c r="B51" s="69">
        <v>1059</v>
      </c>
      <c r="C51" s="70" t="s">
        <v>376</v>
      </c>
      <c r="D51" s="71">
        <v>459513890.02029729</v>
      </c>
      <c r="E51" s="71">
        <v>747681213.91999996</v>
      </c>
      <c r="F51" s="71">
        <v>747681213.91999996</v>
      </c>
      <c r="G51" s="71">
        <v>0</v>
      </c>
      <c r="H51" s="71">
        <v>0</v>
      </c>
      <c r="I51" s="71">
        <v>-381675437.38999999</v>
      </c>
      <c r="J51" s="71">
        <v>-381675437.38999999</v>
      </c>
      <c r="K51" s="71">
        <v>-645423414.88999999</v>
      </c>
      <c r="L51" s="71">
        <v>263747977.5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93508113.490297347</v>
      </c>
      <c r="AA51" s="71">
        <v>90759783.348342866</v>
      </c>
      <c r="AB51" s="71">
        <v>0</v>
      </c>
      <c r="AC51" s="71">
        <v>0</v>
      </c>
      <c r="AD51" s="71">
        <v>2748330.1419544783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-399770588.98643035</v>
      </c>
      <c r="AT51" s="71">
        <v>-35513665.789999999</v>
      </c>
      <c r="AU51" s="71">
        <v>-35513665.789999999</v>
      </c>
      <c r="AV51" s="71">
        <v>0</v>
      </c>
      <c r="AW51" s="71">
        <v>-13808866.760000002</v>
      </c>
      <c r="AX51" s="71">
        <v>-13808866.760000002</v>
      </c>
      <c r="AY51" s="71">
        <v>-20735876.050000001</v>
      </c>
      <c r="AZ51" s="71">
        <v>-5633007.0499999998</v>
      </c>
      <c r="BA51" s="71">
        <v>-19830961</v>
      </c>
      <c r="BB51" s="71">
        <v>0</v>
      </c>
      <c r="BC51" s="71">
        <v>4728092</v>
      </c>
      <c r="BD51" s="71">
        <v>6927009.29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-350448056.43643034</v>
      </c>
      <c r="BT51" s="71">
        <v>-69252097.549999982</v>
      </c>
      <c r="BU51" s="71">
        <v>-115123006.05864435</v>
      </c>
      <c r="BV51" s="71">
        <v>-13897371.899003774</v>
      </c>
      <c r="BW51" s="71">
        <v>0</v>
      </c>
      <c r="BX51" s="71">
        <v>-135362636.03062961</v>
      </c>
      <c r="BY51" s="71">
        <v>-4159283.8031422044</v>
      </c>
      <c r="BZ51" s="71">
        <v>0</v>
      </c>
      <c r="CA51" s="71">
        <v>-12653661.095010398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59743301.033866942</v>
      </c>
    </row>
    <row r="52" spans="1:90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</row>
    <row r="53" spans="1:90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</row>
    <row r="54" spans="1:90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</row>
    <row r="55" spans="1:90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</row>
    <row r="56" spans="1:90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</row>
    <row r="57" spans="1:90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</row>
    <row r="58" spans="1:90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</row>
    <row r="59" spans="1:90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</row>
    <row r="60" spans="1:90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</row>
    <row r="61" spans="1:90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</row>
    <row r="62" spans="1:90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</row>
    <row r="63" spans="1:90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</row>
    <row r="64" spans="1:90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</row>
    <row r="65" spans="1:90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</row>
    <row r="66" spans="1:90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</row>
    <row r="67" spans="1:90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</row>
    <row r="68" spans="1:90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</row>
    <row r="69" spans="1:90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</row>
    <row r="70" spans="1:90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</row>
    <row r="71" spans="1:90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</row>
    <row r="72" spans="1:90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</row>
    <row r="73" spans="1:90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</row>
    <row r="74" spans="1:90" ht="13.5" customHeight="1">
      <c r="A74" s="54" t="s">
        <v>125</v>
      </c>
      <c r="B74" s="69">
        <v>4002</v>
      </c>
      <c r="C74" s="70" t="s">
        <v>379</v>
      </c>
      <c r="D74" s="71">
        <v>2179925127.1599998</v>
      </c>
      <c r="E74" s="71">
        <v>1843547826.3699996</v>
      </c>
      <c r="F74" s="71">
        <v>2526581375.1499996</v>
      </c>
      <c r="G74" s="71">
        <v>-683033548.77999997</v>
      </c>
      <c r="H74" s="71">
        <v>0</v>
      </c>
      <c r="I74" s="71">
        <v>-138129843.55999976</v>
      </c>
      <c r="J74" s="71">
        <v>-137532107.24999976</v>
      </c>
      <c r="K74" s="71">
        <v>-1198053166.6599998</v>
      </c>
      <c r="L74" s="71">
        <v>1060521059.4100001</v>
      </c>
      <c r="M74" s="71">
        <v>-597736.31000000006</v>
      </c>
      <c r="N74" s="71">
        <v>946769.82000000007</v>
      </c>
      <c r="O74" s="71">
        <v>-1544506.1300000001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373970208.56000006</v>
      </c>
      <c r="AA74" s="71">
        <v>217314024.95000002</v>
      </c>
      <c r="AB74" s="71">
        <v>58924329.949999996</v>
      </c>
      <c r="AC74" s="71">
        <v>20443978.66</v>
      </c>
      <c r="AD74" s="71">
        <v>75789905.049999997</v>
      </c>
      <c r="AE74" s="71">
        <v>0</v>
      </c>
      <c r="AF74" s="71">
        <v>0</v>
      </c>
      <c r="AG74" s="71">
        <v>0</v>
      </c>
      <c r="AH74" s="71">
        <v>1497969.95</v>
      </c>
      <c r="AI74" s="71">
        <v>0</v>
      </c>
      <c r="AJ74" s="71">
        <v>100536935.79000001</v>
      </c>
      <c r="AK74" s="71">
        <v>100448073.26000001</v>
      </c>
      <c r="AL74" s="71">
        <v>88862.53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-3084116863.8099995</v>
      </c>
      <c r="AT74" s="71">
        <v>-1239102192.0899999</v>
      </c>
      <c r="AU74" s="71">
        <v>-1244848243.23</v>
      </c>
      <c r="AV74" s="71">
        <v>5746051.1400000006</v>
      </c>
      <c r="AW74" s="71">
        <v>-966633445.88999987</v>
      </c>
      <c r="AX74" s="71">
        <v>-963674194.67999983</v>
      </c>
      <c r="AY74" s="71">
        <v>-3279788147.8099999</v>
      </c>
      <c r="AZ74" s="71">
        <v>-1810614004.1300001</v>
      </c>
      <c r="BA74" s="71">
        <v>-1469174143.6799998</v>
      </c>
      <c r="BB74" s="71">
        <v>0</v>
      </c>
      <c r="BC74" s="71">
        <v>0</v>
      </c>
      <c r="BD74" s="71">
        <v>2316113953.1300001</v>
      </c>
      <c r="BE74" s="71">
        <v>-2959251.2100000009</v>
      </c>
      <c r="BF74" s="71">
        <v>11625168.310000001</v>
      </c>
      <c r="BG74" s="71">
        <v>10267347.5</v>
      </c>
      <c r="BH74" s="71">
        <v>1357820.81</v>
      </c>
      <c r="BI74" s="71">
        <v>0</v>
      </c>
      <c r="BJ74" s="71">
        <v>0</v>
      </c>
      <c r="BK74" s="71">
        <v>-14584419.520000001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-878381225.82999992</v>
      </c>
      <c r="BT74" s="71">
        <v>-652500845.43999994</v>
      </c>
      <c r="BU74" s="71">
        <v>-122692986.04000001</v>
      </c>
      <c r="BV74" s="71">
        <v>-29476322.710000001</v>
      </c>
      <c r="BW74" s="71">
        <v>0</v>
      </c>
      <c r="BX74" s="71">
        <v>0</v>
      </c>
      <c r="BY74" s="71">
        <v>-6823922.5300000003</v>
      </c>
      <c r="BZ74" s="71">
        <v>784750.58</v>
      </c>
      <c r="CA74" s="71">
        <v>-67671899.689999998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-904191736.64999962</v>
      </c>
    </row>
    <row r="75" spans="1:90" ht="13.5" customHeight="1">
      <c r="A75" s="55" t="s">
        <v>126</v>
      </c>
      <c r="B75" s="72">
        <v>4003</v>
      </c>
      <c r="C75" s="70" t="s">
        <v>379</v>
      </c>
      <c r="D75" s="71">
        <v>163896378.63932234</v>
      </c>
      <c r="E75" s="71">
        <v>178134575.72000009</v>
      </c>
      <c r="F75" s="71">
        <v>572847926.7700001</v>
      </c>
      <c r="G75" s="71">
        <v>-394713351.05000001</v>
      </c>
      <c r="H75" s="71">
        <v>0</v>
      </c>
      <c r="I75" s="71">
        <v>-29223453.550000027</v>
      </c>
      <c r="J75" s="71">
        <v>-9340820.8600000143</v>
      </c>
      <c r="K75" s="71">
        <v>-333944652.81</v>
      </c>
      <c r="L75" s="71">
        <v>324603831.94999999</v>
      </c>
      <c r="M75" s="71">
        <v>-19882632.690000013</v>
      </c>
      <c r="N75" s="71">
        <v>89894192.569999993</v>
      </c>
      <c r="O75" s="71">
        <v>-109776825.26000001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14985256.469322272</v>
      </c>
      <c r="AA75" s="71">
        <v>2574380.8453797046</v>
      </c>
      <c r="AB75" s="71">
        <v>0</v>
      </c>
      <c r="AC75" s="71">
        <v>0</v>
      </c>
      <c r="AD75" s="71">
        <v>12410875.623942567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-158672067.77646032</v>
      </c>
      <c r="AT75" s="71">
        <v>-74437289.149999976</v>
      </c>
      <c r="AU75" s="71">
        <v>-224118661.63</v>
      </c>
      <c r="AV75" s="71">
        <v>149681372.48000002</v>
      </c>
      <c r="AW75" s="71">
        <v>-9565439.0399999619</v>
      </c>
      <c r="AX75" s="71">
        <v>52432341.25999999</v>
      </c>
      <c r="AY75" s="71">
        <v>-564496419.74000001</v>
      </c>
      <c r="AZ75" s="71">
        <v>-370390673.65999997</v>
      </c>
      <c r="BA75" s="71">
        <v>-194105746.07999998</v>
      </c>
      <c r="BB75" s="71">
        <v>0</v>
      </c>
      <c r="BC75" s="71">
        <v>0</v>
      </c>
      <c r="BD75" s="71">
        <v>616928761</v>
      </c>
      <c r="BE75" s="71">
        <v>-61997780.299999952</v>
      </c>
      <c r="BF75" s="71">
        <v>432610595.70000005</v>
      </c>
      <c r="BG75" s="71">
        <v>284288395.95000005</v>
      </c>
      <c r="BH75" s="71">
        <v>148322199.75</v>
      </c>
      <c r="BI75" s="71">
        <v>0</v>
      </c>
      <c r="BJ75" s="71">
        <v>0</v>
      </c>
      <c r="BK75" s="71">
        <v>-494608376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-74669339.586460382</v>
      </c>
      <c r="BT75" s="71">
        <v>-115536118</v>
      </c>
      <c r="BU75" s="71">
        <v>-36056635.784424797</v>
      </c>
      <c r="BV75" s="71">
        <v>-18690836.856072009</v>
      </c>
      <c r="BW75" s="71">
        <v>0</v>
      </c>
      <c r="BX75" s="71">
        <v>0</v>
      </c>
      <c r="BY75" s="71">
        <v>-34437.941273253549</v>
      </c>
      <c r="BZ75" s="71">
        <v>96015132.61999999</v>
      </c>
      <c r="CA75" s="71">
        <v>-366443.62469034246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5224310.8628620207</v>
      </c>
    </row>
    <row r="76" spans="1:90" ht="12.75" customHeight="1">
      <c r="A76" s="55" t="s">
        <v>127</v>
      </c>
      <c r="B76" s="72">
        <v>4004</v>
      </c>
      <c r="C76" s="70" t="s">
        <v>379</v>
      </c>
      <c r="D76" s="71">
        <v>1804828105.5200002</v>
      </c>
      <c r="E76" s="71">
        <v>1610379972.3400002</v>
      </c>
      <c r="F76" s="71">
        <v>2094501801.74</v>
      </c>
      <c r="G76" s="71">
        <v>-484121829.39999998</v>
      </c>
      <c r="H76" s="71">
        <v>0</v>
      </c>
      <c r="I76" s="71">
        <v>-258497036.54999998</v>
      </c>
      <c r="J76" s="71">
        <v>-257401353.13999999</v>
      </c>
      <c r="K76" s="71">
        <v>-752529112.47000003</v>
      </c>
      <c r="L76" s="71">
        <v>495127759.33000004</v>
      </c>
      <c r="M76" s="71">
        <v>-1095683.4100000001</v>
      </c>
      <c r="N76" s="71">
        <v>694366.87</v>
      </c>
      <c r="O76" s="71">
        <v>-1790050.28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452604104.15999997</v>
      </c>
      <c r="AA76" s="71">
        <v>330145920.47999996</v>
      </c>
      <c r="AB76" s="71">
        <v>92333320.090000004</v>
      </c>
      <c r="AC76" s="71">
        <v>-12440433.649999999</v>
      </c>
      <c r="AD76" s="71">
        <v>42565297.239999995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341065.56999999995</v>
      </c>
      <c r="AK76" s="71">
        <v>341065.56999999995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-1310319229.5300002</v>
      </c>
      <c r="AT76" s="71">
        <v>-586113210.39999998</v>
      </c>
      <c r="AU76" s="71">
        <v>-594525346.80999994</v>
      </c>
      <c r="AV76" s="71">
        <v>8412136.4100000001</v>
      </c>
      <c r="AW76" s="71">
        <v>-127724365.18000025</v>
      </c>
      <c r="AX76" s="71">
        <v>-127891447.11000025</v>
      </c>
      <c r="AY76" s="71">
        <v>-998388348.66000009</v>
      </c>
      <c r="AZ76" s="71">
        <v>-628615690.84000003</v>
      </c>
      <c r="BA76" s="71">
        <v>-597420254.84000003</v>
      </c>
      <c r="BB76" s="71">
        <v>0</v>
      </c>
      <c r="BC76" s="71">
        <v>227647597.02000001</v>
      </c>
      <c r="BD76" s="71">
        <v>870496901.54999983</v>
      </c>
      <c r="BE76" s="71">
        <v>167081.9299999997</v>
      </c>
      <c r="BF76" s="71">
        <v>18680305.390000001</v>
      </c>
      <c r="BG76" s="71">
        <v>10705621.640000001</v>
      </c>
      <c r="BH76" s="71">
        <v>12234075.029999999</v>
      </c>
      <c r="BI76" s="71">
        <v>0</v>
      </c>
      <c r="BJ76" s="71">
        <v>-4259391.28</v>
      </c>
      <c r="BK76" s="71">
        <v>-18513223.460000001</v>
      </c>
      <c r="BL76" s="71">
        <v>0</v>
      </c>
      <c r="BM76" s="71">
        <v>0</v>
      </c>
      <c r="BN76" s="71">
        <v>0</v>
      </c>
      <c r="BO76" s="71">
        <v>-19439767.57</v>
      </c>
      <c r="BP76" s="71">
        <v>-19439767.57</v>
      </c>
      <c r="BQ76" s="71">
        <v>0</v>
      </c>
      <c r="BR76" s="71">
        <v>0</v>
      </c>
      <c r="BS76" s="71">
        <v>-575724487.17999995</v>
      </c>
      <c r="BT76" s="71">
        <v>-477061071.02999985</v>
      </c>
      <c r="BU76" s="71">
        <v>-62482135.749999993</v>
      </c>
      <c r="BV76" s="71">
        <v>-14038670.24</v>
      </c>
      <c r="BW76" s="71">
        <v>0</v>
      </c>
      <c r="BX76" s="71">
        <v>0</v>
      </c>
      <c r="BY76" s="71">
        <v>-22395940.960000001</v>
      </c>
      <c r="BZ76" s="71">
        <v>253330.80000000002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-1317399.2</v>
      </c>
      <c r="CJ76" s="71">
        <v>-1317399.2</v>
      </c>
      <c r="CK76" s="71">
        <v>0</v>
      </c>
      <c r="CL76" s="71">
        <v>494508875.99000001</v>
      </c>
    </row>
    <row r="77" spans="1:90" ht="12.75" customHeight="1">
      <c r="A77" s="55" t="s">
        <v>128</v>
      </c>
      <c r="B77" s="72">
        <v>4005</v>
      </c>
      <c r="C77" s="70" t="s">
        <v>379</v>
      </c>
      <c r="D77" s="71">
        <v>224051588.86000001</v>
      </c>
      <c r="E77" s="71">
        <v>163693263.69999999</v>
      </c>
      <c r="F77" s="71">
        <v>231613524.52999997</v>
      </c>
      <c r="G77" s="71">
        <v>-67920260.829999998</v>
      </c>
      <c r="H77" s="71">
        <v>0</v>
      </c>
      <c r="I77" s="71">
        <v>20668422.960000016</v>
      </c>
      <c r="J77" s="71">
        <v>20684866.960000016</v>
      </c>
      <c r="K77" s="71">
        <v>-55949494.449999996</v>
      </c>
      <c r="L77" s="71">
        <v>76634361.410000011</v>
      </c>
      <c r="M77" s="71">
        <v>-16444</v>
      </c>
      <c r="N77" s="71">
        <v>0</v>
      </c>
      <c r="O77" s="71">
        <v>-16444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39689902.200000003</v>
      </c>
      <c r="AA77" s="71">
        <v>26347476.190000001</v>
      </c>
      <c r="AB77" s="71">
        <v>5036792.1500000004</v>
      </c>
      <c r="AC77" s="71">
        <v>4482599.1900000004</v>
      </c>
      <c r="AD77" s="71">
        <v>3823034.67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-165289915.32999998</v>
      </c>
      <c r="AT77" s="71">
        <v>-55036251.229999997</v>
      </c>
      <c r="AU77" s="71">
        <v>-57223592.989999995</v>
      </c>
      <c r="AV77" s="71">
        <v>2187341.7600000002</v>
      </c>
      <c r="AW77" s="71">
        <v>-46554684.480000004</v>
      </c>
      <c r="AX77" s="71">
        <v>-58757785.210000008</v>
      </c>
      <c r="AY77" s="71">
        <v>-194899518</v>
      </c>
      <c r="AZ77" s="71">
        <v>-43028229.189999998</v>
      </c>
      <c r="BA77" s="71">
        <v>-196311317.54999998</v>
      </c>
      <c r="BB77" s="71">
        <v>0</v>
      </c>
      <c r="BC77" s="71">
        <v>44440028.739999995</v>
      </c>
      <c r="BD77" s="71">
        <v>136141732.78999999</v>
      </c>
      <c r="BE77" s="71">
        <v>12203100.730000004</v>
      </c>
      <c r="BF77" s="71">
        <v>41868011.810000002</v>
      </c>
      <c r="BG77" s="71">
        <v>775780.51</v>
      </c>
      <c r="BH77" s="71">
        <v>50638769.280000001</v>
      </c>
      <c r="BI77" s="71">
        <v>0</v>
      </c>
      <c r="BJ77" s="71">
        <v>-9546537.9800000004</v>
      </c>
      <c r="BK77" s="71">
        <v>-29664911.079999998</v>
      </c>
      <c r="BL77" s="71">
        <v>0</v>
      </c>
      <c r="BM77" s="71">
        <v>0</v>
      </c>
      <c r="BN77" s="71">
        <v>0</v>
      </c>
      <c r="BO77" s="71">
        <v>-1143584.3800000001</v>
      </c>
      <c r="BP77" s="71">
        <v>-1143584.3800000001</v>
      </c>
      <c r="BQ77" s="71">
        <v>0</v>
      </c>
      <c r="BR77" s="71">
        <v>0</v>
      </c>
      <c r="BS77" s="71">
        <v>-62555395.239999995</v>
      </c>
      <c r="BT77" s="71">
        <v>-56231436.490000002</v>
      </c>
      <c r="BU77" s="71">
        <v>-3675836.76</v>
      </c>
      <c r="BV77" s="71">
        <v>-539409.87</v>
      </c>
      <c r="BW77" s="71">
        <v>0</v>
      </c>
      <c r="BX77" s="71">
        <v>0</v>
      </c>
      <c r="BY77" s="71">
        <v>-2110767.6500000004</v>
      </c>
      <c r="BZ77" s="71">
        <v>2055.5300000000002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58761673.530000031</v>
      </c>
    </row>
    <row r="78" spans="1:90" ht="12.75" customHeight="1">
      <c r="A78" s="56" t="s">
        <v>129</v>
      </c>
      <c r="B78" s="73">
        <v>9000</v>
      </c>
      <c r="C78" s="70" t="s">
        <v>380</v>
      </c>
      <c r="D78" s="74">
        <v>25865457977.379864</v>
      </c>
      <c r="E78" s="74">
        <v>26546148144.120003</v>
      </c>
      <c r="F78" s="74">
        <v>51775776747.559998</v>
      </c>
      <c r="G78" s="74">
        <v>-25229628603.439991</v>
      </c>
      <c r="H78" s="74">
        <v>0</v>
      </c>
      <c r="I78" s="74">
        <v>-9601948102.9599934</v>
      </c>
      <c r="J78" s="74">
        <v>-15801936454.599991</v>
      </c>
      <c r="K78" s="74">
        <v>-45855287172.689987</v>
      </c>
      <c r="L78" s="74">
        <v>30053350718.09</v>
      </c>
      <c r="M78" s="74">
        <v>6199988351.6400032</v>
      </c>
      <c r="N78" s="74">
        <v>20740216269.730003</v>
      </c>
      <c r="O78" s="74">
        <v>-14540227918.089994</v>
      </c>
      <c r="P78" s="74">
        <v>0</v>
      </c>
      <c r="Q78" s="74">
        <v>0</v>
      </c>
      <c r="R78" s="74">
        <v>0</v>
      </c>
      <c r="S78" s="74">
        <v>-16160203.370000001</v>
      </c>
      <c r="T78" s="74">
        <v>-50814673.960000001</v>
      </c>
      <c r="U78" s="74">
        <v>-50814673.960000001</v>
      </c>
      <c r="V78" s="74">
        <v>0</v>
      </c>
      <c r="W78" s="74">
        <v>34654470.590000004</v>
      </c>
      <c r="X78" s="74">
        <v>34654470.590000004</v>
      </c>
      <c r="Y78" s="74">
        <v>0</v>
      </c>
      <c r="Z78" s="74">
        <v>8447342299.2403507</v>
      </c>
      <c r="AA78" s="74">
        <v>4647116395.2068329</v>
      </c>
      <c r="AB78" s="74">
        <v>448336726.30432421</v>
      </c>
      <c r="AC78" s="74">
        <v>2548156227.94102</v>
      </c>
      <c r="AD78" s="74">
        <v>751777953.25965178</v>
      </c>
      <c r="AE78" s="74">
        <v>18825677.247991707</v>
      </c>
      <c r="AF78" s="74">
        <v>13948901.022601705</v>
      </c>
      <c r="AG78" s="74">
        <v>26496282.750041939</v>
      </c>
      <c r="AH78" s="74">
        <v>-989658.00707346504</v>
      </c>
      <c r="AI78" s="74">
        <v>-6326206.4850364355</v>
      </c>
      <c r="AJ78" s="74">
        <v>333112458.75999999</v>
      </c>
      <c r="AK78" s="74">
        <v>345743475.94999999</v>
      </c>
      <c r="AL78" s="74">
        <v>-12631017.189999999</v>
      </c>
      <c r="AM78" s="74">
        <v>156963381.58950007</v>
      </c>
      <c r="AN78" s="74">
        <v>507023030.03950006</v>
      </c>
      <c r="AO78" s="74">
        <v>-319684275.41000003</v>
      </c>
      <c r="AP78" s="74">
        <v>922178.56000000006</v>
      </c>
      <c r="AQ78" s="74">
        <v>-880.52</v>
      </c>
      <c r="AR78" s="74">
        <v>-31296671.079999976</v>
      </c>
      <c r="AS78" s="74">
        <v>-16512259821.835554</v>
      </c>
      <c r="AT78" s="74">
        <v>-5162652253.6564951</v>
      </c>
      <c r="AU78" s="74">
        <v>-19568955244.319988</v>
      </c>
      <c r="AV78" s="74">
        <v>14406302990.663504</v>
      </c>
      <c r="AW78" s="74">
        <v>-1445695364.8989983</v>
      </c>
      <c r="AX78" s="74">
        <v>1286622404.811775</v>
      </c>
      <c r="AY78" s="74">
        <v>-17568050680.328217</v>
      </c>
      <c r="AZ78" s="74">
        <v>-15523253016.051889</v>
      </c>
      <c r="BA78" s="74">
        <v>-4447902862.576334</v>
      </c>
      <c r="BB78" s="74">
        <v>-54046.78</v>
      </c>
      <c r="BC78" s="74">
        <v>2403159245.0799994</v>
      </c>
      <c r="BD78" s="74">
        <v>18854673085.139996</v>
      </c>
      <c r="BE78" s="74">
        <v>-2732317769.7107744</v>
      </c>
      <c r="BF78" s="74">
        <v>12700235617.629225</v>
      </c>
      <c r="BG78" s="74">
        <v>11406902801.010382</v>
      </c>
      <c r="BH78" s="74">
        <v>3168294813.4388433</v>
      </c>
      <c r="BI78" s="74">
        <v>54046.78</v>
      </c>
      <c r="BJ78" s="74">
        <v>-1875016043.6000001</v>
      </c>
      <c r="BK78" s="74">
        <v>-15432553387.340002</v>
      </c>
      <c r="BL78" s="74">
        <v>598022.80000000051</v>
      </c>
      <c r="BM78" s="74">
        <v>598023.00000000047</v>
      </c>
      <c r="BN78" s="74">
        <v>-0.2</v>
      </c>
      <c r="BO78" s="74">
        <v>-516040298.67000014</v>
      </c>
      <c r="BP78" s="74">
        <v>-516040298.67000014</v>
      </c>
      <c r="BQ78" s="74">
        <v>0</v>
      </c>
      <c r="BR78" s="74">
        <v>0</v>
      </c>
      <c r="BS78" s="74">
        <v>-8834269925.2100525</v>
      </c>
      <c r="BT78" s="74">
        <v>-6099009712.0729628</v>
      </c>
      <c r="BU78" s="74">
        <v>-2333055867.5717888</v>
      </c>
      <c r="BV78" s="74">
        <v>-606217675.24000001</v>
      </c>
      <c r="BW78" s="74">
        <v>-157298.72</v>
      </c>
      <c r="BX78" s="74">
        <v>-441743544.97818792</v>
      </c>
      <c r="BY78" s="74">
        <v>-2208589860.7845068</v>
      </c>
      <c r="BZ78" s="74">
        <v>3055138443.4000001</v>
      </c>
      <c r="CA78" s="74">
        <v>-200634409.24261224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-554200002.20000005</v>
      </c>
      <c r="CJ78" s="74">
        <v>-554200002.20000005</v>
      </c>
      <c r="CK78" s="74">
        <v>0</v>
      </c>
      <c r="CL78" s="74">
        <v>9353198155.5443115</v>
      </c>
    </row>
    <row r="79" spans="1:90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</row>
    <row r="80" spans="1:90" ht="12.75" customHeight="1">
      <c r="A80" s="56" t="s">
        <v>132</v>
      </c>
      <c r="B80" s="73">
        <v>9002</v>
      </c>
      <c r="C80" s="70" t="s">
        <v>382</v>
      </c>
      <c r="D80" s="74">
        <v>4372701200.1793222</v>
      </c>
      <c r="E80" s="74">
        <v>3795755638.1299996</v>
      </c>
      <c r="F80" s="74">
        <v>5425544628.1899996</v>
      </c>
      <c r="G80" s="74">
        <v>-1629788990.0599999</v>
      </c>
      <c r="H80" s="74">
        <v>0</v>
      </c>
      <c r="I80" s="74">
        <v>-405181910.69999969</v>
      </c>
      <c r="J80" s="74">
        <v>-383589414.28999972</v>
      </c>
      <c r="K80" s="74">
        <v>-2340476426.3899994</v>
      </c>
      <c r="L80" s="74">
        <v>1956887012.1000001</v>
      </c>
      <c r="M80" s="74">
        <v>-21592496.410000011</v>
      </c>
      <c r="N80" s="74">
        <v>91535329.25999999</v>
      </c>
      <c r="O80" s="74">
        <v>-113127825.67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881249471.38932228</v>
      </c>
      <c r="AA80" s="74">
        <v>576381802.46537971</v>
      </c>
      <c r="AB80" s="74">
        <v>156294442.19</v>
      </c>
      <c r="AC80" s="74">
        <v>12486144.200000003</v>
      </c>
      <c r="AD80" s="74">
        <v>134589112.58394256</v>
      </c>
      <c r="AE80" s="74">
        <v>0</v>
      </c>
      <c r="AF80" s="74">
        <v>0</v>
      </c>
      <c r="AG80" s="74">
        <v>0</v>
      </c>
      <c r="AH80" s="74">
        <v>1497969.95</v>
      </c>
      <c r="AI80" s="74">
        <v>0</v>
      </c>
      <c r="AJ80" s="74">
        <v>100878001.36</v>
      </c>
      <c r="AK80" s="74">
        <v>100789138.83</v>
      </c>
      <c r="AL80" s="74">
        <v>88862.53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-4718398076.4464598</v>
      </c>
      <c r="AT80" s="74">
        <v>-1954688942.8699999</v>
      </c>
      <c r="AU80" s="74">
        <v>-2120715844.6600001</v>
      </c>
      <c r="AV80" s="74">
        <v>166026901.78999999</v>
      </c>
      <c r="AW80" s="74">
        <v>-1150477934.5900002</v>
      </c>
      <c r="AX80" s="74">
        <v>-1097891085.74</v>
      </c>
      <c r="AY80" s="74">
        <v>-5037572434.21</v>
      </c>
      <c r="AZ80" s="74">
        <v>-2852648597.8200002</v>
      </c>
      <c r="BA80" s="74">
        <v>-2457011462.1500001</v>
      </c>
      <c r="BB80" s="74">
        <v>0</v>
      </c>
      <c r="BC80" s="74">
        <v>272087625.75999999</v>
      </c>
      <c r="BD80" s="74">
        <v>3939681348.4699998</v>
      </c>
      <c r="BE80" s="74">
        <v>-52586848.849999949</v>
      </c>
      <c r="BF80" s="74">
        <v>504784081.21000004</v>
      </c>
      <c r="BG80" s="74">
        <v>306037145.60000002</v>
      </c>
      <c r="BH80" s="74">
        <v>212552864.87</v>
      </c>
      <c r="BI80" s="74">
        <v>0</v>
      </c>
      <c r="BJ80" s="74">
        <v>-13805929.260000002</v>
      </c>
      <c r="BK80" s="74">
        <v>-557370930.05999994</v>
      </c>
      <c r="BL80" s="74">
        <v>0</v>
      </c>
      <c r="BM80" s="74">
        <v>0</v>
      </c>
      <c r="BN80" s="74">
        <v>0</v>
      </c>
      <c r="BO80" s="74">
        <v>-20583351.949999999</v>
      </c>
      <c r="BP80" s="74">
        <v>-20583351.949999999</v>
      </c>
      <c r="BQ80" s="74">
        <v>0</v>
      </c>
      <c r="BR80" s="74">
        <v>0</v>
      </c>
      <c r="BS80" s="74">
        <v>-1591330447.8364604</v>
      </c>
      <c r="BT80" s="74">
        <v>-1301329470.9599998</v>
      </c>
      <c r="BU80" s="74">
        <v>-224907594.33442479</v>
      </c>
      <c r="BV80" s="74">
        <v>-62745239.676072009</v>
      </c>
      <c r="BW80" s="74">
        <v>0</v>
      </c>
      <c r="BX80" s="74">
        <v>0</v>
      </c>
      <c r="BY80" s="74">
        <v>-31365069.081273258</v>
      </c>
      <c r="BZ80" s="74">
        <v>97055269.529999986</v>
      </c>
      <c r="CA80" s="74">
        <v>-68038343.314690337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-1317399.2</v>
      </c>
      <c r="CJ80" s="74">
        <v>-1317399.2</v>
      </c>
      <c r="CK80" s="74">
        <v>0</v>
      </c>
      <c r="CL80" s="74">
        <v>-345696876.26713759</v>
      </c>
    </row>
    <row r="81" spans="1:90">
      <c r="A81" s="56" t="s">
        <v>134</v>
      </c>
      <c r="B81" s="73">
        <v>9003</v>
      </c>
      <c r="C81" s="70" t="s">
        <v>383</v>
      </c>
      <c r="D81" s="74">
        <v>25865457977.379864</v>
      </c>
      <c r="E81" s="74">
        <v>26546148144.120003</v>
      </c>
      <c r="F81" s="74">
        <v>51775776747.559998</v>
      </c>
      <c r="G81" s="74">
        <v>-25229628603.439991</v>
      </c>
      <c r="H81" s="74">
        <v>0</v>
      </c>
      <c r="I81" s="74">
        <v>-9601948102.9599934</v>
      </c>
      <c r="J81" s="74">
        <v>-15801936454.599991</v>
      </c>
      <c r="K81" s="74">
        <v>-45855287172.689987</v>
      </c>
      <c r="L81" s="74">
        <v>30053350718.09</v>
      </c>
      <c r="M81" s="74">
        <v>6199988351.6400032</v>
      </c>
      <c r="N81" s="74">
        <v>20740216269.730003</v>
      </c>
      <c r="O81" s="74">
        <v>-14540227918.089994</v>
      </c>
      <c r="P81" s="74">
        <v>0</v>
      </c>
      <c r="Q81" s="74">
        <v>0</v>
      </c>
      <c r="R81" s="74">
        <v>0</v>
      </c>
      <c r="S81" s="74">
        <v>-16160203.370000001</v>
      </c>
      <c r="T81" s="74">
        <v>-50814673.960000001</v>
      </c>
      <c r="U81" s="74">
        <v>-50814673.960000001</v>
      </c>
      <c r="V81" s="74">
        <v>0</v>
      </c>
      <c r="W81" s="74">
        <v>34654470.590000004</v>
      </c>
      <c r="X81" s="74">
        <v>34654470.590000004</v>
      </c>
      <c r="Y81" s="74">
        <v>0</v>
      </c>
      <c r="Z81" s="74">
        <v>8447342299.2403507</v>
      </c>
      <c r="AA81" s="74">
        <v>4647116395.2068329</v>
      </c>
      <c r="AB81" s="74">
        <v>448336726.30432421</v>
      </c>
      <c r="AC81" s="74">
        <v>2548156227.94102</v>
      </c>
      <c r="AD81" s="74">
        <v>751777953.25965178</v>
      </c>
      <c r="AE81" s="74">
        <v>18825677.247991707</v>
      </c>
      <c r="AF81" s="74">
        <v>13948901.022601705</v>
      </c>
      <c r="AG81" s="74">
        <v>26496282.750041939</v>
      </c>
      <c r="AH81" s="74">
        <v>-989658.00707346504</v>
      </c>
      <c r="AI81" s="74">
        <v>-6326206.4850364355</v>
      </c>
      <c r="AJ81" s="74">
        <v>333112458.75999999</v>
      </c>
      <c r="AK81" s="74">
        <v>345743475.94999999</v>
      </c>
      <c r="AL81" s="74">
        <v>-12631017.189999999</v>
      </c>
      <c r="AM81" s="74">
        <v>156963381.58950007</v>
      </c>
      <c r="AN81" s="74">
        <v>507023030.03950006</v>
      </c>
      <c r="AO81" s="74">
        <v>-319684275.41000003</v>
      </c>
      <c r="AP81" s="74">
        <v>922178.56000000006</v>
      </c>
      <c r="AQ81" s="74">
        <v>-880.52</v>
      </c>
      <c r="AR81" s="74">
        <v>-31296671.079999976</v>
      </c>
      <c r="AS81" s="74">
        <v>-16512259821.835554</v>
      </c>
      <c r="AT81" s="74">
        <v>-5162652253.6564951</v>
      </c>
      <c r="AU81" s="74">
        <v>-19568955244.319988</v>
      </c>
      <c r="AV81" s="74">
        <v>14406302990.663504</v>
      </c>
      <c r="AW81" s="74">
        <v>-1445695364.8989983</v>
      </c>
      <c r="AX81" s="74">
        <v>1286622404.811775</v>
      </c>
      <c r="AY81" s="74">
        <v>-17568050680.328217</v>
      </c>
      <c r="AZ81" s="74">
        <v>-15523253016.051889</v>
      </c>
      <c r="BA81" s="74">
        <v>-4447902862.576334</v>
      </c>
      <c r="BB81" s="74">
        <v>-54046.78</v>
      </c>
      <c r="BC81" s="74">
        <v>2403159245.0799994</v>
      </c>
      <c r="BD81" s="74">
        <v>18854673085.139996</v>
      </c>
      <c r="BE81" s="74">
        <v>-2732317769.7107744</v>
      </c>
      <c r="BF81" s="74">
        <v>12700235617.629225</v>
      </c>
      <c r="BG81" s="74">
        <v>11406902801.010382</v>
      </c>
      <c r="BH81" s="74">
        <v>3168294813.4388433</v>
      </c>
      <c r="BI81" s="74">
        <v>54046.78</v>
      </c>
      <c r="BJ81" s="74">
        <v>-1875016043.6000001</v>
      </c>
      <c r="BK81" s="74">
        <v>-15432553387.340002</v>
      </c>
      <c r="BL81" s="74">
        <v>598022.80000000051</v>
      </c>
      <c r="BM81" s="74">
        <v>598023.00000000047</v>
      </c>
      <c r="BN81" s="74">
        <v>-0.2</v>
      </c>
      <c r="BO81" s="74">
        <v>-516040298.67000014</v>
      </c>
      <c r="BP81" s="74">
        <v>-516040298.67000014</v>
      </c>
      <c r="BQ81" s="74">
        <v>0</v>
      </c>
      <c r="BR81" s="74">
        <v>0</v>
      </c>
      <c r="BS81" s="74">
        <v>-8834269925.2100525</v>
      </c>
      <c r="BT81" s="74">
        <v>-6099009712.0729628</v>
      </c>
      <c r="BU81" s="74">
        <v>-2333055867.5717888</v>
      </c>
      <c r="BV81" s="74">
        <v>-606217675.24000001</v>
      </c>
      <c r="BW81" s="74">
        <v>-157298.72</v>
      </c>
      <c r="BX81" s="74">
        <v>-441743544.97818792</v>
      </c>
      <c r="BY81" s="74">
        <v>-2208589860.7845068</v>
      </c>
      <c r="BZ81" s="74">
        <v>3055138443.4000001</v>
      </c>
      <c r="CA81" s="74">
        <v>-200634409.24261224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-554200002.20000005</v>
      </c>
      <c r="CJ81" s="74">
        <v>-554200002.20000005</v>
      </c>
      <c r="CK81" s="74">
        <v>0</v>
      </c>
      <c r="CL81" s="74">
        <v>9353198155.5443115</v>
      </c>
    </row>
    <row r="82" spans="1:90" ht="12.75" customHeight="1">
      <c r="A82" s="57" t="s">
        <v>136</v>
      </c>
      <c r="B82" s="75"/>
      <c r="C82" s="70" t="s">
        <v>384</v>
      </c>
      <c r="D82" s="74">
        <v>30238159177.559185</v>
      </c>
      <c r="E82" s="74">
        <v>30341903782.250004</v>
      </c>
      <c r="F82" s="74">
        <v>57201321375.75</v>
      </c>
      <c r="G82" s="74">
        <v>-26859417593.499992</v>
      </c>
      <c r="H82" s="74">
        <v>0</v>
      </c>
      <c r="I82" s="74">
        <v>-10007130013.659992</v>
      </c>
      <c r="J82" s="74">
        <v>-16185525868.88999</v>
      </c>
      <c r="K82" s="74">
        <v>-48195763599.079987</v>
      </c>
      <c r="L82" s="74">
        <v>32010237730.189999</v>
      </c>
      <c r="M82" s="74">
        <v>6178395855.2300034</v>
      </c>
      <c r="N82" s="74">
        <v>20831751598.990002</v>
      </c>
      <c r="O82" s="74">
        <v>-14653355743.759995</v>
      </c>
      <c r="P82" s="74">
        <v>0</v>
      </c>
      <c r="Q82" s="74">
        <v>0</v>
      </c>
      <c r="R82" s="74">
        <v>0</v>
      </c>
      <c r="S82" s="74">
        <v>-16160203.370000001</v>
      </c>
      <c r="T82" s="74">
        <v>-50814673.960000001</v>
      </c>
      <c r="U82" s="74">
        <v>-50814673.960000001</v>
      </c>
      <c r="V82" s="74">
        <v>0</v>
      </c>
      <c r="W82" s="74">
        <v>34654470.590000004</v>
      </c>
      <c r="X82" s="74">
        <v>34654470.590000004</v>
      </c>
      <c r="Y82" s="74">
        <v>0</v>
      </c>
      <c r="Z82" s="74">
        <v>9328591770.629673</v>
      </c>
      <c r="AA82" s="74">
        <v>5223498197.6722126</v>
      </c>
      <c r="AB82" s="74">
        <v>604631168.49432421</v>
      </c>
      <c r="AC82" s="74">
        <v>2560642372.1410198</v>
      </c>
      <c r="AD82" s="74">
        <v>886367065.84359431</v>
      </c>
      <c r="AE82" s="74">
        <v>18825677.247991707</v>
      </c>
      <c r="AF82" s="74">
        <v>13948901.022601705</v>
      </c>
      <c r="AG82" s="74">
        <v>26496282.750041939</v>
      </c>
      <c r="AH82" s="74">
        <v>508311.94292653492</v>
      </c>
      <c r="AI82" s="74">
        <v>-6326206.4850364355</v>
      </c>
      <c r="AJ82" s="74">
        <v>433990460.12</v>
      </c>
      <c r="AK82" s="74">
        <v>446532614.77999997</v>
      </c>
      <c r="AL82" s="74">
        <v>-12542154.66</v>
      </c>
      <c r="AM82" s="74">
        <v>156963381.58950007</v>
      </c>
      <c r="AN82" s="74">
        <v>507023030.03950006</v>
      </c>
      <c r="AO82" s="74">
        <v>-319684275.41000003</v>
      </c>
      <c r="AP82" s="74">
        <v>922178.56000000006</v>
      </c>
      <c r="AQ82" s="74">
        <v>-880.52</v>
      </c>
      <c r="AR82" s="74">
        <v>-31296671.079999976</v>
      </c>
      <c r="AS82" s="74">
        <v>-21230657898.282013</v>
      </c>
      <c r="AT82" s="74">
        <v>-7117341196.526495</v>
      </c>
      <c r="AU82" s="74">
        <v>-21689671088.979988</v>
      </c>
      <c r="AV82" s="74">
        <v>14572329892.453505</v>
      </c>
      <c r="AW82" s="74">
        <v>-2596173299.4889984</v>
      </c>
      <c r="AX82" s="74">
        <v>188731319.07177496</v>
      </c>
      <c r="AY82" s="74">
        <v>-22605623114.538216</v>
      </c>
      <c r="AZ82" s="74">
        <v>-18375901613.871891</v>
      </c>
      <c r="BA82" s="74">
        <v>-6904914324.7263336</v>
      </c>
      <c r="BB82" s="74">
        <v>-54046.78</v>
      </c>
      <c r="BC82" s="74">
        <v>2675246870.8399992</v>
      </c>
      <c r="BD82" s="74">
        <v>22794354433.609997</v>
      </c>
      <c r="BE82" s="74">
        <v>-2784904618.5607743</v>
      </c>
      <c r="BF82" s="74">
        <v>13205019698.839226</v>
      </c>
      <c r="BG82" s="74">
        <v>11712939946.610382</v>
      </c>
      <c r="BH82" s="74">
        <v>3380847678.3088431</v>
      </c>
      <c r="BI82" s="74">
        <v>54046.78</v>
      </c>
      <c r="BJ82" s="74">
        <v>-1888821972.8600001</v>
      </c>
      <c r="BK82" s="74">
        <v>-15989924317.400002</v>
      </c>
      <c r="BL82" s="74">
        <v>598022.80000000051</v>
      </c>
      <c r="BM82" s="74">
        <v>598023.00000000047</v>
      </c>
      <c r="BN82" s="74">
        <v>-0.2</v>
      </c>
      <c r="BO82" s="74">
        <v>-536623650.62000012</v>
      </c>
      <c r="BP82" s="74">
        <v>-536623650.62000012</v>
      </c>
      <c r="BQ82" s="74">
        <v>0</v>
      </c>
      <c r="BR82" s="74">
        <v>0</v>
      </c>
      <c r="BS82" s="74">
        <v>-10425600373.046513</v>
      </c>
      <c r="BT82" s="74">
        <v>-7400339183.0329628</v>
      </c>
      <c r="BU82" s="74">
        <v>-2557963461.9062138</v>
      </c>
      <c r="BV82" s="74">
        <v>-668962914.91607201</v>
      </c>
      <c r="BW82" s="74">
        <v>-157298.72</v>
      </c>
      <c r="BX82" s="74">
        <v>-441743544.97818792</v>
      </c>
      <c r="BY82" s="74">
        <v>-2239954929.8657799</v>
      </c>
      <c r="BZ82" s="74">
        <v>3152193712.9300003</v>
      </c>
      <c r="CA82" s="74">
        <v>-268672752.55730259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-555517401.4000001</v>
      </c>
      <c r="CJ82" s="74">
        <v>-555517401.4000001</v>
      </c>
      <c r="CK82" s="74">
        <v>0</v>
      </c>
      <c r="CL82" s="74">
        <v>9007501279.277174</v>
      </c>
    </row>
    <row r="83" spans="1:90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15ED6-9793-4930-9F6C-DD607D3255B2}">
  <dimension ref="A1:CV83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2.75"/>
  <cols>
    <col min="1" max="1" width="58.7109375" style="4" customWidth="1"/>
    <col min="2" max="99" width="15.7109375" style="4" customWidth="1"/>
    <col min="100" max="16384" width="9.140625" style="4"/>
  </cols>
  <sheetData>
    <row r="1" spans="1:10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</row>
    <row r="2" spans="1:100" s="88" customFormat="1" ht="15" customHeight="1">
      <c r="A2" s="58" t="s">
        <v>277</v>
      </c>
      <c r="B2" s="86">
        <v>790</v>
      </c>
      <c r="C2" s="86">
        <v>791</v>
      </c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</row>
    <row r="3" spans="1:10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</row>
    <row r="4" spans="1:100" ht="15" customHeight="1"/>
    <row r="5" spans="1:100" s="3" customFormat="1" ht="22.5" customHeight="1">
      <c r="D5" s="62">
        <v>62</v>
      </c>
      <c r="E5" s="63">
        <v>620</v>
      </c>
      <c r="F5" s="64">
        <v>62001</v>
      </c>
      <c r="G5" s="64">
        <v>62002</v>
      </c>
      <c r="H5" s="63">
        <v>621</v>
      </c>
      <c r="I5" s="64">
        <v>62101</v>
      </c>
      <c r="J5" s="65">
        <v>621011</v>
      </c>
      <c r="K5" s="65">
        <v>621012</v>
      </c>
      <c r="L5" s="64">
        <v>62102</v>
      </c>
      <c r="M5" s="65">
        <v>621021</v>
      </c>
      <c r="N5" s="65">
        <v>621022</v>
      </c>
      <c r="O5" s="63">
        <v>622</v>
      </c>
      <c r="P5" s="64">
        <v>62201</v>
      </c>
      <c r="Q5" s="65">
        <v>622011</v>
      </c>
      <c r="R5" s="65">
        <v>622012</v>
      </c>
      <c r="S5" s="64">
        <v>62202</v>
      </c>
      <c r="T5" s="65">
        <v>622021</v>
      </c>
      <c r="U5" s="65">
        <v>622022</v>
      </c>
      <c r="V5" s="63">
        <v>623</v>
      </c>
      <c r="W5" s="64">
        <v>62301</v>
      </c>
      <c r="X5" s="64">
        <v>62302</v>
      </c>
      <c r="Y5" s="64">
        <v>62303</v>
      </c>
      <c r="Z5" s="64">
        <v>62304</v>
      </c>
      <c r="AA5" s="64">
        <v>62305</v>
      </c>
      <c r="AB5" s="64">
        <v>62306</v>
      </c>
      <c r="AC5" s="64">
        <v>62307</v>
      </c>
      <c r="AD5" s="64">
        <v>62308</v>
      </c>
      <c r="AE5" s="64">
        <v>62399</v>
      </c>
      <c r="AF5" s="63">
        <v>624</v>
      </c>
      <c r="AG5" s="63">
        <v>625</v>
      </c>
      <c r="AH5" s="64">
        <v>62501</v>
      </c>
      <c r="AI5" s="64">
        <v>62502</v>
      </c>
      <c r="AJ5" s="63">
        <v>626</v>
      </c>
      <c r="AK5" s="64">
        <v>62601</v>
      </c>
      <c r="AL5" s="64">
        <v>62602</v>
      </c>
      <c r="AM5" s="64">
        <v>62605</v>
      </c>
      <c r="AN5" s="62">
        <v>63</v>
      </c>
      <c r="AO5" s="63">
        <v>630</v>
      </c>
      <c r="AP5" s="64">
        <v>63001</v>
      </c>
      <c r="AQ5" s="64">
        <v>63002</v>
      </c>
      <c r="AR5" s="63">
        <v>631</v>
      </c>
      <c r="AS5" s="64">
        <v>63101</v>
      </c>
      <c r="AT5" s="65">
        <v>631011</v>
      </c>
      <c r="AU5" s="66">
        <v>63101101</v>
      </c>
      <c r="AV5" s="66">
        <v>63101102</v>
      </c>
      <c r="AW5" s="66">
        <v>63101104</v>
      </c>
      <c r="AX5" s="66">
        <v>63101108</v>
      </c>
      <c r="AY5" s="65">
        <v>631012</v>
      </c>
      <c r="AZ5" s="64">
        <v>63102</v>
      </c>
      <c r="BA5" s="65">
        <v>631021</v>
      </c>
      <c r="BB5" s="66">
        <v>63102101</v>
      </c>
      <c r="BC5" s="66">
        <v>63102102</v>
      </c>
      <c r="BD5" s="66">
        <v>63102104</v>
      </c>
      <c r="BE5" s="66">
        <v>63102108</v>
      </c>
      <c r="BF5" s="65">
        <v>631022</v>
      </c>
      <c r="BG5" s="63">
        <v>632</v>
      </c>
      <c r="BH5" s="64">
        <v>63201</v>
      </c>
      <c r="BI5" s="64">
        <v>63202</v>
      </c>
      <c r="BJ5" s="63">
        <v>633</v>
      </c>
      <c r="BK5" s="64">
        <v>63301</v>
      </c>
      <c r="BL5" s="65">
        <v>633011</v>
      </c>
      <c r="BM5" s="65">
        <v>633012</v>
      </c>
      <c r="BN5" s="64">
        <v>63302</v>
      </c>
      <c r="BO5" s="65">
        <v>633021</v>
      </c>
      <c r="BP5" s="65">
        <v>633022</v>
      </c>
      <c r="BQ5" s="63">
        <v>635</v>
      </c>
      <c r="BR5" s="64">
        <v>63501</v>
      </c>
      <c r="BS5" s="64">
        <v>63502</v>
      </c>
      <c r="BT5" s="64">
        <v>63599</v>
      </c>
      <c r="BU5" s="63">
        <v>636</v>
      </c>
      <c r="BV5" s="64">
        <v>63601</v>
      </c>
      <c r="BW5" s="64">
        <v>63602</v>
      </c>
      <c r="BX5" s="64">
        <v>63603</v>
      </c>
      <c r="BY5" s="64">
        <v>63604</v>
      </c>
      <c r="BZ5" s="64">
        <v>63605</v>
      </c>
      <c r="CA5" s="64">
        <v>63606</v>
      </c>
      <c r="CB5" s="64">
        <v>63607</v>
      </c>
      <c r="CC5" s="64">
        <v>63699</v>
      </c>
      <c r="CD5" s="63">
        <v>637</v>
      </c>
      <c r="CE5" s="64">
        <v>63701</v>
      </c>
      <c r="CF5" s="64">
        <v>63702</v>
      </c>
      <c r="CG5" s="64">
        <v>63703</v>
      </c>
      <c r="CH5" s="64">
        <v>63704</v>
      </c>
      <c r="CI5" s="64">
        <v>63705</v>
      </c>
      <c r="CJ5" s="63">
        <v>638</v>
      </c>
      <c r="CK5" s="63">
        <v>639</v>
      </c>
      <c r="CL5" s="64">
        <v>63901</v>
      </c>
      <c r="CM5" s="64">
        <v>63902</v>
      </c>
      <c r="CN5" s="64">
        <v>63903</v>
      </c>
      <c r="CO5" s="64">
        <v>63904</v>
      </c>
      <c r="CP5" s="64">
        <v>63905</v>
      </c>
      <c r="CQ5" s="64">
        <v>63906</v>
      </c>
      <c r="CR5" s="64">
        <v>63907</v>
      </c>
      <c r="CS5" s="64">
        <v>63908</v>
      </c>
      <c r="CT5" s="64">
        <v>63999</v>
      </c>
      <c r="CU5" s="67" t="s">
        <v>253</v>
      </c>
      <c r="CV5" s="4"/>
    </row>
    <row r="6" spans="1:100" s="3" customFormat="1" ht="80.099999999999994" customHeight="1">
      <c r="A6" s="67" t="s">
        <v>290</v>
      </c>
      <c r="B6" s="67" t="s">
        <v>291</v>
      </c>
      <c r="C6" s="67" t="s">
        <v>292</v>
      </c>
      <c r="D6" s="62" t="s">
        <v>385</v>
      </c>
      <c r="E6" s="63" t="s">
        <v>386</v>
      </c>
      <c r="F6" s="64" t="s">
        <v>295</v>
      </c>
      <c r="G6" s="64" t="s">
        <v>296</v>
      </c>
      <c r="H6" s="63" t="s">
        <v>298</v>
      </c>
      <c r="I6" s="64" t="s">
        <v>387</v>
      </c>
      <c r="J6" s="65" t="s">
        <v>300</v>
      </c>
      <c r="K6" s="65" t="s">
        <v>301</v>
      </c>
      <c r="L6" s="64" t="s">
        <v>388</v>
      </c>
      <c r="M6" s="65" t="s">
        <v>303</v>
      </c>
      <c r="N6" s="65" t="s">
        <v>304</v>
      </c>
      <c r="O6" s="63" t="s">
        <v>389</v>
      </c>
      <c r="P6" s="64" t="s">
        <v>309</v>
      </c>
      <c r="Q6" s="65" t="s">
        <v>310</v>
      </c>
      <c r="R6" s="65" t="s">
        <v>311</v>
      </c>
      <c r="S6" s="64" t="s">
        <v>390</v>
      </c>
      <c r="T6" s="65" t="s">
        <v>313</v>
      </c>
      <c r="U6" s="65" t="s">
        <v>314</v>
      </c>
      <c r="V6" s="63" t="s">
        <v>391</v>
      </c>
      <c r="W6" s="64" t="s">
        <v>316</v>
      </c>
      <c r="X6" s="64" t="s">
        <v>317</v>
      </c>
      <c r="Y6" s="64" t="s">
        <v>318</v>
      </c>
      <c r="Z6" s="64" t="s">
        <v>319</v>
      </c>
      <c r="AA6" s="64" t="s">
        <v>320</v>
      </c>
      <c r="AB6" s="64" t="s">
        <v>321</v>
      </c>
      <c r="AC6" s="64" t="s">
        <v>322</v>
      </c>
      <c r="AD6" s="64" t="s">
        <v>323</v>
      </c>
      <c r="AE6" s="64" t="s">
        <v>324</v>
      </c>
      <c r="AF6" s="63" t="s">
        <v>392</v>
      </c>
      <c r="AG6" s="63" t="s">
        <v>325</v>
      </c>
      <c r="AH6" s="64" t="s">
        <v>326</v>
      </c>
      <c r="AI6" s="64" t="s">
        <v>393</v>
      </c>
      <c r="AJ6" s="63" t="s">
        <v>329</v>
      </c>
      <c r="AK6" s="64" t="s">
        <v>394</v>
      </c>
      <c r="AL6" s="64" t="s">
        <v>330</v>
      </c>
      <c r="AM6" s="64" t="s">
        <v>395</v>
      </c>
      <c r="AN6" s="62" t="s">
        <v>396</v>
      </c>
      <c r="AO6" s="63" t="s">
        <v>397</v>
      </c>
      <c r="AP6" s="64" t="s">
        <v>336</v>
      </c>
      <c r="AQ6" s="64" t="s">
        <v>398</v>
      </c>
      <c r="AR6" s="63" t="s">
        <v>399</v>
      </c>
      <c r="AS6" s="64" t="s">
        <v>339</v>
      </c>
      <c r="AT6" s="65" t="s">
        <v>400</v>
      </c>
      <c r="AU6" s="66" t="s">
        <v>341</v>
      </c>
      <c r="AV6" s="66" t="s">
        <v>342</v>
      </c>
      <c r="AW6" s="66" t="s">
        <v>343</v>
      </c>
      <c r="AX6" s="66" t="s">
        <v>401</v>
      </c>
      <c r="AY6" s="65" t="s">
        <v>402</v>
      </c>
      <c r="AZ6" s="64" t="s">
        <v>403</v>
      </c>
      <c r="BA6" s="65" t="s">
        <v>404</v>
      </c>
      <c r="BB6" s="66" t="s">
        <v>341</v>
      </c>
      <c r="BC6" s="66" t="s">
        <v>342</v>
      </c>
      <c r="BD6" s="66" t="s">
        <v>343</v>
      </c>
      <c r="BE6" s="66" t="s">
        <v>348</v>
      </c>
      <c r="BF6" s="65" t="s">
        <v>405</v>
      </c>
      <c r="BG6" s="63" t="s">
        <v>406</v>
      </c>
      <c r="BH6" s="64" t="s">
        <v>407</v>
      </c>
      <c r="BI6" s="64" t="s">
        <v>408</v>
      </c>
      <c r="BJ6" s="63" t="s">
        <v>409</v>
      </c>
      <c r="BK6" s="64" t="s">
        <v>367</v>
      </c>
      <c r="BL6" s="65" t="s">
        <v>368</v>
      </c>
      <c r="BM6" s="65" t="s">
        <v>410</v>
      </c>
      <c r="BN6" s="64" t="s">
        <v>411</v>
      </c>
      <c r="BO6" s="65" t="s">
        <v>412</v>
      </c>
      <c r="BP6" s="65" t="s">
        <v>372</v>
      </c>
      <c r="BQ6" s="63" t="s">
        <v>413</v>
      </c>
      <c r="BR6" s="64" t="s">
        <v>414</v>
      </c>
      <c r="BS6" s="64" t="s">
        <v>415</v>
      </c>
      <c r="BT6" s="64" t="s">
        <v>416</v>
      </c>
      <c r="BU6" s="63" t="s">
        <v>357</v>
      </c>
      <c r="BV6" s="64" t="s">
        <v>358</v>
      </c>
      <c r="BW6" s="64" t="s">
        <v>417</v>
      </c>
      <c r="BX6" s="64" t="s">
        <v>360</v>
      </c>
      <c r="BY6" s="64" t="s">
        <v>361</v>
      </c>
      <c r="BZ6" s="64" t="s">
        <v>362</v>
      </c>
      <c r="CA6" s="64" t="s">
        <v>418</v>
      </c>
      <c r="CB6" s="64" t="s">
        <v>364</v>
      </c>
      <c r="CC6" s="64" t="s">
        <v>365</v>
      </c>
      <c r="CD6" s="63" t="s">
        <v>419</v>
      </c>
      <c r="CE6" s="64" t="s">
        <v>420</v>
      </c>
      <c r="CF6" s="64" t="s">
        <v>421</v>
      </c>
      <c r="CG6" s="64" t="s">
        <v>422</v>
      </c>
      <c r="CH6" s="64" t="s">
        <v>423</v>
      </c>
      <c r="CI6" s="64" t="s">
        <v>424</v>
      </c>
      <c r="CJ6" s="63" t="s">
        <v>425</v>
      </c>
      <c r="CK6" s="63" t="s">
        <v>426</v>
      </c>
      <c r="CL6" s="64" t="s">
        <v>427</v>
      </c>
      <c r="CM6" s="64" t="s">
        <v>428</v>
      </c>
      <c r="CN6" s="64" t="s">
        <v>429</v>
      </c>
      <c r="CO6" s="64" t="s">
        <v>430</v>
      </c>
      <c r="CP6" s="64" t="s">
        <v>431</v>
      </c>
      <c r="CQ6" s="64" t="s">
        <v>432</v>
      </c>
      <c r="CR6" s="64" t="s">
        <v>433</v>
      </c>
      <c r="CS6" s="64" t="s">
        <v>434</v>
      </c>
      <c r="CT6" s="64" t="s">
        <v>435</v>
      </c>
      <c r="CU6" s="67" t="s">
        <v>252</v>
      </c>
      <c r="CV6" s="4"/>
    </row>
    <row r="7" spans="1:10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  <c r="CM7" s="71">
        <v>0</v>
      </c>
      <c r="CN7" s="71">
        <v>0</v>
      </c>
      <c r="CO7" s="71">
        <v>0</v>
      </c>
      <c r="CP7" s="71">
        <v>0</v>
      </c>
      <c r="CQ7" s="71">
        <v>0</v>
      </c>
      <c r="CR7" s="71">
        <v>0</v>
      </c>
      <c r="CS7" s="71">
        <v>0</v>
      </c>
      <c r="CT7" s="71">
        <v>0</v>
      </c>
      <c r="CU7" s="71">
        <v>0</v>
      </c>
    </row>
    <row r="8" spans="1:100" ht="12.75" customHeight="1">
      <c r="A8" s="54" t="s">
        <v>4</v>
      </c>
      <c r="B8" s="69">
        <v>1003</v>
      </c>
      <c r="C8" s="70" t="s">
        <v>376</v>
      </c>
      <c r="D8" s="71">
        <v>316499.33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316499.33</v>
      </c>
      <c r="W8" s="71">
        <v>0</v>
      </c>
      <c r="X8" s="71">
        <v>0</v>
      </c>
      <c r="Y8" s="71">
        <v>316499.33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-1450032.1100000003</v>
      </c>
      <c r="AO8" s="71">
        <v>-447838.27</v>
      </c>
      <c r="AP8" s="71">
        <v>-447838.27</v>
      </c>
      <c r="AQ8" s="71">
        <v>0</v>
      </c>
      <c r="AR8" s="71">
        <v>17813.440000000002</v>
      </c>
      <c r="AS8" s="71">
        <v>17813.440000000002</v>
      </c>
      <c r="AT8" s="71">
        <v>-103420.51</v>
      </c>
      <c r="AU8" s="71">
        <v>-103420.51</v>
      </c>
      <c r="AV8" s="71">
        <v>0</v>
      </c>
      <c r="AW8" s="71">
        <v>0</v>
      </c>
      <c r="AX8" s="71">
        <v>0</v>
      </c>
      <c r="AY8" s="71">
        <v>121233.95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-1020007.2800000003</v>
      </c>
      <c r="BK8" s="71">
        <v>-1020007.2800000003</v>
      </c>
      <c r="BL8" s="71">
        <v>-3988487.8200000003</v>
      </c>
      <c r="BM8" s="71">
        <v>2968480.54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1">
        <v>0</v>
      </c>
      <c r="BV8" s="71">
        <v>0</v>
      </c>
      <c r="BW8" s="71">
        <v>0</v>
      </c>
      <c r="BX8" s="71">
        <v>0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  <c r="CM8" s="71">
        <v>0</v>
      </c>
      <c r="CN8" s="71">
        <v>0</v>
      </c>
      <c r="CO8" s="71">
        <v>0</v>
      </c>
      <c r="CP8" s="71">
        <v>0</v>
      </c>
      <c r="CQ8" s="71">
        <v>0</v>
      </c>
      <c r="CR8" s="71">
        <v>0</v>
      </c>
      <c r="CS8" s="71">
        <v>0</v>
      </c>
      <c r="CT8" s="71">
        <v>0</v>
      </c>
      <c r="CU8" s="71">
        <v>-1133532.7800000003</v>
      </c>
    </row>
    <row r="9" spans="1:10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  <c r="CM9" s="71">
        <v>0</v>
      </c>
      <c r="CN9" s="71">
        <v>0</v>
      </c>
      <c r="CO9" s="71">
        <v>0</v>
      </c>
      <c r="CP9" s="71">
        <v>0</v>
      </c>
      <c r="CQ9" s="71">
        <v>0</v>
      </c>
      <c r="CR9" s="71">
        <v>0</v>
      </c>
      <c r="CS9" s="71">
        <v>0</v>
      </c>
      <c r="CT9" s="71">
        <v>0</v>
      </c>
      <c r="CU9" s="71">
        <v>0</v>
      </c>
    </row>
    <row r="10" spans="1:100" ht="12.75" customHeight="1">
      <c r="A10" s="54" t="s">
        <v>7</v>
      </c>
      <c r="B10" s="69">
        <v>1005</v>
      </c>
      <c r="C10" s="70" t="s">
        <v>376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1">
        <v>0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  <c r="CM10" s="71">
        <v>0</v>
      </c>
      <c r="CN10" s="71">
        <v>0</v>
      </c>
      <c r="CO10" s="71">
        <v>0</v>
      </c>
      <c r="CP10" s="71">
        <v>0</v>
      </c>
      <c r="CQ10" s="71">
        <v>0</v>
      </c>
      <c r="CR10" s="71">
        <v>0</v>
      </c>
      <c r="CS10" s="71">
        <v>0</v>
      </c>
      <c r="CT10" s="71">
        <v>0</v>
      </c>
      <c r="CU10" s="71">
        <v>0</v>
      </c>
    </row>
    <row r="11" spans="1:10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  <c r="CM11" s="71">
        <v>0</v>
      </c>
      <c r="CN11" s="71">
        <v>0</v>
      </c>
      <c r="CO11" s="71">
        <v>0</v>
      </c>
      <c r="CP11" s="71">
        <v>0</v>
      </c>
      <c r="CQ11" s="71">
        <v>0</v>
      </c>
      <c r="CR11" s="71">
        <v>0</v>
      </c>
      <c r="CS11" s="71">
        <v>0</v>
      </c>
      <c r="CT11" s="71">
        <v>0</v>
      </c>
      <c r="CU11" s="71">
        <v>0</v>
      </c>
    </row>
    <row r="12" spans="1:10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  <c r="CM12" s="71">
        <v>0</v>
      </c>
      <c r="CN12" s="71">
        <v>0</v>
      </c>
      <c r="CO12" s="71">
        <v>0</v>
      </c>
      <c r="CP12" s="71">
        <v>0</v>
      </c>
      <c r="CQ12" s="71">
        <v>0</v>
      </c>
      <c r="CR12" s="71">
        <v>0</v>
      </c>
      <c r="CS12" s="71">
        <v>0</v>
      </c>
      <c r="CT12" s="71">
        <v>0</v>
      </c>
      <c r="CU12" s="71">
        <v>0</v>
      </c>
    </row>
    <row r="13" spans="1:10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  <c r="CM13" s="71">
        <v>0</v>
      </c>
      <c r="CN13" s="71">
        <v>0</v>
      </c>
      <c r="CO13" s="71">
        <v>0</v>
      </c>
      <c r="CP13" s="71">
        <v>0</v>
      </c>
      <c r="CQ13" s="71">
        <v>0</v>
      </c>
      <c r="CR13" s="71">
        <v>0</v>
      </c>
      <c r="CS13" s="71">
        <v>0</v>
      </c>
      <c r="CT13" s="71">
        <v>0</v>
      </c>
      <c r="CU13" s="71">
        <v>0</v>
      </c>
    </row>
    <row r="14" spans="1:10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  <c r="CM14" s="71">
        <v>0</v>
      </c>
      <c r="CN14" s="71">
        <v>0</v>
      </c>
      <c r="CO14" s="71">
        <v>0</v>
      </c>
      <c r="CP14" s="71">
        <v>0</v>
      </c>
      <c r="CQ14" s="71">
        <v>0</v>
      </c>
      <c r="CR14" s="71">
        <v>0</v>
      </c>
      <c r="CS14" s="71">
        <v>0</v>
      </c>
      <c r="CT14" s="71">
        <v>0</v>
      </c>
      <c r="CU14" s="71">
        <v>0</v>
      </c>
    </row>
    <row r="15" spans="1:10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  <c r="CM15" s="71">
        <v>0</v>
      </c>
      <c r="CN15" s="71">
        <v>0</v>
      </c>
      <c r="CO15" s="71">
        <v>0</v>
      </c>
      <c r="CP15" s="71">
        <v>0</v>
      </c>
      <c r="CQ15" s="71">
        <v>0</v>
      </c>
      <c r="CR15" s="71">
        <v>0</v>
      </c>
      <c r="CS15" s="71">
        <v>0</v>
      </c>
      <c r="CT15" s="71">
        <v>0</v>
      </c>
      <c r="CU15" s="71">
        <v>0</v>
      </c>
    </row>
    <row r="16" spans="1:10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  <c r="CM16" s="71">
        <v>0</v>
      </c>
      <c r="CN16" s="71">
        <v>0</v>
      </c>
      <c r="CO16" s="71">
        <v>0</v>
      </c>
      <c r="CP16" s="71">
        <v>0</v>
      </c>
      <c r="CQ16" s="71">
        <v>0</v>
      </c>
      <c r="CR16" s="71">
        <v>0</v>
      </c>
      <c r="CS16" s="71">
        <v>0</v>
      </c>
      <c r="CT16" s="71">
        <v>0</v>
      </c>
      <c r="CU16" s="71">
        <v>0</v>
      </c>
    </row>
    <row r="17" spans="1:99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  <c r="CM17" s="71">
        <v>0</v>
      </c>
      <c r="CN17" s="71">
        <v>0</v>
      </c>
      <c r="CO17" s="71">
        <v>0</v>
      </c>
      <c r="CP17" s="71">
        <v>0</v>
      </c>
      <c r="CQ17" s="71">
        <v>0</v>
      </c>
      <c r="CR17" s="71">
        <v>0</v>
      </c>
      <c r="CS17" s="71">
        <v>0</v>
      </c>
      <c r="CT17" s="71">
        <v>0</v>
      </c>
      <c r="CU17" s="71">
        <v>0</v>
      </c>
    </row>
    <row r="18" spans="1:99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  <c r="CM18" s="71">
        <v>0</v>
      </c>
      <c r="CN18" s="71">
        <v>0</v>
      </c>
      <c r="CO18" s="71">
        <v>0</v>
      </c>
      <c r="CP18" s="71">
        <v>0</v>
      </c>
      <c r="CQ18" s="71">
        <v>0</v>
      </c>
      <c r="CR18" s="71">
        <v>0</v>
      </c>
      <c r="CS18" s="71">
        <v>0</v>
      </c>
      <c r="CT18" s="71">
        <v>0</v>
      </c>
      <c r="CU18" s="71">
        <v>0</v>
      </c>
    </row>
    <row r="19" spans="1:99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  <c r="CM19" s="71">
        <v>0</v>
      </c>
      <c r="CN19" s="71">
        <v>0</v>
      </c>
      <c r="CO19" s="71">
        <v>0</v>
      </c>
      <c r="CP19" s="71">
        <v>0</v>
      </c>
      <c r="CQ19" s="71">
        <v>0</v>
      </c>
      <c r="CR19" s="71">
        <v>0</v>
      </c>
      <c r="CS19" s="71">
        <v>0</v>
      </c>
      <c r="CT19" s="71">
        <v>0</v>
      </c>
      <c r="CU19" s="71">
        <v>0</v>
      </c>
    </row>
    <row r="20" spans="1:99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0</v>
      </c>
      <c r="CS20" s="71">
        <v>0</v>
      </c>
      <c r="CT20" s="71">
        <v>0</v>
      </c>
      <c r="CU20" s="71">
        <v>0</v>
      </c>
    </row>
    <row r="21" spans="1:99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  <c r="CM21" s="71">
        <v>0</v>
      </c>
      <c r="CN21" s="71">
        <v>0</v>
      </c>
      <c r="CO21" s="71">
        <v>0</v>
      </c>
      <c r="CP21" s="71">
        <v>0</v>
      </c>
      <c r="CQ21" s="71">
        <v>0</v>
      </c>
      <c r="CR21" s="71">
        <v>0</v>
      </c>
      <c r="CS21" s="71">
        <v>0</v>
      </c>
      <c r="CT21" s="71">
        <v>0</v>
      </c>
      <c r="CU21" s="71">
        <v>0</v>
      </c>
    </row>
    <row r="22" spans="1:99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  <c r="CM22" s="71">
        <v>0</v>
      </c>
      <c r="CN22" s="71">
        <v>0</v>
      </c>
      <c r="CO22" s="71">
        <v>0</v>
      </c>
      <c r="CP22" s="71">
        <v>0</v>
      </c>
      <c r="CQ22" s="71">
        <v>0</v>
      </c>
      <c r="CR22" s="71">
        <v>0</v>
      </c>
      <c r="CS22" s="71">
        <v>0</v>
      </c>
      <c r="CT22" s="71">
        <v>0</v>
      </c>
      <c r="CU22" s="71">
        <v>0</v>
      </c>
    </row>
    <row r="23" spans="1:99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  <c r="CM23" s="71">
        <v>0</v>
      </c>
      <c r="CN23" s="71">
        <v>0</v>
      </c>
      <c r="CO23" s="71">
        <v>0</v>
      </c>
      <c r="CP23" s="71">
        <v>0</v>
      </c>
      <c r="CQ23" s="71">
        <v>0</v>
      </c>
      <c r="CR23" s="71">
        <v>0</v>
      </c>
      <c r="CS23" s="71">
        <v>0</v>
      </c>
      <c r="CT23" s="71">
        <v>0</v>
      </c>
      <c r="CU23" s="71">
        <v>0</v>
      </c>
    </row>
    <row r="24" spans="1:99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  <c r="CM24" s="71">
        <v>0</v>
      </c>
      <c r="CN24" s="71">
        <v>0</v>
      </c>
      <c r="CO24" s="71">
        <v>0</v>
      </c>
      <c r="CP24" s="71">
        <v>0</v>
      </c>
      <c r="CQ24" s="71">
        <v>0</v>
      </c>
      <c r="CR24" s="71">
        <v>0</v>
      </c>
      <c r="CS24" s="71">
        <v>0</v>
      </c>
      <c r="CT24" s="71">
        <v>0</v>
      </c>
      <c r="CU24" s="71">
        <v>0</v>
      </c>
    </row>
    <row r="25" spans="1:99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  <c r="CM25" s="71">
        <v>0</v>
      </c>
      <c r="CN25" s="71">
        <v>0</v>
      </c>
      <c r="CO25" s="71">
        <v>0</v>
      </c>
      <c r="CP25" s="71">
        <v>0</v>
      </c>
      <c r="CQ25" s="71">
        <v>0</v>
      </c>
      <c r="CR25" s="71">
        <v>0</v>
      </c>
      <c r="CS25" s="71">
        <v>0</v>
      </c>
      <c r="CT25" s="71">
        <v>0</v>
      </c>
      <c r="CU25" s="71">
        <v>0</v>
      </c>
    </row>
    <row r="26" spans="1:99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  <c r="CM26" s="71">
        <v>0</v>
      </c>
      <c r="CN26" s="71">
        <v>0</v>
      </c>
      <c r="CO26" s="71">
        <v>0</v>
      </c>
      <c r="CP26" s="71">
        <v>0</v>
      </c>
      <c r="CQ26" s="71">
        <v>0</v>
      </c>
      <c r="CR26" s="71">
        <v>0</v>
      </c>
      <c r="CS26" s="71">
        <v>0</v>
      </c>
      <c r="CT26" s="71">
        <v>0</v>
      </c>
      <c r="CU26" s="71">
        <v>0</v>
      </c>
    </row>
    <row r="27" spans="1:99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  <c r="CM27" s="71">
        <v>0</v>
      </c>
      <c r="CN27" s="71">
        <v>0</v>
      </c>
      <c r="CO27" s="71">
        <v>0</v>
      </c>
      <c r="CP27" s="71">
        <v>0</v>
      </c>
      <c r="CQ27" s="71">
        <v>0</v>
      </c>
      <c r="CR27" s="71">
        <v>0</v>
      </c>
      <c r="CS27" s="71">
        <v>0</v>
      </c>
      <c r="CT27" s="71">
        <v>0</v>
      </c>
      <c r="CU27" s="71">
        <v>0</v>
      </c>
    </row>
    <row r="28" spans="1:99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  <c r="CM28" s="71">
        <v>0</v>
      </c>
      <c r="CN28" s="71">
        <v>0</v>
      </c>
      <c r="CO28" s="71">
        <v>0</v>
      </c>
      <c r="CP28" s="71">
        <v>0</v>
      </c>
      <c r="CQ28" s="71">
        <v>0</v>
      </c>
      <c r="CR28" s="71">
        <v>0</v>
      </c>
      <c r="CS28" s="71">
        <v>0</v>
      </c>
      <c r="CT28" s="71">
        <v>0</v>
      </c>
      <c r="CU28" s="71">
        <v>0</v>
      </c>
    </row>
    <row r="29" spans="1:99" ht="12.75" customHeight="1">
      <c r="A29" s="54" t="s">
        <v>45</v>
      </c>
      <c r="B29" s="69">
        <v>1032</v>
      </c>
      <c r="C29" s="70" t="s">
        <v>376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  <c r="CM29" s="71">
        <v>0</v>
      </c>
      <c r="CN29" s="71">
        <v>0</v>
      </c>
      <c r="CO29" s="71">
        <v>0</v>
      </c>
      <c r="CP29" s="71">
        <v>0</v>
      </c>
      <c r="CQ29" s="71">
        <v>0</v>
      </c>
      <c r="CR29" s="71">
        <v>0</v>
      </c>
      <c r="CS29" s="71">
        <v>0</v>
      </c>
      <c r="CT29" s="71">
        <v>0</v>
      </c>
      <c r="CU29" s="71">
        <v>0</v>
      </c>
    </row>
    <row r="30" spans="1:99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  <c r="CM30" s="71">
        <v>0</v>
      </c>
      <c r="CN30" s="71">
        <v>0</v>
      </c>
      <c r="CO30" s="71">
        <v>0</v>
      </c>
      <c r="CP30" s="71">
        <v>0</v>
      </c>
      <c r="CQ30" s="71">
        <v>0</v>
      </c>
      <c r="CR30" s="71">
        <v>0</v>
      </c>
      <c r="CS30" s="71">
        <v>0</v>
      </c>
      <c r="CT30" s="71">
        <v>0</v>
      </c>
      <c r="CU30" s="71">
        <v>0</v>
      </c>
    </row>
    <row r="31" spans="1:99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  <c r="CM31" s="71">
        <v>0</v>
      </c>
      <c r="CN31" s="71">
        <v>0</v>
      </c>
      <c r="CO31" s="71">
        <v>0</v>
      </c>
      <c r="CP31" s="71">
        <v>0</v>
      </c>
      <c r="CQ31" s="71">
        <v>0</v>
      </c>
      <c r="CR31" s="71">
        <v>0</v>
      </c>
      <c r="CS31" s="71">
        <v>0</v>
      </c>
      <c r="CT31" s="71">
        <v>0</v>
      </c>
      <c r="CU31" s="71">
        <v>0</v>
      </c>
    </row>
    <row r="32" spans="1:99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  <c r="CM32" s="71">
        <v>0</v>
      </c>
      <c r="CN32" s="71">
        <v>0</v>
      </c>
      <c r="CO32" s="71">
        <v>0</v>
      </c>
      <c r="CP32" s="71">
        <v>0</v>
      </c>
      <c r="CQ32" s="71">
        <v>0</v>
      </c>
      <c r="CR32" s="71">
        <v>0</v>
      </c>
      <c r="CS32" s="71">
        <v>0</v>
      </c>
      <c r="CT32" s="71">
        <v>0</v>
      </c>
      <c r="CU32" s="71">
        <v>0</v>
      </c>
    </row>
    <row r="33" spans="1:99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  <c r="CM33" s="71">
        <v>0</v>
      </c>
      <c r="CN33" s="71">
        <v>0</v>
      </c>
      <c r="CO33" s="71">
        <v>0</v>
      </c>
      <c r="CP33" s="71">
        <v>0</v>
      </c>
      <c r="CQ33" s="71">
        <v>0</v>
      </c>
      <c r="CR33" s="71">
        <v>0</v>
      </c>
      <c r="CS33" s="71">
        <v>0</v>
      </c>
      <c r="CT33" s="71">
        <v>0</v>
      </c>
      <c r="CU33" s="71">
        <v>0</v>
      </c>
    </row>
    <row r="34" spans="1:99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  <c r="CM34" s="71">
        <v>0</v>
      </c>
      <c r="CN34" s="71">
        <v>0</v>
      </c>
      <c r="CO34" s="71">
        <v>0</v>
      </c>
      <c r="CP34" s="71">
        <v>0</v>
      </c>
      <c r="CQ34" s="71">
        <v>0</v>
      </c>
      <c r="CR34" s="71">
        <v>0</v>
      </c>
      <c r="CS34" s="71">
        <v>0</v>
      </c>
      <c r="CT34" s="71">
        <v>0</v>
      </c>
      <c r="CU34" s="71">
        <v>0</v>
      </c>
    </row>
    <row r="35" spans="1:99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  <c r="CM35" s="71">
        <v>0</v>
      </c>
      <c r="CN35" s="71">
        <v>0</v>
      </c>
      <c r="CO35" s="71">
        <v>0</v>
      </c>
      <c r="CP35" s="71">
        <v>0</v>
      </c>
      <c r="CQ35" s="71">
        <v>0</v>
      </c>
      <c r="CR35" s="71">
        <v>0</v>
      </c>
      <c r="CS35" s="71">
        <v>0</v>
      </c>
      <c r="CT35" s="71">
        <v>0</v>
      </c>
      <c r="CU35" s="71">
        <v>0</v>
      </c>
    </row>
    <row r="36" spans="1:99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  <c r="CM36" s="71">
        <v>0</v>
      </c>
      <c r="CN36" s="71">
        <v>0</v>
      </c>
      <c r="CO36" s="71">
        <v>0</v>
      </c>
      <c r="CP36" s="71">
        <v>0</v>
      </c>
      <c r="CQ36" s="71">
        <v>0</v>
      </c>
      <c r="CR36" s="71">
        <v>0</v>
      </c>
      <c r="CS36" s="71">
        <v>0</v>
      </c>
      <c r="CT36" s="71">
        <v>0</v>
      </c>
      <c r="CU36" s="71">
        <v>0</v>
      </c>
    </row>
    <row r="37" spans="1:99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  <c r="CM37" s="71">
        <v>0</v>
      </c>
      <c r="CN37" s="71">
        <v>0</v>
      </c>
      <c r="CO37" s="71">
        <v>0</v>
      </c>
      <c r="CP37" s="71">
        <v>0</v>
      </c>
      <c r="CQ37" s="71">
        <v>0</v>
      </c>
      <c r="CR37" s="71">
        <v>0</v>
      </c>
      <c r="CS37" s="71">
        <v>0</v>
      </c>
      <c r="CT37" s="71">
        <v>0</v>
      </c>
      <c r="CU37" s="71">
        <v>0</v>
      </c>
    </row>
    <row r="38" spans="1:99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  <c r="CM38" s="71">
        <v>0</v>
      </c>
      <c r="CN38" s="71">
        <v>0</v>
      </c>
      <c r="CO38" s="71">
        <v>0</v>
      </c>
      <c r="CP38" s="71">
        <v>0</v>
      </c>
      <c r="CQ38" s="71">
        <v>0</v>
      </c>
      <c r="CR38" s="71">
        <v>0</v>
      </c>
      <c r="CS38" s="71">
        <v>0</v>
      </c>
      <c r="CT38" s="71">
        <v>0</v>
      </c>
      <c r="CU38" s="71">
        <v>0</v>
      </c>
    </row>
    <row r="39" spans="1:99" ht="12.75" customHeight="1">
      <c r="A39" s="54" t="s">
        <v>65</v>
      </c>
      <c r="B39" s="69">
        <v>1045</v>
      </c>
      <c r="C39" s="70" t="s">
        <v>376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0</v>
      </c>
      <c r="BT39" s="71">
        <v>0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0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0</v>
      </c>
      <c r="CM39" s="71">
        <v>0</v>
      </c>
      <c r="CN39" s="71">
        <v>0</v>
      </c>
      <c r="CO39" s="71">
        <v>0</v>
      </c>
      <c r="CP39" s="71">
        <v>0</v>
      </c>
      <c r="CQ39" s="71">
        <v>0</v>
      </c>
      <c r="CR39" s="71">
        <v>0</v>
      </c>
      <c r="CS39" s="71">
        <v>0</v>
      </c>
      <c r="CT39" s="71">
        <v>0</v>
      </c>
      <c r="CU39" s="71">
        <v>0</v>
      </c>
    </row>
    <row r="40" spans="1:99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  <c r="CM40" s="71">
        <v>0</v>
      </c>
      <c r="CN40" s="71">
        <v>0</v>
      </c>
      <c r="CO40" s="71">
        <v>0</v>
      </c>
      <c r="CP40" s="71">
        <v>0</v>
      </c>
      <c r="CQ40" s="71">
        <v>0</v>
      </c>
      <c r="CR40" s="71">
        <v>0</v>
      </c>
      <c r="CS40" s="71">
        <v>0</v>
      </c>
      <c r="CT40" s="71">
        <v>0</v>
      </c>
      <c r="CU40" s="71">
        <v>0</v>
      </c>
    </row>
    <row r="41" spans="1:99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  <c r="CM41" s="71">
        <v>0</v>
      </c>
      <c r="CN41" s="71">
        <v>0</v>
      </c>
      <c r="CO41" s="71">
        <v>0</v>
      </c>
      <c r="CP41" s="71">
        <v>0</v>
      </c>
      <c r="CQ41" s="71">
        <v>0</v>
      </c>
      <c r="CR41" s="71">
        <v>0</v>
      </c>
      <c r="CS41" s="71">
        <v>0</v>
      </c>
      <c r="CT41" s="71">
        <v>0</v>
      </c>
      <c r="CU41" s="71">
        <v>0</v>
      </c>
    </row>
    <row r="42" spans="1:99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  <c r="CM42" s="71">
        <v>0</v>
      </c>
      <c r="CN42" s="71">
        <v>0</v>
      </c>
      <c r="CO42" s="71">
        <v>0</v>
      </c>
      <c r="CP42" s="71">
        <v>0</v>
      </c>
      <c r="CQ42" s="71">
        <v>0</v>
      </c>
      <c r="CR42" s="71">
        <v>0</v>
      </c>
      <c r="CS42" s="71">
        <v>0</v>
      </c>
      <c r="CT42" s="71">
        <v>0</v>
      </c>
      <c r="CU42" s="71">
        <v>0</v>
      </c>
    </row>
    <row r="43" spans="1:99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  <c r="CM43" s="71">
        <v>0</v>
      </c>
      <c r="CN43" s="71">
        <v>0</v>
      </c>
      <c r="CO43" s="71">
        <v>0</v>
      </c>
      <c r="CP43" s="71">
        <v>0</v>
      </c>
      <c r="CQ43" s="71">
        <v>0</v>
      </c>
      <c r="CR43" s="71">
        <v>0</v>
      </c>
      <c r="CS43" s="71">
        <v>0</v>
      </c>
      <c r="CT43" s="71">
        <v>0</v>
      </c>
      <c r="CU43" s="71">
        <v>0</v>
      </c>
    </row>
    <row r="44" spans="1:99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  <c r="CM44" s="71">
        <v>0</v>
      </c>
      <c r="CN44" s="71">
        <v>0</v>
      </c>
      <c r="CO44" s="71">
        <v>0</v>
      </c>
      <c r="CP44" s="71">
        <v>0</v>
      </c>
      <c r="CQ44" s="71">
        <v>0</v>
      </c>
      <c r="CR44" s="71">
        <v>0</v>
      </c>
      <c r="CS44" s="71">
        <v>0</v>
      </c>
      <c r="CT44" s="71">
        <v>0</v>
      </c>
      <c r="CU44" s="71">
        <v>0</v>
      </c>
    </row>
    <row r="45" spans="1:99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  <c r="CM45" s="71">
        <v>0</v>
      </c>
      <c r="CN45" s="71">
        <v>0</v>
      </c>
      <c r="CO45" s="71">
        <v>0</v>
      </c>
      <c r="CP45" s="71">
        <v>0</v>
      </c>
      <c r="CQ45" s="71">
        <v>0</v>
      </c>
      <c r="CR45" s="71">
        <v>0</v>
      </c>
      <c r="CS45" s="71">
        <v>0</v>
      </c>
      <c r="CT45" s="71">
        <v>0</v>
      </c>
      <c r="CU45" s="71">
        <v>0</v>
      </c>
    </row>
    <row r="46" spans="1:99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  <c r="CM46" s="71">
        <v>0</v>
      </c>
      <c r="CN46" s="71">
        <v>0</v>
      </c>
      <c r="CO46" s="71">
        <v>0</v>
      </c>
      <c r="CP46" s="71">
        <v>0</v>
      </c>
      <c r="CQ46" s="71">
        <v>0</v>
      </c>
      <c r="CR46" s="71">
        <v>0</v>
      </c>
      <c r="CS46" s="71">
        <v>0</v>
      </c>
      <c r="CT46" s="71">
        <v>0</v>
      </c>
      <c r="CU46" s="71">
        <v>0</v>
      </c>
    </row>
    <row r="47" spans="1:99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  <c r="CM47" s="71">
        <v>0</v>
      </c>
      <c r="CN47" s="71">
        <v>0</v>
      </c>
      <c r="CO47" s="71">
        <v>0</v>
      </c>
      <c r="CP47" s="71">
        <v>0</v>
      </c>
      <c r="CQ47" s="71">
        <v>0</v>
      </c>
      <c r="CR47" s="71">
        <v>0</v>
      </c>
      <c r="CS47" s="71">
        <v>0</v>
      </c>
      <c r="CT47" s="71">
        <v>0</v>
      </c>
      <c r="CU47" s="71">
        <v>0</v>
      </c>
    </row>
    <row r="48" spans="1:99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  <c r="CM48" s="71">
        <v>0</v>
      </c>
      <c r="CN48" s="71">
        <v>0</v>
      </c>
      <c r="CO48" s="71">
        <v>0</v>
      </c>
      <c r="CP48" s="71">
        <v>0</v>
      </c>
      <c r="CQ48" s="71">
        <v>0</v>
      </c>
      <c r="CR48" s="71">
        <v>0</v>
      </c>
      <c r="CS48" s="71">
        <v>0</v>
      </c>
      <c r="CT48" s="71">
        <v>0</v>
      </c>
      <c r="CU48" s="71">
        <v>0</v>
      </c>
    </row>
    <row r="49" spans="1:99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71">
        <v>0</v>
      </c>
      <c r="CU49" s="71">
        <v>0</v>
      </c>
    </row>
    <row r="50" spans="1:99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  <c r="CM50" s="71">
        <v>0</v>
      </c>
      <c r="CN50" s="71">
        <v>0</v>
      </c>
      <c r="CO50" s="71">
        <v>0</v>
      </c>
      <c r="CP50" s="71">
        <v>0</v>
      </c>
      <c r="CQ50" s="71">
        <v>0</v>
      </c>
      <c r="CR50" s="71">
        <v>0</v>
      </c>
      <c r="CS50" s="71">
        <v>0</v>
      </c>
      <c r="CT50" s="71">
        <v>0</v>
      </c>
      <c r="CU50" s="71">
        <v>0</v>
      </c>
    </row>
    <row r="51" spans="1:99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  <c r="CM51" s="71">
        <v>0</v>
      </c>
      <c r="CN51" s="71">
        <v>0</v>
      </c>
      <c r="CO51" s="71">
        <v>0</v>
      </c>
      <c r="CP51" s="71">
        <v>0</v>
      </c>
      <c r="CQ51" s="71">
        <v>0</v>
      </c>
      <c r="CR51" s="71">
        <v>0</v>
      </c>
      <c r="CS51" s="71">
        <v>0</v>
      </c>
      <c r="CT51" s="71">
        <v>0</v>
      </c>
      <c r="CU51" s="71">
        <v>0</v>
      </c>
    </row>
    <row r="52" spans="1:99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  <c r="CM52" s="71">
        <v>0</v>
      </c>
      <c r="CN52" s="71">
        <v>0</v>
      </c>
      <c r="CO52" s="71">
        <v>0</v>
      </c>
      <c r="CP52" s="71">
        <v>0</v>
      </c>
      <c r="CQ52" s="71">
        <v>0</v>
      </c>
      <c r="CR52" s="71">
        <v>0</v>
      </c>
      <c r="CS52" s="71">
        <v>0</v>
      </c>
      <c r="CT52" s="71">
        <v>0</v>
      </c>
      <c r="CU52" s="71">
        <v>0</v>
      </c>
    </row>
    <row r="53" spans="1:99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  <c r="CM53" s="71">
        <v>0</v>
      </c>
      <c r="CN53" s="71">
        <v>0</v>
      </c>
      <c r="CO53" s="71">
        <v>0</v>
      </c>
      <c r="CP53" s="71">
        <v>0</v>
      </c>
      <c r="CQ53" s="71">
        <v>0</v>
      </c>
      <c r="CR53" s="71">
        <v>0</v>
      </c>
      <c r="CS53" s="71">
        <v>0</v>
      </c>
      <c r="CT53" s="71">
        <v>0</v>
      </c>
      <c r="CU53" s="71">
        <v>0</v>
      </c>
    </row>
    <row r="54" spans="1:99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-37567.619999999879</v>
      </c>
      <c r="AO54" s="71">
        <v>-647762.01</v>
      </c>
      <c r="AP54" s="71">
        <v>-647762.01</v>
      </c>
      <c r="AQ54" s="71">
        <v>0</v>
      </c>
      <c r="AR54" s="71">
        <v>610194.39000000013</v>
      </c>
      <c r="AS54" s="71">
        <v>610194.39000000013</v>
      </c>
      <c r="AT54" s="71">
        <v>-485401.18999999994</v>
      </c>
      <c r="AU54" s="71">
        <v>-485401.18999999994</v>
      </c>
      <c r="AV54" s="71">
        <v>0</v>
      </c>
      <c r="AW54" s="71">
        <v>0</v>
      </c>
      <c r="AX54" s="71">
        <v>0</v>
      </c>
      <c r="AY54" s="71">
        <v>1095595.58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  <c r="CM54" s="71">
        <v>0</v>
      </c>
      <c r="CN54" s="71">
        <v>0</v>
      </c>
      <c r="CO54" s="71">
        <v>0</v>
      </c>
      <c r="CP54" s="71">
        <v>0</v>
      </c>
      <c r="CQ54" s="71">
        <v>0</v>
      </c>
      <c r="CR54" s="71">
        <v>0</v>
      </c>
      <c r="CS54" s="71">
        <v>0</v>
      </c>
      <c r="CT54" s="71">
        <v>0</v>
      </c>
      <c r="CU54" s="71">
        <v>-37567.619999999879</v>
      </c>
    </row>
    <row r="55" spans="1:99" ht="12.75" customHeight="1">
      <c r="A55" s="54" t="s">
        <v>97</v>
      </c>
      <c r="B55" s="69">
        <v>2002</v>
      </c>
      <c r="C55" s="70" t="s">
        <v>377</v>
      </c>
      <c r="D55" s="71">
        <v>3215751007.7700005</v>
      </c>
      <c r="E55" s="71">
        <v>3334141082.6799998</v>
      </c>
      <c r="F55" s="71">
        <v>3338835905.1799998</v>
      </c>
      <c r="G55" s="71">
        <v>-4694822.5</v>
      </c>
      <c r="H55" s="71">
        <v>-119217118.12999904</v>
      </c>
      <c r="I55" s="71">
        <v>-119217118.12999904</v>
      </c>
      <c r="J55" s="71">
        <v>-1177225176.9599991</v>
      </c>
      <c r="K55" s="71">
        <v>1058008058.83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827043.22</v>
      </c>
      <c r="W55" s="71">
        <v>751733.82000000007</v>
      </c>
      <c r="X55" s="71">
        <v>0</v>
      </c>
      <c r="Y55" s="71">
        <v>73056.700000000012</v>
      </c>
      <c r="Z55" s="71">
        <v>2252.7000000000007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-3307581363.0399985</v>
      </c>
      <c r="AO55" s="71">
        <v>-600450389.09000003</v>
      </c>
      <c r="AP55" s="71">
        <v>-601110836.61000001</v>
      </c>
      <c r="AQ55" s="71">
        <v>660447.52</v>
      </c>
      <c r="AR55" s="71">
        <v>-189880125.97999936</v>
      </c>
      <c r="AS55" s="71">
        <v>-189880125.97999936</v>
      </c>
      <c r="AT55" s="71">
        <v>-583694362.94999933</v>
      </c>
      <c r="AU55" s="71">
        <v>-462338575.38999939</v>
      </c>
      <c r="AV55" s="71">
        <v>-121355787.55999994</v>
      </c>
      <c r="AW55" s="71">
        <v>0</v>
      </c>
      <c r="AX55" s="71">
        <v>0</v>
      </c>
      <c r="AY55" s="71">
        <v>393814236.96999997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-75369346.29000017</v>
      </c>
      <c r="BK55" s="71">
        <v>-75369346.29000017</v>
      </c>
      <c r="BL55" s="71">
        <v>-170308925.07000017</v>
      </c>
      <c r="BM55" s="71">
        <v>94939578.780000001</v>
      </c>
      <c r="BN55" s="71">
        <v>0</v>
      </c>
      <c r="BO55" s="71">
        <v>0</v>
      </c>
      <c r="BP55" s="71">
        <v>0</v>
      </c>
      <c r="BQ55" s="71">
        <v>-212876.09000000264</v>
      </c>
      <c r="BR55" s="71">
        <v>-212876.09000000264</v>
      </c>
      <c r="BS55" s="71">
        <v>0</v>
      </c>
      <c r="BT55" s="71">
        <v>0</v>
      </c>
      <c r="BU55" s="71">
        <v>-2441668625.5899987</v>
      </c>
      <c r="BV55" s="71">
        <v>-2048525675.7199988</v>
      </c>
      <c r="BW55" s="71">
        <v>-228648641.32999998</v>
      </c>
      <c r="BX55" s="71">
        <v>-54098061.569999993</v>
      </c>
      <c r="BY55" s="71">
        <v>0</v>
      </c>
      <c r="BZ55" s="71">
        <v>-9848347.25</v>
      </c>
      <c r="CA55" s="71">
        <v>-100547899.72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  <c r="CM55" s="71">
        <v>0</v>
      </c>
      <c r="CN55" s="71">
        <v>0</v>
      </c>
      <c r="CO55" s="71">
        <v>0</v>
      </c>
      <c r="CP55" s="71">
        <v>0</v>
      </c>
      <c r="CQ55" s="71">
        <v>0</v>
      </c>
      <c r="CR55" s="71">
        <v>0</v>
      </c>
      <c r="CS55" s="71">
        <v>0</v>
      </c>
      <c r="CT55" s="71">
        <v>0</v>
      </c>
      <c r="CU55" s="71">
        <v>-91830355.269998074</v>
      </c>
    </row>
    <row r="56" spans="1:99" ht="12.75" customHeight="1">
      <c r="A56" s="54" t="s">
        <v>99</v>
      </c>
      <c r="B56" s="69">
        <v>2005</v>
      </c>
      <c r="C56" s="70" t="s">
        <v>377</v>
      </c>
      <c r="D56" s="71">
        <v>31757291.75</v>
      </c>
      <c r="E56" s="71">
        <v>300482.62</v>
      </c>
      <c r="F56" s="71">
        <v>312104.63</v>
      </c>
      <c r="G56" s="71">
        <v>-11622.01</v>
      </c>
      <c r="H56" s="71">
        <v>-128095.83</v>
      </c>
      <c r="I56" s="71">
        <v>-133483.32</v>
      </c>
      <c r="J56" s="71">
        <v>-142454.39999999999</v>
      </c>
      <c r="K56" s="71">
        <v>8971.08</v>
      </c>
      <c r="L56" s="71">
        <v>5387.49</v>
      </c>
      <c r="M56" s="71">
        <v>6477.2</v>
      </c>
      <c r="N56" s="71">
        <v>-1089.71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31752991.350000001</v>
      </c>
      <c r="W56" s="71">
        <v>22253989.98</v>
      </c>
      <c r="X56" s="71">
        <v>0</v>
      </c>
      <c r="Y56" s="71">
        <v>0</v>
      </c>
      <c r="Z56" s="71">
        <v>9499001.3699999992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-168086.38999999998</v>
      </c>
      <c r="AH56" s="71">
        <v>-168086.38999999998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-5380423.3599999994</v>
      </c>
      <c r="AO56" s="71">
        <v>-8996981.5899999999</v>
      </c>
      <c r="AP56" s="71">
        <v>-8996981.5899999999</v>
      </c>
      <c r="AQ56" s="71">
        <v>0</v>
      </c>
      <c r="AR56" s="71">
        <v>1137517.6000000001</v>
      </c>
      <c r="AS56" s="71">
        <v>1137517.6000000001</v>
      </c>
      <c r="AT56" s="71">
        <v>-3738762.61</v>
      </c>
      <c r="AU56" s="71">
        <v>-3738762.61</v>
      </c>
      <c r="AV56" s="71">
        <v>0</v>
      </c>
      <c r="AW56" s="71">
        <v>0</v>
      </c>
      <c r="AX56" s="71">
        <v>0</v>
      </c>
      <c r="AY56" s="71">
        <v>4876280.21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3827543.0500000007</v>
      </c>
      <c r="BK56" s="71">
        <v>3827543.0500000007</v>
      </c>
      <c r="BL56" s="71">
        <v>-6252263.0399999991</v>
      </c>
      <c r="BM56" s="71">
        <v>10079806.09</v>
      </c>
      <c r="BN56" s="71">
        <v>0</v>
      </c>
      <c r="BO56" s="71">
        <v>0</v>
      </c>
      <c r="BP56" s="71">
        <v>0</v>
      </c>
      <c r="BQ56" s="71">
        <v>-228.74</v>
      </c>
      <c r="BR56" s="71">
        <v>-228.74</v>
      </c>
      <c r="BS56" s="71">
        <v>0</v>
      </c>
      <c r="BT56" s="71">
        <v>0</v>
      </c>
      <c r="BU56" s="71">
        <v>-791889.83000000019</v>
      </c>
      <c r="BV56" s="71">
        <v>-16492.900000000001</v>
      </c>
      <c r="BW56" s="71">
        <v>-695381.03</v>
      </c>
      <c r="BX56" s="71">
        <v>-30627.38</v>
      </c>
      <c r="BY56" s="71">
        <v>0</v>
      </c>
      <c r="BZ56" s="71">
        <v>-10536.43</v>
      </c>
      <c r="CA56" s="71">
        <v>-38611.300000000003</v>
      </c>
      <c r="CB56" s="71">
        <v>0</v>
      </c>
      <c r="CC56" s="71">
        <v>-240.79</v>
      </c>
      <c r="CD56" s="71">
        <v>-556383.85</v>
      </c>
      <c r="CE56" s="71">
        <v>0</v>
      </c>
      <c r="CF56" s="71">
        <v>0</v>
      </c>
      <c r="CG56" s="71">
        <v>0</v>
      </c>
      <c r="CH56" s="71">
        <v>0</v>
      </c>
      <c r="CI56" s="71">
        <v>-556383.85</v>
      </c>
      <c r="CJ56" s="71">
        <v>0</v>
      </c>
      <c r="CK56" s="71">
        <v>0</v>
      </c>
      <c r="CL56" s="71">
        <v>0</v>
      </c>
      <c r="CM56" s="71">
        <v>0</v>
      </c>
      <c r="CN56" s="71">
        <v>0</v>
      </c>
      <c r="CO56" s="71">
        <v>0</v>
      </c>
      <c r="CP56" s="71">
        <v>0</v>
      </c>
      <c r="CQ56" s="71">
        <v>0</v>
      </c>
      <c r="CR56" s="71">
        <v>0</v>
      </c>
      <c r="CS56" s="71">
        <v>0</v>
      </c>
      <c r="CT56" s="71">
        <v>0</v>
      </c>
      <c r="CU56" s="71">
        <v>26376868.390000001</v>
      </c>
    </row>
    <row r="57" spans="1:99" ht="12.75" customHeight="1">
      <c r="A57" s="54" t="s">
        <v>101</v>
      </c>
      <c r="B57" s="69">
        <v>2006</v>
      </c>
      <c r="C57" s="70" t="s">
        <v>378</v>
      </c>
      <c r="D57" s="71">
        <v>529881937.65999997</v>
      </c>
      <c r="E57" s="71">
        <v>437066824.90999997</v>
      </c>
      <c r="F57" s="71">
        <v>478561464.63</v>
      </c>
      <c r="G57" s="71">
        <v>-41494639.719999999</v>
      </c>
      <c r="H57" s="71">
        <v>-61345693.780000016</v>
      </c>
      <c r="I57" s="71">
        <v>-22246372.140000015</v>
      </c>
      <c r="J57" s="71">
        <v>-167646070.78</v>
      </c>
      <c r="K57" s="71">
        <v>145399698.63999999</v>
      </c>
      <c r="L57" s="71">
        <v>-39099321.640000001</v>
      </c>
      <c r="M57" s="71">
        <v>9093733.5199999996</v>
      </c>
      <c r="N57" s="71">
        <v>-48193055.159999996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142777659.62</v>
      </c>
      <c r="W57" s="71">
        <v>1113350.6499999999</v>
      </c>
      <c r="X57" s="71">
        <v>0</v>
      </c>
      <c r="Y57" s="71">
        <v>738345.44</v>
      </c>
      <c r="Z57" s="71">
        <v>140889480.50999999</v>
      </c>
      <c r="AA57" s="71">
        <v>0</v>
      </c>
      <c r="AB57" s="71">
        <v>0</v>
      </c>
      <c r="AC57" s="71">
        <v>0</v>
      </c>
      <c r="AD57" s="71">
        <v>0</v>
      </c>
      <c r="AE57" s="71">
        <v>36483.019999999997</v>
      </c>
      <c r="AF57" s="71">
        <v>-79044.39</v>
      </c>
      <c r="AG57" s="71">
        <v>11462191.300000001</v>
      </c>
      <c r="AH57" s="71">
        <v>11462191.300000001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-803795678.88000011</v>
      </c>
      <c r="AO57" s="71">
        <v>-113274613.94</v>
      </c>
      <c r="AP57" s="71">
        <v>-156149668.5</v>
      </c>
      <c r="AQ57" s="71">
        <v>42875054.560000002</v>
      </c>
      <c r="AR57" s="71">
        <v>-7369618.0699999966</v>
      </c>
      <c r="AS57" s="71">
        <v>-6561496.3599999994</v>
      </c>
      <c r="AT57" s="71">
        <v>-115552364.39</v>
      </c>
      <c r="AU57" s="71">
        <v>-94954575</v>
      </c>
      <c r="AV57" s="71">
        <v>-20597789.390000001</v>
      </c>
      <c r="AW57" s="71">
        <v>0</v>
      </c>
      <c r="AX57" s="71">
        <v>0</v>
      </c>
      <c r="AY57" s="71">
        <v>108990868.03</v>
      </c>
      <c r="AZ57" s="71">
        <v>-808121.70999999717</v>
      </c>
      <c r="BA57" s="71">
        <v>19517435.310000002</v>
      </c>
      <c r="BB57" s="71">
        <v>15187002.74</v>
      </c>
      <c r="BC57" s="71">
        <v>4330432.57</v>
      </c>
      <c r="BD57" s="71">
        <v>0</v>
      </c>
      <c r="BE57" s="71">
        <v>0</v>
      </c>
      <c r="BF57" s="71">
        <v>-20325557.02</v>
      </c>
      <c r="BG57" s="71">
        <v>0</v>
      </c>
      <c r="BH57" s="71">
        <v>0</v>
      </c>
      <c r="BI57" s="71">
        <v>0</v>
      </c>
      <c r="BJ57" s="71">
        <v>-210293950.49000007</v>
      </c>
      <c r="BK57" s="71">
        <v>-202646681.19000006</v>
      </c>
      <c r="BL57" s="71">
        <v>-849725365.17000008</v>
      </c>
      <c r="BM57" s="71">
        <v>647078683.98000002</v>
      </c>
      <c r="BN57" s="71">
        <v>-7647269.2999999998</v>
      </c>
      <c r="BO57" s="71">
        <v>865642.22</v>
      </c>
      <c r="BP57" s="71">
        <v>-8512911.5199999996</v>
      </c>
      <c r="BQ57" s="71">
        <v>-3906016.2699999986</v>
      </c>
      <c r="BR57" s="71">
        <v>-3906016.2699999986</v>
      </c>
      <c r="BS57" s="71">
        <v>0</v>
      </c>
      <c r="BT57" s="71">
        <v>0</v>
      </c>
      <c r="BU57" s="71">
        <v>-468948566.82000005</v>
      </c>
      <c r="BV57" s="71">
        <v>-134904460.03</v>
      </c>
      <c r="BW57" s="71">
        <v>-203431845.94999999</v>
      </c>
      <c r="BX57" s="71">
        <v>-118380714.84</v>
      </c>
      <c r="BY57" s="71">
        <v>0</v>
      </c>
      <c r="BZ57" s="71">
        <v>-11004654.109999999</v>
      </c>
      <c r="CA57" s="71">
        <v>0</v>
      </c>
      <c r="CB57" s="71">
        <v>27145267.469999999</v>
      </c>
      <c r="CC57" s="71">
        <v>-28372159.359999999</v>
      </c>
      <c r="CD57" s="71">
        <v>-2913.29</v>
      </c>
      <c r="CE57" s="71">
        <v>0</v>
      </c>
      <c r="CF57" s="71">
        <v>0</v>
      </c>
      <c r="CG57" s="71">
        <v>0</v>
      </c>
      <c r="CH57" s="71">
        <v>-2913.29</v>
      </c>
      <c r="CI57" s="71">
        <v>0</v>
      </c>
      <c r="CJ57" s="71">
        <v>0</v>
      </c>
      <c r="CK57" s="71">
        <v>0</v>
      </c>
      <c r="CL57" s="71">
        <v>0</v>
      </c>
      <c r="CM57" s="71">
        <v>0</v>
      </c>
      <c r="CN57" s="71">
        <v>0</v>
      </c>
      <c r="CO57" s="71">
        <v>0</v>
      </c>
      <c r="CP57" s="71">
        <v>0</v>
      </c>
      <c r="CQ57" s="71">
        <v>0</v>
      </c>
      <c r="CR57" s="71">
        <v>0</v>
      </c>
      <c r="CS57" s="71">
        <v>0</v>
      </c>
      <c r="CT57" s="71">
        <v>0</v>
      </c>
      <c r="CU57" s="71">
        <v>-273913741.22000015</v>
      </c>
    </row>
    <row r="58" spans="1:99" ht="12.75" customHeight="1">
      <c r="A58" s="54" t="s">
        <v>103</v>
      </c>
      <c r="B58" s="69">
        <v>2007</v>
      </c>
      <c r="C58" s="70" t="s">
        <v>377</v>
      </c>
      <c r="D58" s="71">
        <v>303858690.63999999</v>
      </c>
      <c r="E58" s="71">
        <v>242532001.09999999</v>
      </c>
      <c r="F58" s="71">
        <v>250604451.13999999</v>
      </c>
      <c r="G58" s="71">
        <v>-8072450.04</v>
      </c>
      <c r="H58" s="71">
        <v>-19227903.780000001</v>
      </c>
      <c r="I58" s="71">
        <v>-19227903.780000001</v>
      </c>
      <c r="J58" s="71">
        <v>-37396863.780000001</v>
      </c>
      <c r="K58" s="71">
        <v>18168960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79755907.090000004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79755907.090000004</v>
      </c>
      <c r="AF58" s="71">
        <v>0</v>
      </c>
      <c r="AG58" s="71">
        <v>798686.23</v>
      </c>
      <c r="AH58" s="71">
        <v>798686.23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-246819442.86999995</v>
      </c>
      <c r="AO58" s="71">
        <v>-26047487.989999998</v>
      </c>
      <c r="AP58" s="71">
        <v>-26603999.309999999</v>
      </c>
      <c r="AQ58" s="71">
        <v>556511.31999999995</v>
      </c>
      <c r="AR58" s="71">
        <v>-1644789.0799999898</v>
      </c>
      <c r="AS58" s="71">
        <v>-1644789.0799999898</v>
      </c>
      <c r="AT58" s="71">
        <v>-6465673.5699999901</v>
      </c>
      <c r="AU58" s="71">
        <v>-4107271.23999999</v>
      </c>
      <c r="AV58" s="71">
        <v>-2358402.33</v>
      </c>
      <c r="AW58" s="71">
        <v>0</v>
      </c>
      <c r="AX58" s="71">
        <v>0</v>
      </c>
      <c r="AY58" s="71">
        <v>4820884.49</v>
      </c>
      <c r="AZ58" s="71">
        <v>0</v>
      </c>
      <c r="BA58" s="71">
        <v>9604.3499999999894</v>
      </c>
      <c r="BB58" s="71">
        <v>9604.3499999999894</v>
      </c>
      <c r="BC58" s="71">
        <v>0</v>
      </c>
      <c r="BD58" s="71">
        <v>0</v>
      </c>
      <c r="BE58" s="71">
        <v>0</v>
      </c>
      <c r="BF58" s="71">
        <v>-9604.35</v>
      </c>
      <c r="BG58" s="71">
        <v>0</v>
      </c>
      <c r="BH58" s="71">
        <v>0</v>
      </c>
      <c r="BI58" s="71">
        <v>0</v>
      </c>
      <c r="BJ58" s="71">
        <v>-16351896.789999992</v>
      </c>
      <c r="BK58" s="71">
        <v>-16351896.789999992</v>
      </c>
      <c r="BL58" s="71">
        <v>-120507853.97</v>
      </c>
      <c r="BM58" s="71">
        <v>104155957.18000001</v>
      </c>
      <c r="BN58" s="71">
        <v>0</v>
      </c>
      <c r="BO58" s="71">
        <v>0</v>
      </c>
      <c r="BP58" s="71">
        <v>0</v>
      </c>
      <c r="BQ58" s="71">
        <v>-3186976.7699999996</v>
      </c>
      <c r="BR58" s="71">
        <v>-3186976.7699999996</v>
      </c>
      <c r="BS58" s="71">
        <v>0</v>
      </c>
      <c r="BT58" s="71">
        <v>0</v>
      </c>
      <c r="BU58" s="71">
        <v>-199588292.23999998</v>
      </c>
      <c r="BV58" s="71">
        <v>-86647526.649999991</v>
      </c>
      <c r="BW58" s="71">
        <v>-45295337.61999999</v>
      </c>
      <c r="BX58" s="71">
        <v>-19048935.859999996</v>
      </c>
      <c r="BY58" s="71">
        <v>0</v>
      </c>
      <c r="BZ58" s="71">
        <v>-2960869.94</v>
      </c>
      <c r="CA58" s="71">
        <v>-51170908.900000006</v>
      </c>
      <c r="CB58" s="71">
        <v>0</v>
      </c>
      <c r="CC58" s="71">
        <v>5535286.7299999911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  <c r="CM58" s="71">
        <v>0</v>
      </c>
      <c r="CN58" s="71">
        <v>0</v>
      </c>
      <c r="CO58" s="71">
        <v>0</v>
      </c>
      <c r="CP58" s="71">
        <v>0</v>
      </c>
      <c r="CQ58" s="71">
        <v>0</v>
      </c>
      <c r="CR58" s="71">
        <v>0</v>
      </c>
      <c r="CS58" s="71">
        <v>0</v>
      </c>
      <c r="CT58" s="71">
        <v>0</v>
      </c>
      <c r="CU58" s="71">
        <v>57039247.770000041</v>
      </c>
    </row>
    <row r="59" spans="1:99" ht="12.75" customHeight="1">
      <c r="A59" s="54" t="s">
        <v>105</v>
      </c>
      <c r="B59" s="69">
        <v>2008</v>
      </c>
      <c r="C59" s="70" t="s">
        <v>377</v>
      </c>
      <c r="D59" s="71">
        <v>252269985.20676103</v>
      </c>
      <c r="E59" s="71">
        <v>260591791.10000002</v>
      </c>
      <c r="F59" s="71">
        <v>260591791.10000002</v>
      </c>
      <c r="G59" s="71">
        <v>0</v>
      </c>
      <c r="H59" s="71">
        <v>-159738395.10999998</v>
      </c>
      <c r="I59" s="71">
        <v>-159724693.26999998</v>
      </c>
      <c r="J59" s="71">
        <v>-175890071.13</v>
      </c>
      <c r="K59" s="71">
        <v>16165377.859999999</v>
      </c>
      <c r="L59" s="71">
        <v>-13701.84</v>
      </c>
      <c r="M59" s="71">
        <v>0</v>
      </c>
      <c r="N59" s="71">
        <v>-13701.84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151416589.21676099</v>
      </c>
      <c r="W59" s="71">
        <v>151690491.973746</v>
      </c>
      <c r="X59" s="71">
        <v>0</v>
      </c>
      <c r="Y59" s="71">
        <v>-273902.75698500004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-402388970.983069</v>
      </c>
      <c r="AO59" s="71">
        <v>-8080718.5</v>
      </c>
      <c r="AP59" s="71">
        <v>-8080718.5</v>
      </c>
      <c r="AQ59" s="71">
        <v>0</v>
      </c>
      <c r="AR59" s="71">
        <v>-50264015.210000001</v>
      </c>
      <c r="AS59" s="71">
        <v>-50264015.210000001</v>
      </c>
      <c r="AT59" s="71">
        <v>-50622246.270000003</v>
      </c>
      <c r="AU59" s="71">
        <v>-3000000</v>
      </c>
      <c r="AV59" s="71">
        <v>-47622246.270000003</v>
      </c>
      <c r="AW59" s="71">
        <v>0</v>
      </c>
      <c r="AX59" s="71">
        <v>0</v>
      </c>
      <c r="AY59" s="71">
        <v>358231.06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-627431.81999999995</v>
      </c>
      <c r="BK59" s="71">
        <v>-627431.81999999995</v>
      </c>
      <c r="BL59" s="71">
        <v>-627431.81999999995</v>
      </c>
      <c r="BM59" s="71">
        <v>0</v>
      </c>
      <c r="BN59" s="71">
        <v>0</v>
      </c>
      <c r="BO59" s="71">
        <v>0</v>
      </c>
      <c r="BP59" s="71">
        <v>0</v>
      </c>
      <c r="BQ59" s="71">
        <v>-3157757.5</v>
      </c>
      <c r="BR59" s="71">
        <v>-3157757.5</v>
      </c>
      <c r="BS59" s="71">
        <v>0</v>
      </c>
      <c r="BT59" s="71">
        <v>0</v>
      </c>
      <c r="BU59" s="71">
        <v>-188842458.73630801</v>
      </c>
      <c r="BV59" s="71">
        <v>-6767190.5599999996</v>
      </c>
      <c r="BW59" s="71">
        <v>-46049967.164109997</v>
      </c>
      <c r="BX59" s="71">
        <v>-21733982.118719</v>
      </c>
      <c r="BY59" s="71">
        <v>0</v>
      </c>
      <c r="BZ59" s="71">
        <v>0</v>
      </c>
      <c r="CA59" s="71">
        <v>-113776611.84347899</v>
      </c>
      <c r="CB59" s="71">
        <v>0</v>
      </c>
      <c r="CC59" s="71">
        <v>-514707.05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-151416589.21676099</v>
      </c>
      <c r="CL59" s="71">
        <v>-151690491.973746</v>
      </c>
      <c r="CM59" s="71">
        <v>0</v>
      </c>
      <c r="CN59" s="71">
        <v>273902.75698500004</v>
      </c>
      <c r="CO59" s="71">
        <v>0</v>
      </c>
      <c r="CP59" s="71">
        <v>0</v>
      </c>
      <c r="CQ59" s="71">
        <v>0</v>
      </c>
      <c r="CR59" s="71">
        <v>0</v>
      </c>
      <c r="CS59" s="71">
        <v>0</v>
      </c>
      <c r="CT59" s="71">
        <v>0</v>
      </c>
      <c r="CU59" s="71">
        <v>-150118985.77630797</v>
      </c>
    </row>
    <row r="60" spans="1:99" ht="12.75" customHeight="1">
      <c r="A60" s="54" t="s">
        <v>107</v>
      </c>
      <c r="B60" s="69">
        <v>3001</v>
      </c>
      <c r="C60" s="70" t="s">
        <v>378</v>
      </c>
      <c r="D60" s="71">
        <v>29576213527.439995</v>
      </c>
      <c r="E60" s="71">
        <v>20896779910.569996</v>
      </c>
      <c r="F60" s="71">
        <v>21542565551.559998</v>
      </c>
      <c r="G60" s="71">
        <v>-645785640.99000001</v>
      </c>
      <c r="H60" s="71">
        <v>-1270243.9600000004</v>
      </c>
      <c r="I60" s="71">
        <v>-1316116.1400000006</v>
      </c>
      <c r="J60" s="71">
        <v>-57741276.270000003</v>
      </c>
      <c r="K60" s="71">
        <v>56425160.130000003</v>
      </c>
      <c r="L60" s="71">
        <v>45872.180000000051</v>
      </c>
      <c r="M60" s="71">
        <v>421708.34</v>
      </c>
      <c r="N60" s="71">
        <v>-375836.15999999997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8611880780.5299988</v>
      </c>
      <c r="W60" s="71">
        <v>2285874391.1900001</v>
      </c>
      <c r="X60" s="71">
        <v>46636231.520000003</v>
      </c>
      <c r="Y60" s="71">
        <v>312066460.81</v>
      </c>
      <c r="Z60" s="71">
        <v>5966866320.0500002</v>
      </c>
      <c r="AA60" s="71">
        <v>0</v>
      </c>
      <c r="AB60" s="71">
        <v>0</v>
      </c>
      <c r="AC60" s="71">
        <v>0</v>
      </c>
      <c r="AD60" s="71">
        <v>437376.96</v>
      </c>
      <c r="AE60" s="71">
        <v>0</v>
      </c>
      <c r="AF60" s="71">
        <v>0</v>
      </c>
      <c r="AG60" s="71">
        <v>68823080.299999997</v>
      </c>
      <c r="AH60" s="71">
        <v>68823080.299999997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-24937180326.870007</v>
      </c>
      <c r="AO60" s="71">
        <v>-4168987487.2600007</v>
      </c>
      <c r="AP60" s="71">
        <v>-4444377230.1500006</v>
      </c>
      <c r="AQ60" s="71">
        <v>275389742.88999999</v>
      </c>
      <c r="AR60" s="71">
        <v>-7625097.5600000322</v>
      </c>
      <c r="AS60" s="71">
        <v>45524960.599999964</v>
      </c>
      <c r="AT60" s="71">
        <v>-513735001.17000002</v>
      </c>
      <c r="AU60" s="71">
        <v>-424315525.43000001</v>
      </c>
      <c r="AV60" s="71">
        <v>-89419475.739999995</v>
      </c>
      <c r="AW60" s="71">
        <v>0</v>
      </c>
      <c r="AX60" s="71">
        <v>0</v>
      </c>
      <c r="AY60" s="71">
        <v>559259961.76999998</v>
      </c>
      <c r="AZ60" s="71">
        <v>-53150058.159999996</v>
      </c>
      <c r="BA60" s="71">
        <v>176410491.74000001</v>
      </c>
      <c r="BB60" s="71">
        <v>129803374.12</v>
      </c>
      <c r="BC60" s="71">
        <v>46607117.619999997</v>
      </c>
      <c r="BD60" s="71">
        <v>0</v>
      </c>
      <c r="BE60" s="71">
        <v>0</v>
      </c>
      <c r="BF60" s="71">
        <v>-229560549.90000001</v>
      </c>
      <c r="BG60" s="71">
        <v>-802445935.37999988</v>
      </c>
      <c r="BH60" s="71">
        <v>-802445935.37999988</v>
      </c>
      <c r="BI60" s="71">
        <v>0</v>
      </c>
      <c r="BJ60" s="71">
        <v>-14658342857.380007</v>
      </c>
      <c r="BK60" s="71">
        <v>-14673785946.210007</v>
      </c>
      <c r="BL60" s="71">
        <v>-44590175880.700005</v>
      </c>
      <c r="BM60" s="71">
        <v>29916389934.489998</v>
      </c>
      <c r="BN60" s="71">
        <v>15443088.830000013</v>
      </c>
      <c r="BO60" s="71">
        <v>239090803</v>
      </c>
      <c r="BP60" s="71">
        <v>-223647714.16999999</v>
      </c>
      <c r="BQ60" s="71">
        <v>-14392228</v>
      </c>
      <c r="BR60" s="71">
        <v>-14392228</v>
      </c>
      <c r="BS60" s="71">
        <v>0</v>
      </c>
      <c r="BT60" s="71">
        <v>0</v>
      </c>
      <c r="BU60" s="71">
        <v>-5227315545.0099983</v>
      </c>
      <c r="BV60" s="71">
        <v>-1288569808.6399999</v>
      </c>
      <c r="BW60" s="71">
        <v>-2933355380.0499988</v>
      </c>
      <c r="BX60" s="71">
        <v>-815886012</v>
      </c>
      <c r="BY60" s="71">
        <v>0</v>
      </c>
      <c r="BZ60" s="71">
        <v>0</v>
      </c>
      <c r="CA60" s="71">
        <v>-53222819.689999998</v>
      </c>
      <c r="CB60" s="71">
        <v>148228259.79000002</v>
      </c>
      <c r="CC60" s="71">
        <v>-284509784.42000002</v>
      </c>
      <c r="CD60" s="71">
        <v>-58071176.280000001</v>
      </c>
      <c r="CE60" s="71">
        <v>-1823941.92</v>
      </c>
      <c r="CF60" s="71">
        <v>-784183.01</v>
      </c>
      <c r="CG60" s="71">
        <v>0</v>
      </c>
      <c r="CH60" s="71">
        <v>-47328866.350000001</v>
      </c>
      <c r="CI60" s="71">
        <v>-8134185</v>
      </c>
      <c r="CJ60" s="71">
        <v>0</v>
      </c>
      <c r="CK60" s="71">
        <v>0</v>
      </c>
      <c r="CL60" s="71">
        <v>0</v>
      </c>
      <c r="CM60" s="71">
        <v>0</v>
      </c>
      <c r="CN60" s="71">
        <v>0</v>
      </c>
      <c r="CO60" s="71">
        <v>0</v>
      </c>
      <c r="CP60" s="71">
        <v>0</v>
      </c>
      <c r="CQ60" s="71">
        <v>0</v>
      </c>
      <c r="CR60" s="71">
        <v>0</v>
      </c>
      <c r="CS60" s="71">
        <v>0</v>
      </c>
      <c r="CT60" s="71">
        <v>0</v>
      </c>
      <c r="CU60" s="71">
        <v>4639033200.5699883</v>
      </c>
    </row>
    <row r="61" spans="1:99" ht="12.75" customHeight="1">
      <c r="A61" s="54" t="s">
        <v>109</v>
      </c>
      <c r="B61" s="69">
        <v>3002</v>
      </c>
      <c r="C61" s="70" t="s">
        <v>378</v>
      </c>
      <c r="D61" s="71">
        <v>2948978451.1599998</v>
      </c>
      <c r="E61" s="71">
        <v>2470394776.9200001</v>
      </c>
      <c r="F61" s="71">
        <v>2586041266.3099999</v>
      </c>
      <c r="G61" s="71">
        <v>-115646489.39</v>
      </c>
      <c r="H61" s="71">
        <v>-144910017.71000001</v>
      </c>
      <c r="I61" s="71">
        <v>-142641381.42000002</v>
      </c>
      <c r="J61" s="71">
        <v>-228784810.40000001</v>
      </c>
      <c r="K61" s="71">
        <v>86143428.980000004</v>
      </c>
      <c r="L61" s="71">
        <v>-2268636.29</v>
      </c>
      <c r="M61" s="71">
        <v>8072714.46</v>
      </c>
      <c r="N61" s="71">
        <v>-10341350.75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615276051.83000004</v>
      </c>
      <c r="W61" s="71">
        <v>96888774.700000003</v>
      </c>
      <c r="X61" s="71">
        <v>828378.5</v>
      </c>
      <c r="Y61" s="71">
        <v>52983799.740000002</v>
      </c>
      <c r="Z61" s="71">
        <v>462262619.55000001</v>
      </c>
      <c r="AA61" s="71">
        <v>0</v>
      </c>
      <c r="AB61" s="71">
        <v>0</v>
      </c>
      <c r="AC61" s="71">
        <v>0</v>
      </c>
      <c r="AD61" s="71">
        <v>2312479.34</v>
      </c>
      <c r="AE61" s="71">
        <v>0</v>
      </c>
      <c r="AF61" s="71">
        <v>0</v>
      </c>
      <c r="AG61" s="71">
        <v>8217640.1200000001</v>
      </c>
      <c r="AH61" s="71">
        <v>8217640.1200000001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-2936406169.1945887</v>
      </c>
      <c r="AO61" s="71">
        <v>-347718286.09000003</v>
      </c>
      <c r="AP61" s="71">
        <v>-364224264.46000004</v>
      </c>
      <c r="AQ61" s="71">
        <v>16505978.370000001</v>
      </c>
      <c r="AR61" s="71">
        <v>-38456942.290000014</v>
      </c>
      <c r="AS61" s="71">
        <v>-66407806.860000014</v>
      </c>
      <c r="AT61" s="71">
        <v>-156626317.67000002</v>
      </c>
      <c r="AU61" s="71">
        <v>-137291752.93000001</v>
      </c>
      <c r="AV61" s="71">
        <v>-19334564.739999998</v>
      </c>
      <c r="AW61" s="71">
        <v>0</v>
      </c>
      <c r="AX61" s="71">
        <v>0</v>
      </c>
      <c r="AY61" s="71">
        <v>90218510.810000002</v>
      </c>
      <c r="AZ61" s="71">
        <v>27950864.57</v>
      </c>
      <c r="BA61" s="71">
        <v>48049195.979999997</v>
      </c>
      <c r="BB61" s="71">
        <v>39694514.149999999</v>
      </c>
      <c r="BC61" s="71">
        <v>8354681.8300000001</v>
      </c>
      <c r="BD61" s="71">
        <v>0</v>
      </c>
      <c r="BE61" s="71">
        <v>0</v>
      </c>
      <c r="BF61" s="71">
        <v>-20098331.409999996</v>
      </c>
      <c r="BG61" s="71">
        <v>-54743051.010000005</v>
      </c>
      <c r="BH61" s="71">
        <v>-54743051.010000005</v>
      </c>
      <c r="BI61" s="71">
        <v>0</v>
      </c>
      <c r="BJ61" s="71">
        <v>-1539297552.3299999</v>
      </c>
      <c r="BK61" s="71">
        <v>-1539297552.3299999</v>
      </c>
      <c r="BL61" s="71">
        <v>-4132303627.02</v>
      </c>
      <c r="BM61" s="71">
        <v>2593006074.6900001</v>
      </c>
      <c r="BN61" s="71">
        <v>0</v>
      </c>
      <c r="BO61" s="71">
        <v>0</v>
      </c>
      <c r="BP61" s="71">
        <v>0</v>
      </c>
      <c r="BQ61" s="71">
        <v>-13250443.810000001</v>
      </c>
      <c r="BR61" s="71">
        <v>-13250443.810000001</v>
      </c>
      <c r="BS61" s="71">
        <v>0</v>
      </c>
      <c r="BT61" s="71">
        <v>0</v>
      </c>
      <c r="BU61" s="71">
        <v>-939659261.95458865</v>
      </c>
      <c r="BV61" s="71">
        <v>-735781235.61458874</v>
      </c>
      <c r="BW61" s="71">
        <v>-121054555.88</v>
      </c>
      <c r="BX61" s="71">
        <v>-44129893.219999999</v>
      </c>
      <c r="BY61" s="71">
        <v>0</v>
      </c>
      <c r="BZ61" s="71">
        <v>-85551084.060000002</v>
      </c>
      <c r="CA61" s="71">
        <v>-6632028.8099999996</v>
      </c>
      <c r="CB61" s="71">
        <v>57819261.440000005</v>
      </c>
      <c r="CC61" s="71">
        <v>-4329725.8099999996</v>
      </c>
      <c r="CD61" s="71">
        <v>-3280631.71</v>
      </c>
      <c r="CE61" s="71">
        <v>-909901.41</v>
      </c>
      <c r="CF61" s="71">
        <v>0</v>
      </c>
      <c r="CG61" s="71">
        <v>-140996.20000000001</v>
      </c>
      <c r="CH61" s="71">
        <v>-481914.97</v>
      </c>
      <c r="CI61" s="71">
        <v>-1747819.1300000001</v>
      </c>
      <c r="CJ61" s="71">
        <v>0</v>
      </c>
      <c r="CK61" s="71">
        <v>0</v>
      </c>
      <c r="CL61" s="71">
        <v>0</v>
      </c>
      <c r="CM61" s="71">
        <v>0</v>
      </c>
      <c r="CN61" s="71">
        <v>0</v>
      </c>
      <c r="CO61" s="71">
        <v>0</v>
      </c>
      <c r="CP61" s="71">
        <v>0</v>
      </c>
      <c r="CQ61" s="71">
        <v>0</v>
      </c>
      <c r="CR61" s="71">
        <v>0</v>
      </c>
      <c r="CS61" s="71">
        <v>0</v>
      </c>
      <c r="CT61" s="71">
        <v>0</v>
      </c>
      <c r="CU61" s="71">
        <v>12572281.965411186</v>
      </c>
    </row>
    <row r="62" spans="1:99" ht="12.75" customHeight="1">
      <c r="A62" s="54" t="s">
        <v>111</v>
      </c>
      <c r="B62" s="69">
        <v>3003</v>
      </c>
      <c r="C62" s="70" t="s">
        <v>378</v>
      </c>
      <c r="D62" s="71">
        <v>18526124012.709999</v>
      </c>
      <c r="E62" s="71">
        <v>16286928184.019999</v>
      </c>
      <c r="F62" s="71">
        <v>17080937499.709999</v>
      </c>
      <c r="G62" s="71">
        <v>-794009315.69000006</v>
      </c>
      <c r="H62" s="71">
        <v>-169678716.05000004</v>
      </c>
      <c r="I62" s="71">
        <v>-161859013.70000005</v>
      </c>
      <c r="J62" s="71">
        <v>-1990510889.8</v>
      </c>
      <c r="K62" s="71">
        <v>1828651876.0999999</v>
      </c>
      <c r="L62" s="71">
        <v>-7819702.3499999996</v>
      </c>
      <c r="M62" s="71">
        <v>14122255.560000001</v>
      </c>
      <c r="N62" s="71">
        <v>-21941957.91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2394466715.4400001</v>
      </c>
      <c r="W62" s="71">
        <v>87759331.019999996</v>
      </c>
      <c r="X62" s="71">
        <v>546062.12</v>
      </c>
      <c r="Y62" s="71">
        <v>769611713.41000009</v>
      </c>
      <c r="Z62" s="71">
        <v>1461647081.8900001</v>
      </c>
      <c r="AA62" s="71">
        <v>0</v>
      </c>
      <c r="AB62" s="71">
        <v>0</v>
      </c>
      <c r="AC62" s="71">
        <v>0</v>
      </c>
      <c r="AD62" s="71">
        <v>74902527</v>
      </c>
      <c r="AE62" s="71">
        <v>0</v>
      </c>
      <c r="AF62" s="71">
        <v>0</v>
      </c>
      <c r="AG62" s="71">
        <v>14407829.300000001</v>
      </c>
      <c r="AH62" s="71">
        <v>14407829.300000001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-16557196973.239998</v>
      </c>
      <c r="AO62" s="71">
        <v>-2503532089.9899998</v>
      </c>
      <c r="AP62" s="71">
        <v>-2689813337.8699999</v>
      </c>
      <c r="AQ62" s="71">
        <v>186281247.88</v>
      </c>
      <c r="AR62" s="71">
        <v>-310436475.13999999</v>
      </c>
      <c r="AS62" s="71">
        <v>-345908372.05999994</v>
      </c>
      <c r="AT62" s="71">
        <v>-1187461744.51</v>
      </c>
      <c r="AU62" s="71">
        <v>-981365421.79000008</v>
      </c>
      <c r="AV62" s="71">
        <v>-206096322.72</v>
      </c>
      <c r="AW62" s="71">
        <v>0</v>
      </c>
      <c r="AX62" s="71">
        <v>0</v>
      </c>
      <c r="AY62" s="71">
        <v>841553372.45000005</v>
      </c>
      <c r="AZ62" s="71">
        <v>35471896.919999957</v>
      </c>
      <c r="BA62" s="71">
        <v>275124987.59999996</v>
      </c>
      <c r="BB62" s="71">
        <v>241797229.22999999</v>
      </c>
      <c r="BC62" s="71">
        <v>33327758.369999997</v>
      </c>
      <c r="BD62" s="71">
        <v>0</v>
      </c>
      <c r="BE62" s="71">
        <v>0</v>
      </c>
      <c r="BF62" s="71">
        <v>-239653090.68000001</v>
      </c>
      <c r="BG62" s="71">
        <v>-189043751.88</v>
      </c>
      <c r="BH62" s="71">
        <v>-189043751.88</v>
      </c>
      <c r="BI62" s="71">
        <v>0</v>
      </c>
      <c r="BJ62" s="71">
        <v>-8566645652.9899979</v>
      </c>
      <c r="BK62" s="71">
        <v>-8566645652.9899979</v>
      </c>
      <c r="BL62" s="71">
        <v>-18572492317.969997</v>
      </c>
      <c r="BM62" s="71">
        <v>10005846664.98</v>
      </c>
      <c r="BN62" s="71">
        <v>0</v>
      </c>
      <c r="BO62" s="71">
        <v>0</v>
      </c>
      <c r="BP62" s="71">
        <v>0</v>
      </c>
      <c r="BQ62" s="71">
        <v>-80800643.870000005</v>
      </c>
      <c r="BR62" s="71">
        <v>-80800643.870000005</v>
      </c>
      <c r="BS62" s="71">
        <v>0</v>
      </c>
      <c r="BT62" s="71">
        <v>0</v>
      </c>
      <c r="BU62" s="71">
        <v>-4903447163.7399998</v>
      </c>
      <c r="BV62" s="71">
        <v>-3878755993.6199999</v>
      </c>
      <c r="BW62" s="71">
        <v>-929487853.02999997</v>
      </c>
      <c r="BX62" s="71">
        <v>-280073898.08999997</v>
      </c>
      <c r="BY62" s="71">
        <v>0</v>
      </c>
      <c r="BZ62" s="71">
        <v>-174370530.46000001</v>
      </c>
      <c r="CA62" s="71">
        <v>-42147869.280000001</v>
      </c>
      <c r="CB62" s="71">
        <v>440310835.03999996</v>
      </c>
      <c r="CC62" s="71">
        <v>-38921854.299999997</v>
      </c>
      <c r="CD62" s="71">
        <v>-3291195.63</v>
      </c>
      <c r="CE62" s="71">
        <v>-690715.09</v>
      </c>
      <c r="CF62" s="71">
        <v>0</v>
      </c>
      <c r="CG62" s="71">
        <v>-78504.5</v>
      </c>
      <c r="CH62" s="71">
        <v>-1423861.69</v>
      </c>
      <c r="CI62" s="71">
        <v>-1098114.3499999999</v>
      </c>
      <c r="CJ62" s="71">
        <v>0</v>
      </c>
      <c r="CK62" s="71">
        <v>0</v>
      </c>
      <c r="CL62" s="71">
        <v>0</v>
      </c>
      <c r="CM62" s="71">
        <v>0</v>
      </c>
      <c r="CN62" s="71">
        <v>0</v>
      </c>
      <c r="CO62" s="71">
        <v>0</v>
      </c>
      <c r="CP62" s="71">
        <v>0</v>
      </c>
      <c r="CQ62" s="71">
        <v>0</v>
      </c>
      <c r="CR62" s="71">
        <v>0</v>
      </c>
      <c r="CS62" s="71">
        <v>0</v>
      </c>
      <c r="CT62" s="71">
        <v>0</v>
      </c>
      <c r="CU62" s="71">
        <v>1968927039.4700012</v>
      </c>
    </row>
    <row r="63" spans="1:99" ht="12.75" customHeight="1">
      <c r="A63" s="54" t="s">
        <v>113</v>
      </c>
      <c r="B63" s="69">
        <v>3004</v>
      </c>
      <c r="C63" s="70" t="s">
        <v>378</v>
      </c>
      <c r="D63" s="71">
        <v>27898227546.639999</v>
      </c>
      <c r="E63" s="71">
        <v>19987679685.639999</v>
      </c>
      <c r="F63" s="71">
        <v>20673820941.639999</v>
      </c>
      <c r="G63" s="71">
        <v>-686141256</v>
      </c>
      <c r="H63" s="71">
        <v>-1104315394</v>
      </c>
      <c r="I63" s="71">
        <v>-1206618506</v>
      </c>
      <c r="J63" s="71">
        <v>-3133771920</v>
      </c>
      <c r="K63" s="71">
        <v>1927153414</v>
      </c>
      <c r="L63" s="71">
        <v>102303112</v>
      </c>
      <c r="M63" s="71">
        <v>219136893</v>
      </c>
      <c r="N63" s="71">
        <v>-116833781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8245409455</v>
      </c>
      <c r="W63" s="71">
        <v>1596662405</v>
      </c>
      <c r="X63" s="71">
        <v>78490826</v>
      </c>
      <c r="Y63" s="71">
        <v>802153690</v>
      </c>
      <c r="Z63" s="71">
        <v>5768102534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769453800</v>
      </c>
      <c r="AH63" s="71">
        <v>769453800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-24985326714.163433</v>
      </c>
      <c r="AO63" s="71">
        <v>-4170287058</v>
      </c>
      <c r="AP63" s="71">
        <v>-4319591118</v>
      </c>
      <c r="AQ63" s="71">
        <v>149304060</v>
      </c>
      <c r="AR63" s="71">
        <v>-204582088.60000002</v>
      </c>
      <c r="AS63" s="71">
        <v>-357628557.34000003</v>
      </c>
      <c r="AT63" s="71">
        <v>-976551262.70000005</v>
      </c>
      <c r="AU63" s="71">
        <v>-819090266.70000005</v>
      </c>
      <c r="AV63" s="71">
        <v>-157460996</v>
      </c>
      <c r="AW63" s="71">
        <v>0</v>
      </c>
      <c r="AX63" s="71">
        <v>0</v>
      </c>
      <c r="AY63" s="71">
        <v>618922705.36000001</v>
      </c>
      <c r="AZ63" s="71">
        <v>153046468.74000001</v>
      </c>
      <c r="BA63" s="71">
        <v>252480512.74000001</v>
      </c>
      <c r="BB63" s="71">
        <v>217960853.74000001</v>
      </c>
      <c r="BC63" s="71">
        <v>34519659</v>
      </c>
      <c r="BD63" s="71">
        <v>0</v>
      </c>
      <c r="BE63" s="71">
        <v>0</v>
      </c>
      <c r="BF63" s="71">
        <v>-99434044</v>
      </c>
      <c r="BG63" s="71">
        <v>-344367</v>
      </c>
      <c r="BH63" s="71">
        <v>-473474</v>
      </c>
      <c r="BI63" s="71">
        <v>129107</v>
      </c>
      <c r="BJ63" s="71">
        <v>-14980792592.553436</v>
      </c>
      <c r="BK63" s="71">
        <v>-15039010644.553436</v>
      </c>
      <c r="BL63" s="71">
        <v>-41449766529.553436</v>
      </c>
      <c r="BM63" s="71">
        <v>26410755885</v>
      </c>
      <c r="BN63" s="71">
        <v>58218052</v>
      </c>
      <c r="BO63" s="71">
        <v>119445176</v>
      </c>
      <c r="BP63" s="71">
        <v>-61227124</v>
      </c>
      <c r="BQ63" s="71">
        <v>-101415641.00999999</v>
      </c>
      <c r="BR63" s="71">
        <v>-101415641.00999999</v>
      </c>
      <c r="BS63" s="71">
        <v>0</v>
      </c>
      <c r="BT63" s="71">
        <v>0</v>
      </c>
      <c r="BU63" s="71">
        <v>-5527904967</v>
      </c>
      <c r="BV63" s="71">
        <v>-3868581030</v>
      </c>
      <c r="BW63" s="71">
        <v>-1195673660</v>
      </c>
      <c r="BX63" s="71">
        <v>-279204594</v>
      </c>
      <c r="BY63" s="71">
        <v>0</v>
      </c>
      <c r="BZ63" s="71">
        <v>-98581675</v>
      </c>
      <c r="CA63" s="71">
        <v>-190129218</v>
      </c>
      <c r="CB63" s="71">
        <v>143368403</v>
      </c>
      <c r="CC63" s="71">
        <v>-39103193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  <c r="CM63" s="71">
        <v>0</v>
      </c>
      <c r="CN63" s="71">
        <v>0</v>
      </c>
      <c r="CO63" s="71">
        <v>0</v>
      </c>
      <c r="CP63" s="71">
        <v>0</v>
      </c>
      <c r="CQ63" s="71">
        <v>0</v>
      </c>
      <c r="CR63" s="71">
        <v>0</v>
      </c>
      <c r="CS63" s="71">
        <v>0</v>
      </c>
      <c r="CT63" s="71">
        <v>0</v>
      </c>
      <c r="CU63" s="71">
        <v>2912900832.4765663</v>
      </c>
    </row>
    <row r="64" spans="1:99" ht="12.75" customHeight="1">
      <c r="A64" s="54" t="s">
        <v>115</v>
      </c>
      <c r="B64" s="69">
        <v>3005</v>
      </c>
      <c r="C64" s="70" t="s">
        <v>378</v>
      </c>
      <c r="D64" s="71">
        <v>1259018691.5599999</v>
      </c>
      <c r="E64" s="71">
        <v>1488746604.01</v>
      </c>
      <c r="F64" s="71">
        <v>1564885100.9300001</v>
      </c>
      <c r="G64" s="71">
        <v>-76138496.920000002</v>
      </c>
      <c r="H64" s="71">
        <v>-229727912.45000005</v>
      </c>
      <c r="I64" s="71">
        <v>-228771788.95000005</v>
      </c>
      <c r="J64" s="71">
        <v>-676642552.08000004</v>
      </c>
      <c r="K64" s="71">
        <v>447870763.13</v>
      </c>
      <c r="L64" s="71">
        <v>-956123.5</v>
      </c>
      <c r="M64" s="71">
        <v>8601570.2200000007</v>
      </c>
      <c r="N64" s="71">
        <v>-9557693.7200000007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-722908872.47000003</v>
      </c>
      <c r="AO64" s="71">
        <v>-263417928.99000001</v>
      </c>
      <c r="AP64" s="71">
        <v>-271168541.24000001</v>
      </c>
      <c r="AQ64" s="71">
        <v>7750612.25</v>
      </c>
      <c r="AR64" s="71">
        <v>-5294862.049999997</v>
      </c>
      <c r="AS64" s="71">
        <v>-3307828.9599999972</v>
      </c>
      <c r="AT64" s="71">
        <v>-23421046.829999998</v>
      </c>
      <c r="AU64" s="71">
        <v>-19199830.109999999</v>
      </c>
      <c r="AV64" s="71">
        <v>-13482932.960000001</v>
      </c>
      <c r="AW64" s="71">
        <v>0</v>
      </c>
      <c r="AX64" s="71">
        <v>9261716.2400000002</v>
      </c>
      <c r="AY64" s="71">
        <v>20113217.870000001</v>
      </c>
      <c r="AZ64" s="71">
        <v>-1987033.09</v>
      </c>
      <c r="BA64" s="71">
        <v>319739.18</v>
      </c>
      <c r="BB64" s="71">
        <v>410111.25</v>
      </c>
      <c r="BC64" s="71">
        <v>24350.54</v>
      </c>
      <c r="BD64" s="71">
        <v>0</v>
      </c>
      <c r="BE64" s="71">
        <v>-114722.61</v>
      </c>
      <c r="BF64" s="71">
        <v>-2306772.27</v>
      </c>
      <c r="BG64" s="71">
        <v>0</v>
      </c>
      <c r="BH64" s="71">
        <v>0</v>
      </c>
      <c r="BI64" s="71">
        <v>0</v>
      </c>
      <c r="BJ64" s="71">
        <v>-10172348.720000003</v>
      </c>
      <c r="BK64" s="71">
        <v>-11376711.100000001</v>
      </c>
      <c r="BL64" s="71">
        <v>-67057140.390000001</v>
      </c>
      <c r="BM64" s="71">
        <v>55680429.289999999</v>
      </c>
      <c r="BN64" s="71">
        <v>1204362.3799999999</v>
      </c>
      <c r="BO64" s="71">
        <v>2008364.95</v>
      </c>
      <c r="BP64" s="71">
        <v>-804002.57</v>
      </c>
      <c r="BQ64" s="71">
        <v>-20010450.130000003</v>
      </c>
      <c r="BR64" s="71">
        <v>-20010450.130000003</v>
      </c>
      <c r="BS64" s="71">
        <v>0</v>
      </c>
      <c r="BT64" s="71">
        <v>0</v>
      </c>
      <c r="BU64" s="71">
        <v>-424013282.57999998</v>
      </c>
      <c r="BV64" s="71">
        <v>-198547244.16</v>
      </c>
      <c r="BW64" s="71">
        <v>-156384875.77000001</v>
      </c>
      <c r="BX64" s="71">
        <v>-36633811.210000001</v>
      </c>
      <c r="BY64" s="71">
        <v>0</v>
      </c>
      <c r="BZ64" s="71">
        <v>-18048144.68</v>
      </c>
      <c r="CA64" s="71">
        <v>-38080856.810000002</v>
      </c>
      <c r="CB64" s="71">
        <v>23878846.25</v>
      </c>
      <c r="CC64" s="71">
        <v>-197196.2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0</v>
      </c>
      <c r="CQ64" s="71">
        <v>0</v>
      </c>
      <c r="CR64" s="71">
        <v>0</v>
      </c>
      <c r="CS64" s="71">
        <v>0</v>
      </c>
      <c r="CT64" s="71">
        <v>0</v>
      </c>
      <c r="CU64" s="71">
        <v>536109819.08999991</v>
      </c>
    </row>
    <row r="65" spans="1:99" ht="12.75" customHeight="1">
      <c r="A65" s="54" t="s">
        <v>116</v>
      </c>
      <c r="B65" s="69">
        <v>3006</v>
      </c>
      <c r="C65" s="70" t="s">
        <v>378</v>
      </c>
      <c r="D65" s="71">
        <v>28395664838.950001</v>
      </c>
      <c r="E65" s="71">
        <v>23441393306.350002</v>
      </c>
      <c r="F65" s="71">
        <v>24073963540.560001</v>
      </c>
      <c r="G65" s="71">
        <v>-632570234.21000004</v>
      </c>
      <c r="H65" s="71">
        <v>-886774891.3499999</v>
      </c>
      <c r="I65" s="71">
        <v>-892672095.86999989</v>
      </c>
      <c r="J65" s="71">
        <v>-3449816257</v>
      </c>
      <c r="K65" s="71">
        <v>2557144161.1300001</v>
      </c>
      <c r="L65" s="71">
        <v>5897204.5200000014</v>
      </c>
      <c r="M65" s="71">
        <v>19101925.170000002</v>
      </c>
      <c r="N65" s="71">
        <v>-13204720.65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5661053931.5299997</v>
      </c>
      <c r="W65" s="71">
        <v>282090869.18000001</v>
      </c>
      <c r="X65" s="71">
        <v>0</v>
      </c>
      <c r="Y65" s="71">
        <v>-23213026.18</v>
      </c>
      <c r="Z65" s="71">
        <v>5402176088.5299997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179992492.41999999</v>
      </c>
      <c r="AH65" s="71">
        <v>179992492.41999999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-24185501542.539997</v>
      </c>
      <c r="AO65" s="71">
        <v>-3156436632.8099999</v>
      </c>
      <c r="AP65" s="71">
        <v>-3382539562.5</v>
      </c>
      <c r="AQ65" s="71">
        <v>226102929.69</v>
      </c>
      <c r="AR65" s="71">
        <v>-212091272.98999995</v>
      </c>
      <c r="AS65" s="71">
        <v>-334339285.94999993</v>
      </c>
      <c r="AT65" s="71">
        <v>-699432818.91999996</v>
      </c>
      <c r="AU65" s="71">
        <v>-615822326.32999992</v>
      </c>
      <c r="AV65" s="71">
        <v>-46369280.07</v>
      </c>
      <c r="AW65" s="71">
        <v>-37241212.520000003</v>
      </c>
      <c r="AX65" s="71">
        <v>0</v>
      </c>
      <c r="AY65" s="71">
        <v>365093532.97000003</v>
      </c>
      <c r="AZ65" s="71">
        <v>122248012.95999999</v>
      </c>
      <c r="BA65" s="71">
        <v>241875686.69</v>
      </c>
      <c r="BB65" s="71">
        <v>214924232.94</v>
      </c>
      <c r="BC65" s="71">
        <v>26951453.75</v>
      </c>
      <c r="BD65" s="71">
        <v>0</v>
      </c>
      <c r="BE65" s="71">
        <v>0</v>
      </c>
      <c r="BF65" s="71">
        <v>-119627673.73</v>
      </c>
      <c r="BG65" s="71">
        <v>0</v>
      </c>
      <c r="BH65" s="71">
        <v>0</v>
      </c>
      <c r="BI65" s="71">
        <v>0</v>
      </c>
      <c r="BJ65" s="71">
        <v>-13988369568.549997</v>
      </c>
      <c r="BK65" s="71">
        <v>-13994604202.739998</v>
      </c>
      <c r="BL65" s="71">
        <v>-39137792082.089996</v>
      </c>
      <c r="BM65" s="71">
        <v>25143187879.349998</v>
      </c>
      <c r="BN65" s="71">
        <v>6234634.1900000004</v>
      </c>
      <c r="BO65" s="71">
        <v>11117336.560000001</v>
      </c>
      <c r="BP65" s="71">
        <v>-4882702.37</v>
      </c>
      <c r="BQ65" s="71">
        <v>-83903823.479999989</v>
      </c>
      <c r="BR65" s="71">
        <v>-83903823.479999989</v>
      </c>
      <c r="BS65" s="71">
        <v>0</v>
      </c>
      <c r="BT65" s="71">
        <v>0</v>
      </c>
      <c r="BU65" s="71">
        <v>-6742740826.0299997</v>
      </c>
      <c r="BV65" s="71">
        <v>-5105585051.8599997</v>
      </c>
      <c r="BW65" s="71">
        <v>-1304098519.79</v>
      </c>
      <c r="BX65" s="71">
        <v>-241328327.78</v>
      </c>
      <c r="BY65" s="71">
        <v>0</v>
      </c>
      <c r="BZ65" s="71">
        <v>-71871417.629999995</v>
      </c>
      <c r="CA65" s="71">
        <v>-249152035.58000001</v>
      </c>
      <c r="CB65" s="71">
        <v>268867815.36000001</v>
      </c>
      <c r="CC65" s="71">
        <v>-39573288.75</v>
      </c>
      <c r="CD65" s="71">
        <v>-1959418.68</v>
      </c>
      <c r="CE65" s="71">
        <v>0</v>
      </c>
      <c r="CF65" s="71">
        <v>0</v>
      </c>
      <c r="CG65" s="71">
        <v>0</v>
      </c>
      <c r="CH65" s="71">
        <v>-1959418.68</v>
      </c>
      <c r="CI65" s="71">
        <v>0</v>
      </c>
      <c r="CJ65" s="71">
        <v>0</v>
      </c>
      <c r="CK65" s="71">
        <v>0</v>
      </c>
      <c r="CL65" s="71">
        <v>0</v>
      </c>
      <c r="CM65" s="71">
        <v>0</v>
      </c>
      <c r="CN65" s="71">
        <v>0</v>
      </c>
      <c r="CO65" s="71">
        <v>0</v>
      </c>
      <c r="CP65" s="71">
        <v>0</v>
      </c>
      <c r="CQ65" s="71">
        <v>0</v>
      </c>
      <c r="CR65" s="71">
        <v>0</v>
      </c>
      <c r="CS65" s="71">
        <v>0</v>
      </c>
      <c r="CT65" s="71">
        <v>0</v>
      </c>
      <c r="CU65" s="71">
        <v>4210163296.4100037</v>
      </c>
    </row>
    <row r="66" spans="1:99" ht="12.75" customHeight="1">
      <c r="A66" s="54" t="s">
        <v>117</v>
      </c>
      <c r="B66" s="69">
        <v>3007</v>
      </c>
      <c r="C66" s="70" t="s">
        <v>378</v>
      </c>
      <c r="D66" s="71">
        <v>307175589.57999998</v>
      </c>
      <c r="E66" s="71">
        <v>168695166.19999999</v>
      </c>
      <c r="F66" s="71">
        <v>210525113.59999999</v>
      </c>
      <c r="G66" s="71">
        <v>-41829947.399999999</v>
      </c>
      <c r="H66" s="71">
        <v>-24270204.18</v>
      </c>
      <c r="I66" s="71">
        <v>-30183533.280000001</v>
      </c>
      <c r="J66" s="71">
        <v>-41772010.520000003</v>
      </c>
      <c r="K66" s="71">
        <v>11588477.24</v>
      </c>
      <c r="L66" s="71">
        <v>5913329.1000000015</v>
      </c>
      <c r="M66" s="71">
        <v>16701193.720000001</v>
      </c>
      <c r="N66" s="71">
        <v>-10787864.619999999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161486088.99000001</v>
      </c>
      <c r="W66" s="71">
        <v>46817925.629999995</v>
      </c>
      <c r="X66" s="71">
        <v>249140</v>
      </c>
      <c r="Y66" s="71">
        <v>4642706.9499999993</v>
      </c>
      <c r="Z66" s="71">
        <v>103487842.76000001</v>
      </c>
      <c r="AA66" s="71">
        <v>6287720.8399999999</v>
      </c>
      <c r="AB66" s="71">
        <v>0</v>
      </c>
      <c r="AC66" s="71">
        <v>0</v>
      </c>
      <c r="AD66" s="71">
        <v>0</v>
      </c>
      <c r="AE66" s="71">
        <v>752.81</v>
      </c>
      <c r="AF66" s="71">
        <v>0</v>
      </c>
      <c r="AG66" s="71">
        <v>1264538.57</v>
      </c>
      <c r="AH66" s="71">
        <v>1264538.57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-241000391.76000017</v>
      </c>
      <c r="AO66" s="71">
        <v>-78501707.569999993</v>
      </c>
      <c r="AP66" s="71">
        <v>-81614684.319999993</v>
      </c>
      <c r="AQ66" s="71">
        <v>3112976.75</v>
      </c>
      <c r="AR66" s="71">
        <v>-34335658.429999992</v>
      </c>
      <c r="AS66" s="71">
        <v>-51294642.199999988</v>
      </c>
      <c r="AT66" s="71">
        <v>-75008917.449999988</v>
      </c>
      <c r="AU66" s="71">
        <v>-62592482.409999996</v>
      </c>
      <c r="AV66" s="71">
        <v>-12416435.039999999</v>
      </c>
      <c r="AW66" s="71">
        <v>0</v>
      </c>
      <c r="AX66" s="71">
        <v>0</v>
      </c>
      <c r="AY66" s="71">
        <v>23714275.25</v>
      </c>
      <c r="AZ66" s="71">
        <v>16958983.77</v>
      </c>
      <c r="BA66" s="71">
        <v>18574095.739999998</v>
      </c>
      <c r="BB66" s="71">
        <v>17232011.539999999</v>
      </c>
      <c r="BC66" s="71">
        <v>1342084.2</v>
      </c>
      <c r="BD66" s="71">
        <v>0</v>
      </c>
      <c r="BE66" s="71">
        <v>0</v>
      </c>
      <c r="BF66" s="71">
        <v>-1615111.97</v>
      </c>
      <c r="BG66" s="71">
        <v>0</v>
      </c>
      <c r="BH66" s="71">
        <v>0</v>
      </c>
      <c r="BI66" s="71">
        <v>0</v>
      </c>
      <c r="BJ66" s="71">
        <v>-65701084.190000176</v>
      </c>
      <c r="BK66" s="71">
        <v>-65701084.190000176</v>
      </c>
      <c r="BL66" s="71">
        <v>-622132964.81000006</v>
      </c>
      <c r="BM66" s="71">
        <v>556431880.61999989</v>
      </c>
      <c r="BN66" s="71">
        <v>0</v>
      </c>
      <c r="BO66" s="71">
        <v>0</v>
      </c>
      <c r="BP66" s="71">
        <v>0</v>
      </c>
      <c r="BQ66" s="71">
        <v>-3308619.1900000004</v>
      </c>
      <c r="BR66" s="71">
        <v>-2179422.1</v>
      </c>
      <c r="BS66" s="71">
        <v>0</v>
      </c>
      <c r="BT66" s="71">
        <v>-1129197.0900000001</v>
      </c>
      <c r="BU66" s="71">
        <v>-49694987.339999996</v>
      </c>
      <c r="BV66" s="71">
        <v>-29257707.280000001</v>
      </c>
      <c r="BW66" s="71">
        <v>-18250648.43</v>
      </c>
      <c r="BX66" s="71">
        <v>-5811734.54</v>
      </c>
      <c r="BY66" s="71">
        <v>0</v>
      </c>
      <c r="BZ66" s="71">
        <v>-45462.19</v>
      </c>
      <c r="CA66" s="71">
        <v>-276.94</v>
      </c>
      <c r="CB66" s="71">
        <v>10766906.33</v>
      </c>
      <c r="CC66" s="71">
        <v>-7096064.29</v>
      </c>
      <c r="CD66" s="71">
        <v>-9458335.0399999991</v>
      </c>
      <c r="CE66" s="71">
        <v>-390925.69</v>
      </c>
      <c r="CF66" s="71">
        <v>0</v>
      </c>
      <c r="CG66" s="71">
        <v>0</v>
      </c>
      <c r="CH66" s="71">
        <v>-9067966.0399999991</v>
      </c>
      <c r="CI66" s="71">
        <v>556.69000000000005</v>
      </c>
      <c r="CJ66" s="71">
        <v>0</v>
      </c>
      <c r="CK66" s="71">
        <v>0</v>
      </c>
      <c r="CL66" s="71">
        <v>0</v>
      </c>
      <c r="CM66" s="71">
        <v>0</v>
      </c>
      <c r="CN66" s="71">
        <v>0</v>
      </c>
      <c r="CO66" s="71">
        <v>0</v>
      </c>
      <c r="CP66" s="71">
        <v>0</v>
      </c>
      <c r="CQ66" s="71">
        <v>0</v>
      </c>
      <c r="CR66" s="71">
        <v>0</v>
      </c>
      <c r="CS66" s="71">
        <v>0</v>
      </c>
      <c r="CT66" s="71">
        <v>0</v>
      </c>
      <c r="CU66" s="71">
        <v>66175197.819999814</v>
      </c>
    </row>
    <row r="67" spans="1:99" ht="12.75" customHeight="1">
      <c r="A67" s="54" t="s">
        <v>118</v>
      </c>
      <c r="B67" s="69">
        <v>3008</v>
      </c>
      <c r="C67" s="70" t="s">
        <v>378</v>
      </c>
      <c r="D67" s="71">
        <v>2952852685.0700011</v>
      </c>
      <c r="E67" s="71">
        <v>3014339642.5500007</v>
      </c>
      <c r="F67" s="71">
        <v>3157379127.3300009</v>
      </c>
      <c r="G67" s="71">
        <v>-143039484.78</v>
      </c>
      <c r="H67" s="71">
        <v>-61838771.559999689</v>
      </c>
      <c r="I67" s="71">
        <v>-61672826.19999969</v>
      </c>
      <c r="J67" s="71">
        <v>-614907817.60999966</v>
      </c>
      <c r="K67" s="71">
        <v>553234991.40999997</v>
      </c>
      <c r="L67" s="71">
        <v>-165945.36000000068</v>
      </c>
      <c r="M67" s="71">
        <v>389360.73999999929</v>
      </c>
      <c r="N67" s="71">
        <v>-555306.1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351814.08000000007</v>
      </c>
      <c r="W67" s="71">
        <v>-2123.2299999999959</v>
      </c>
      <c r="X67" s="71">
        <v>0</v>
      </c>
      <c r="Y67" s="71">
        <v>50603.320000000065</v>
      </c>
      <c r="Z67" s="71">
        <v>303333.99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-2827132288.230001</v>
      </c>
      <c r="AO67" s="71">
        <v>-571004460.67999995</v>
      </c>
      <c r="AP67" s="71">
        <v>-600086964.46999991</v>
      </c>
      <c r="AQ67" s="71">
        <v>29082503.789999999</v>
      </c>
      <c r="AR67" s="71">
        <v>-177019428.78000024</v>
      </c>
      <c r="AS67" s="71">
        <v>-226133010.65000021</v>
      </c>
      <c r="AT67" s="71">
        <v>-464982002.78000021</v>
      </c>
      <c r="AU67" s="71">
        <v>-381068268.00000024</v>
      </c>
      <c r="AV67" s="71">
        <v>-83913734.780000001</v>
      </c>
      <c r="AW67" s="71">
        <v>0</v>
      </c>
      <c r="AX67" s="71">
        <v>0</v>
      </c>
      <c r="AY67" s="71">
        <v>238848992.13</v>
      </c>
      <c r="AZ67" s="71">
        <v>49113581.869999968</v>
      </c>
      <c r="BA67" s="71">
        <v>95314947.189999968</v>
      </c>
      <c r="BB67" s="71">
        <v>79517887.529999971</v>
      </c>
      <c r="BC67" s="71">
        <v>15797059.659999998</v>
      </c>
      <c r="BD67" s="71">
        <v>0</v>
      </c>
      <c r="BE67" s="71">
        <v>0</v>
      </c>
      <c r="BF67" s="71">
        <v>-46201365.32</v>
      </c>
      <c r="BG67" s="71">
        <v>0</v>
      </c>
      <c r="BH67" s="71">
        <v>0</v>
      </c>
      <c r="BI67" s="71">
        <v>0</v>
      </c>
      <c r="BJ67" s="71">
        <v>-489853877.88000047</v>
      </c>
      <c r="BK67" s="71">
        <v>-489951339.03000045</v>
      </c>
      <c r="BL67" s="71">
        <v>-1051138486.0000005</v>
      </c>
      <c r="BM67" s="71">
        <v>561187146.97000003</v>
      </c>
      <c r="BN67" s="71">
        <v>97461.149999999674</v>
      </c>
      <c r="BO67" s="71">
        <v>435694.88999999966</v>
      </c>
      <c r="BP67" s="71">
        <v>-338233.74</v>
      </c>
      <c r="BQ67" s="71">
        <v>-15499161.49000001</v>
      </c>
      <c r="BR67" s="71">
        <v>-15499161.49000001</v>
      </c>
      <c r="BS67" s="71">
        <v>0</v>
      </c>
      <c r="BT67" s="71">
        <v>0</v>
      </c>
      <c r="BU67" s="71">
        <v>-1573721409.3400004</v>
      </c>
      <c r="BV67" s="71">
        <v>-1093068844.6300004</v>
      </c>
      <c r="BW67" s="71">
        <v>-248878749.8599999</v>
      </c>
      <c r="BX67" s="71">
        <v>-49847613.769999921</v>
      </c>
      <c r="BY67" s="71">
        <v>0</v>
      </c>
      <c r="BZ67" s="71">
        <v>-35801280.110000007</v>
      </c>
      <c r="CA67" s="71">
        <v>-155622987.78000021</v>
      </c>
      <c r="CB67" s="71">
        <v>9498066.8100000005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-33950.06</v>
      </c>
      <c r="CL67" s="71">
        <v>204.88999999999987</v>
      </c>
      <c r="CM67" s="71">
        <v>0</v>
      </c>
      <c r="CN67" s="71">
        <v>-4883.2199999999993</v>
      </c>
      <c r="CO67" s="71">
        <v>-29271.729999999996</v>
      </c>
      <c r="CP67" s="71">
        <v>0</v>
      </c>
      <c r="CQ67" s="71">
        <v>0</v>
      </c>
      <c r="CR67" s="71">
        <v>0</v>
      </c>
      <c r="CS67" s="71">
        <v>0</v>
      </c>
      <c r="CT67" s="71">
        <v>0</v>
      </c>
      <c r="CU67" s="71">
        <v>125720396.84000015</v>
      </c>
    </row>
    <row r="68" spans="1:99" ht="12.75" customHeight="1">
      <c r="A68" s="54" t="s">
        <v>119</v>
      </c>
      <c r="B68" s="69">
        <v>3009</v>
      </c>
      <c r="C68" s="70" t="s">
        <v>378</v>
      </c>
      <c r="D68" s="71">
        <v>15545434033.860609</v>
      </c>
      <c r="E68" s="71">
        <v>14260111606.134842</v>
      </c>
      <c r="F68" s="71">
        <v>14626443632.13213</v>
      </c>
      <c r="G68" s="71">
        <v>-366332025.99728841</v>
      </c>
      <c r="H68" s="71">
        <v>-704100603.45000017</v>
      </c>
      <c r="I68" s="71">
        <v>-768704595.36000013</v>
      </c>
      <c r="J68" s="71">
        <v>-2364059157.3600001</v>
      </c>
      <c r="K68" s="71">
        <v>1595354562</v>
      </c>
      <c r="L68" s="71">
        <v>64603991.909999996</v>
      </c>
      <c r="M68" s="71">
        <v>212108561.91</v>
      </c>
      <c r="N68" s="71">
        <v>-147504570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1989423031.1757679</v>
      </c>
      <c r="W68" s="71">
        <v>1035335531.0219016</v>
      </c>
      <c r="X68" s="71">
        <v>117660716.81705222</v>
      </c>
      <c r="Y68" s="71">
        <v>216883752.76612687</v>
      </c>
      <c r="Z68" s="71">
        <v>619543030.57068729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4.7730281949043274E-9</v>
      </c>
      <c r="AH68" s="71">
        <v>4.7730281949043274E-9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-11258482419.380489</v>
      </c>
      <c r="AO68" s="71">
        <v>-2058896494.3870685</v>
      </c>
      <c r="AP68" s="71">
        <v>-2163982370.8899999</v>
      </c>
      <c r="AQ68" s="71">
        <v>105085876.50293131</v>
      </c>
      <c r="AR68" s="71">
        <v>-80695589.035301343</v>
      </c>
      <c r="AS68" s="71">
        <v>-131519724.49149001</v>
      </c>
      <c r="AT68" s="71">
        <v>-392324871.30500001</v>
      </c>
      <c r="AU68" s="71">
        <v>-348384008.38499999</v>
      </c>
      <c r="AV68" s="71">
        <v>-43940862.920000002</v>
      </c>
      <c r="AW68" s="71">
        <v>0</v>
      </c>
      <c r="AX68" s="71">
        <v>0</v>
      </c>
      <c r="AY68" s="71">
        <v>260805146.81351</v>
      </c>
      <c r="AZ68" s="71">
        <v>50824135.456188664</v>
      </c>
      <c r="BA68" s="71">
        <v>144588601.45249206</v>
      </c>
      <c r="BB68" s="71">
        <v>123208999.00249207</v>
      </c>
      <c r="BC68" s="71">
        <v>21379602.449999999</v>
      </c>
      <c r="BD68" s="71">
        <v>0</v>
      </c>
      <c r="BE68" s="71">
        <v>0</v>
      </c>
      <c r="BF68" s="71">
        <v>-93764465.996303394</v>
      </c>
      <c r="BG68" s="71">
        <v>0</v>
      </c>
      <c r="BH68" s="71">
        <v>0</v>
      </c>
      <c r="BI68" s="71">
        <v>0</v>
      </c>
      <c r="BJ68" s="71">
        <v>-3970195362.6399994</v>
      </c>
      <c r="BK68" s="71">
        <v>-3970195362.6399994</v>
      </c>
      <c r="BL68" s="71">
        <v>-7306846722.6399994</v>
      </c>
      <c r="BM68" s="71">
        <v>3336651360</v>
      </c>
      <c r="BN68" s="71">
        <v>0</v>
      </c>
      <c r="BO68" s="71">
        <v>0</v>
      </c>
      <c r="BP68" s="71">
        <v>0</v>
      </c>
      <c r="BQ68" s="71">
        <v>-58081847.939999998</v>
      </c>
      <c r="BR68" s="71">
        <v>-56733747.839999996</v>
      </c>
      <c r="BS68" s="71">
        <v>0</v>
      </c>
      <c r="BT68" s="71">
        <v>-1348100.1000000003</v>
      </c>
      <c r="BU68" s="71">
        <v>-5090613125.3781214</v>
      </c>
      <c r="BV68" s="71">
        <v>-3953453850.2578411</v>
      </c>
      <c r="BW68" s="71">
        <v>-1022122145.7585484</v>
      </c>
      <c r="BX68" s="71">
        <v>-133356809.19129714</v>
      </c>
      <c r="BY68" s="71">
        <v>0</v>
      </c>
      <c r="BZ68" s="71">
        <v>-38042675.980822884</v>
      </c>
      <c r="CA68" s="71">
        <v>-31713224.058686584</v>
      </c>
      <c r="CB68" s="71">
        <v>162097269.699588</v>
      </c>
      <c r="CC68" s="71">
        <v>-74021689.830512688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  <c r="CM68" s="71">
        <v>0</v>
      </c>
      <c r="CN68" s="71">
        <v>0</v>
      </c>
      <c r="CO68" s="71">
        <v>0</v>
      </c>
      <c r="CP68" s="71">
        <v>0</v>
      </c>
      <c r="CQ68" s="71">
        <v>0</v>
      </c>
      <c r="CR68" s="71">
        <v>0</v>
      </c>
      <c r="CS68" s="71">
        <v>0</v>
      </c>
      <c r="CT68" s="71">
        <v>0</v>
      </c>
      <c r="CU68" s="71">
        <v>4286951614.4801197</v>
      </c>
    </row>
    <row r="69" spans="1:99" ht="12.75" customHeight="1">
      <c r="A69" s="54" t="s">
        <v>120</v>
      </c>
      <c r="B69" s="69">
        <v>3011</v>
      </c>
      <c r="C69" s="70" t="s">
        <v>378</v>
      </c>
      <c r="D69" s="71">
        <v>4013089761.0700002</v>
      </c>
      <c r="E69" s="71">
        <v>4187581495.0500002</v>
      </c>
      <c r="F69" s="71">
        <v>4321202118.3000002</v>
      </c>
      <c r="G69" s="71">
        <v>-133620623.25</v>
      </c>
      <c r="H69" s="71">
        <v>-232611837.53999996</v>
      </c>
      <c r="I69" s="71">
        <v>-272227829.95999998</v>
      </c>
      <c r="J69" s="71">
        <v>-744910133.87</v>
      </c>
      <c r="K69" s="71">
        <v>472682303.91000003</v>
      </c>
      <c r="L69" s="71">
        <v>39615992.420000002</v>
      </c>
      <c r="M69" s="71">
        <v>65978906.200000003</v>
      </c>
      <c r="N69" s="71">
        <v>-26362913.780000001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47713132.919999972</v>
      </c>
      <c r="W69" s="71">
        <v>65170171.369999997</v>
      </c>
      <c r="X69" s="71">
        <v>0</v>
      </c>
      <c r="Y69" s="71">
        <v>36344973.589999996</v>
      </c>
      <c r="Z69" s="71">
        <v>-53802012.040000021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10406970.639999999</v>
      </c>
      <c r="AH69" s="71">
        <v>10406970.639999999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-3676480552.9400001</v>
      </c>
      <c r="AO69" s="71">
        <v>-492938996.66000003</v>
      </c>
      <c r="AP69" s="71">
        <v>-510310083.42000002</v>
      </c>
      <c r="AQ69" s="71">
        <v>17371086.760000002</v>
      </c>
      <c r="AR69" s="71">
        <v>-24310980.750000004</v>
      </c>
      <c r="AS69" s="71">
        <v>-28643316.810000002</v>
      </c>
      <c r="AT69" s="71">
        <v>-123051028.54000001</v>
      </c>
      <c r="AU69" s="71">
        <v>-113844367.40000001</v>
      </c>
      <c r="AV69" s="71">
        <v>-9206661.1400000006</v>
      </c>
      <c r="AW69" s="71">
        <v>0</v>
      </c>
      <c r="AX69" s="71">
        <v>0</v>
      </c>
      <c r="AY69" s="71">
        <v>94407711.730000004</v>
      </c>
      <c r="AZ69" s="71">
        <v>4332336.0599999987</v>
      </c>
      <c r="BA69" s="71">
        <v>30646463.09</v>
      </c>
      <c r="BB69" s="71">
        <v>26342518.77</v>
      </c>
      <c r="BC69" s="71">
        <v>4303944.3199999994</v>
      </c>
      <c r="BD69" s="71">
        <v>0</v>
      </c>
      <c r="BE69" s="71">
        <v>0</v>
      </c>
      <c r="BF69" s="71">
        <v>-26314127.030000001</v>
      </c>
      <c r="BG69" s="71">
        <v>15828710.999999998</v>
      </c>
      <c r="BH69" s="71">
        <v>15828710.999999998</v>
      </c>
      <c r="BI69" s="71">
        <v>0</v>
      </c>
      <c r="BJ69" s="71">
        <v>-590475978.32999992</v>
      </c>
      <c r="BK69" s="71">
        <v>-590475978.32999992</v>
      </c>
      <c r="BL69" s="71">
        <v>-1076709315.22</v>
      </c>
      <c r="BM69" s="71">
        <v>486233336.89000005</v>
      </c>
      <c r="BN69" s="71">
        <v>0</v>
      </c>
      <c r="BO69" s="71">
        <v>0</v>
      </c>
      <c r="BP69" s="71">
        <v>0</v>
      </c>
      <c r="BQ69" s="71">
        <v>-19713161.450000003</v>
      </c>
      <c r="BR69" s="71">
        <v>-19713161.450000003</v>
      </c>
      <c r="BS69" s="71">
        <v>0</v>
      </c>
      <c r="BT69" s="71">
        <v>0</v>
      </c>
      <c r="BU69" s="71">
        <v>-2573114733.73</v>
      </c>
      <c r="BV69" s="71">
        <v>-2151215253.46</v>
      </c>
      <c r="BW69" s="71">
        <v>-190827057.10999995</v>
      </c>
      <c r="BX69" s="71">
        <v>-106648915.26999998</v>
      </c>
      <c r="BY69" s="71">
        <v>0</v>
      </c>
      <c r="BZ69" s="71">
        <v>-25195163.719999999</v>
      </c>
      <c r="CA69" s="71">
        <v>-3571170.17</v>
      </c>
      <c r="CB69" s="71">
        <v>28211464.360000003</v>
      </c>
      <c r="CC69" s="71">
        <v>-123868638.36</v>
      </c>
      <c r="CD69" s="71">
        <v>8244586.9800000004</v>
      </c>
      <c r="CE69" s="71">
        <v>0</v>
      </c>
      <c r="CF69" s="71">
        <v>8244586.9800000004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  <c r="CM69" s="71">
        <v>0</v>
      </c>
      <c r="CN69" s="71">
        <v>0</v>
      </c>
      <c r="CO69" s="71">
        <v>0</v>
      </c>
      <c r="CP69" s="71">
        <v>0</v>
      </c>
      <c r="CQ69" s="71">
        <v>0</v>
      </c>
      <c r="CR69" s="71">
        <v>0</v>
      </c>
      <c r="CS69" s="71">
        <v>0</v>
      </c>
      <c r="CT69" s="71">
        <v>0</v>
      </c>
      <c r="CU69" s="71">
        <v>336609208.13000011</v>
      </c>
    </row>
    <row r="70" spans="1:99" ht="12.75" customHeight="1">
      <c r="A70" s="54" t="s">
        <v>121</v>
      </c>
      <c r="B70" s="69">
        <v>3012</v>
      </c>
      <c r="C70" s="70" t="s">
        <v>378</v>
      </c>
      <c r="D70" s="71">
        <v>20559185786.390003</v>
      </c>
      <c r="E70" s="71">
        <v>17671871370.870003</v>
      </c>
      <c r="F70" s="71">
        <v>20003806424.490002</v>
      </c>
      <c r="G70" s="71">
        <v>-2331935053.6199999</v>
      </c>
      <c r="H70" s="71">
        <v>-249743033.18999982</v>
      </c>
      <c r="I70" s="71">
        <v>-490016589.8499999</v>
      </c>
      <c r="J70" s="71">
        <v>-2676319459.4200001</v>
      </c>
      <c r="K70" s="71">
        <v>2186302869.5700002</v>
      </c>
      <c r="L70" s="71">
        <v>240273556.66000009</v>
      </c>
      <c r="M70" s="71">
        <v>1147031851.6400001</v>
      </c>
      <c r="N70" s="71">
        <v>-906758294.98000002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3136976656.48</v>
      </c>
      <c r="W70" s="71">
        <v>1421605750.1300001</v>
      </c>
      <c r="X70" s="71">
        <v>0</v>
      </c>
      <c r="Y70" s="71">
        <v>592154895.66999996</v>
      </c>
      <c r="Z70" s="71">
        <v>1123216010.6799998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80792.23</v>
      </c>
      <c r="AH70" s="71">
        <v>80792.23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-13787652950.059999</v>
      </c>
      <c r="AO70" s="71">
        <v>-2625028703.0599999</v>
      </c>
      <c r="AP70" s="71">
        <v>-3030763676.5</v>
      </c>
      <c r="AQ70" s="71">
        <v>405734973.44</v>
      </c>
      <c r="AR70" s="71">
        <v>-161689731.79999995</v>
      </c>
      <c r="AS70" s="71">
        <v>-336514474.17999995</v>
      </c>
      <c r="AT70" s="71">
        <v>-984128191.94999993</v>
      </c>
      <c r="AU70" s="71">
        <v>-752221158.90999997</v>
      </c>
      <c r="AV70" s="71">
        <v>-231907033.03999999</v>
      </c>
      <c r="AW70" s="71">
        <v>0</v>
      </c>
      <c r="AX70" s="71">
        <v>0</v>
      </c>
      <c r="AY70" s="71">
        <v>647613717.76999998</v>
      </c>
      <c r="AZ70" s="71">
        <v>174824742.38</v>
      </c>
      <c r="BA70" s="71">
        <v>485310449.25</v>
      </c>
      <c r="BB70" s="71">
        <v>378483779.05000001</v>
      </c>
      <c r="BC70" s="71">
        <v>106826670.2</v>
      </c>
      <c r="BD70" s="71">
        <v>0</v>
      </c>
      <c r="BE70" s="71">
        <v>0</v>
      </c>
      <c r="BF70" s="71">
        <v>-310485706.87</v>
      </c>
      <c r="BG70" s="71">
        <v>-1626339.01</v>
      </c>
      <c r="BH70" s="71">
        <v>-1626339.01</v>
      </c>
      <c r="BI70" s="71">
        <v>0</v>
      </c>
      <c r="BJ70" s="71">
        <v>-7421217319.749999</v>
      </c>
      <c r="BK70" s="71">
        <v>-7421217319.749999</v>
      </c>
      <c r="BL70" s="71">
        <v>-13480777959.389999</v>
      </c>
      <c r="BM70" s="71">
        <v>6059560639.6400003</v>
      </c>
      <c r="BN70" s="71">
        <v>0</v>
      </c>
      <c r="BO70" s="71">
        <v>0</v>
      </c>
      <c r="BP70" s="71">
        <v>0</v>
      </c>
      <c r="BQ70" s="71">
        <v>-50910364.509999998</v>
      </c>
      <c r="BR70" s="71">
        <v>-50910364.509999998</v>
      </c>
      <c r="BS70" s="71">
        <v>0</v>
      </c>
      <c r="BT70" s="71">
        <v>0</v>
      </c>
      <c r="BU70" s="71">
        <v>-3527180491.9300008</v>
      </c>
      <c r="BV70" s="71">
        <v>-4307844219.8600006</v>
      </c>
      <c r="BW70" s="71">
        <v>-323375187.69</v>
      </c>
      <c r="BX70" s="71">
        <v>-181636410.68000001</v>
      </c>
      <c r="BY70" s="71">
        <v>0</v>
      </c>
      <c r="BZ70" s="71">
        <v>0</v>
      </c>
      <c r="CA70" s="71">
        <v>0</v>
      </c>
      <c r="CB70" s="71">
        <v>1304411467.8599999</v>
      </c>
      <c r="CC70" s="71">
        <v>-18736141.559999999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  <c r="CM70" s="71">
        <v>0</v>
      </c>
      <c r="CN70" s="71">
        <v>0</v>
      </c>
      <c r="CO70" s="71">
        <v>0</v>
      </c>
      <c r="CP70" s="71">
        <v>0</v>
      </c>
      <c r="CQ70" s="71">
        <v>0</v>
      </c>
      <c r="CR70" s="71">
        <v>0</v>
      </c>
      <c r="CS70" s="71">
        <v>0</v>
      </c>
      <c r="CT70" s="71">
        <v>0</v>
      </c>
      <c r="CU70" s="71">
        <v>6771532836.3300037</v>
      </c>
    </row>
    <row r="71" spans="1:99" ht="12.75" customHeight="1">
      <c r="A71" s="54" t="s">
        <v>122</v>
      </c>
      <c r="B71" s="69">
        <v>3016</v>
      </c>
      <c r="C71" s="70" t="s">
        <v>378</v>
      </c>
      <c r="D71" s="71">
        <v>915024348.3499999</v>
      </c>
      <c r="E71" s="71">
        <v>947367781.92999995</v>
      </c>
      <c r="F71" s="71">
        <v>993026965.38</v>
      </c>
      <c r="G71" s="71">
        <v>-45659183.450000003</v>
      </c>
      <c r="H71" s="71">
        <v>-32343433.580000002</v>
      </c>
      <c r="I71" s="71">
        <v>-36215535.170000002</v>
      </c>
      <c r="J71" s="71">
        <v>-44085295.82</v>
      </c>
      <c r="K71" s="71">
        <v>7869760.6500000004</v>
      </c>
      <c r="L71" s="71">
        <v>3872101.59</v>
      </c>
      <c r="M71" s="71">
        <v>4810139.59</v>
      </c>
      <c r="N71" s="71">
        <v>-938038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-661841325.85954154</v>
      </c>
      <c r="AO71" s="71">
        <v>-58594170.259999998</v>
      </c>
      <c r="AP71" s="71">
        <v>-64044997.359999999</v>
      </c>
      <c r="AQ71" s="71">
        <v>5450827.0999999996</v>
      </c>
      <c r="AR71" s="71">
        <v>-15335612.59</v>
      </c>
      <c r="AS71" s="71">
        <v>-20393116.859999999</v>
      </c>
      <c r="AT71" s="71">
        <v>-57529108.269999996</v>
      </c>
      <c r="AU71" s="71">
        <v>-35392987.68</v>
      </c>
      <c r="AV71" s="71">
        <v>-22136120.59</v>
      </c>
      <c r="AW71" s="71">
        <v>0</v>
      </c>
      <c r="AX71" s="71">
        <v>0</v>
      </c>
      <c r="AY71" s="71">
        <v>37135991.409999996</v>
      </c>
      <c r="AZ71" s="71">
        <v>5057504.2699999996</v>
      </c>
      <c r="BA71" s="71">
        <v>15933711.27</v>
      </c>
      <c r="BB71" s="71">
        <v>10729125.879999999</v>
      </c>
      <c r="BC71" s="71">
        <v>5204585.3899999997</v>
      </c>
      <c r="BD71" s="71">
        <v>0</v>
      </c>
      <c r="BE71" s="71">
        <v>0</v>
      </c>
      <c r="BF71" s="71">
        <v>-10876207</v>
      </c>
      <c r="BG71" s="71">
        <v>0</v>
      </c>
      <c r="BH71" s="71">
        <v>0</v>
      </c>
      <c r="BI71" s="71">
        <v>0</v>
      </c>
      <c r="BJ71" s="71">
        <v>-86164011.85999994</v>
      </c>
      <c r="BK71" s="71">
        <v>-90088314.599999934</v>
      </c>
      <c r="BL71" s="71">
        <v>-301558875.97999996</v>
      </c>
      <c r="BM71" s="71">
        <v>211470561.38000003</v>
      </c>
      <c r="BN71" s="71">
        <v>3924302.74</v>
      </c>
      <c r="BO71" s="71">
        <v>12777658.65</v>
      </c>
      <c r="BP71" s="71">
        <v>-8853355.9100000001</v>
      </c>
      <c r="BQ71" s="71">
        <v>-11092056.779999999</v>
      </c>
      <c r="BR71" s="71">
        <v>-11092056.779999999</v>
      </c>
      <c r="BS71" s="71">
        <v>0</v>
      </c>
      <c r="BT71" s="71">
        <v>0</v>
      </c>
      <c r="BU71" s="71">
        <v>-490655474.36954165</v>
      </c>
      <c r="BV71" s="71">
        <v>-392993094.67954159</v>
      </c>
      <c r="BW71" s="71">
        <v>-42627484.600000001</v>
      </c>
      <c r="BX71" s="71">
        <v>-6734163.8600000003</v>
      </c>
      <c r="BY71" s="71">
        <v>0</v>
      </c>
      <c r="BZ71" s="71">
        <v>-40342283.990000002</v>
      </c>
      <c r="CA71" s="71">
        <v>-12623598.18</v>
      </c>
      <c r="CB71" s="71">
        <v>5866187.5999999996</v>
      </c>
      <c r="CC71" s="71">
        <v>-1201036.6599999999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  <c r="CM71" s="71">
        <v>0</v>
      </c>
      <c r="CN71" s="71">
        <v>0</v>
      </c>
      <c r="CO71" s="71">
        <v>0</v>
      </c>
      <c r="CP71" s="71">
        <v>0</v>
      </c>
      <c r="CQ71" s="71">
        <v>0</v>
      </c>
      <c r="CR71" s="71">
        <v>0</v>
      </c>
      <c r="CS71" s="71">
        <v>0</v>
      </c>
      <c r="CT71" s="71">
        <v>0</v>
      </c>
      <c r="CU71" s="71">
        <v>253183022.49045837</v>
      </c>
    </row>
    <row r="72" spans="1:99" ht="12.75" customHeight="1">
      <c r="A72" s="54" t="s">
        <v>123</v>
      </c>
      <c r="B72" s="69">
        <v>3017</v>
      </c>
      <c r="C72" s="70" t="s">
        <v>378</v>
      </c>
      <c r="D72" s="71">
        <v>13973080446.189995</v>
      </c>
      <c r="E72" s="71">
        <v>13162210357.639996</v>
      </c>
      <c r="F72" s="71">
        <v>14373335206.689997</v>
      </c>
      <c r="G72" s="71">
        <v>-1211124849.0500002</v>
      </c>
      <c r="H72" s="71">
        <v>-638832246.24000013</v>
      </c>
      <c r="I72" s="71">
        <v>-740834840.1500001</v>
      </c>
      <c r="J72" s="71">
        <v>-2916775721.3400002</v>
      </c>
      <c r="K72" s="71">
        <v>2175940881.1900001</v>
      </c>
      <c r="L72" s="71">
        <v>102002593.91</v>
      </c>
      <c r="M72" s="71">
        <v>176804757.78</v>
      </c>
      <c r="N72" s="71">
        <v>-74802163.870000005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1449702334.79</v>
      </c>
      <c r="W72" s="71">
        <v>0</v>
      </c>
      <c r="X72" s="71">
        <v>0</v>
      </c>
      <c r="Y72" s="71">
        <v>1449702334.79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-10079987203.769997</v>
      </c>
      <c r="AO72" s="71">
        <v>-3365271701.1799998</v>
      </c>
      <c r="AP72" s="71">
        <v>-3643144232.4099998</v>
      </c>
      <c r="AQ72" s="71">
        <v>277872531.23000002</v>
      </c>
      <c r="AR72" s="71">
        <v>-83727620.279999971</v>
      </c>
      <c r="AS72" s="71">
        <v>-197635122.92999995</v>
      </c>
      <c r="AT72" s="71">
        <v>-579789554.27999997</v>
      </c>
      <c r="AU72" s="71">
        <v>-695890249.8499999</v>
      </c>
      <c r="AV72" s="71">
        <v>116100695.56999999</v>
      </c>
      <c r="AW72" s="71">
        <v>0</v>
      </c>
      <c r="AX72" s="71">
        <v>0</v>
      </c>
      <c r="AY72" s="71">
        <v>382154431.35000002</v>
      </c>
      <c r="AZ72" s="71">
        <v>113907502.64999998</v>
      </c>
      <c r="BA72" s="71">
        <v>267699752.05999997</v>
      </c>
      <c r="BB72" s="71">
        <v>252095499.93999997</v>
      </c>
      <c r="BC72" s="71">
        <v>15604252.119999999</v>
      </c>
      <c r="BD72" s="71">
        <v>0</v>
      </c>
      <c r="BE72" s="71">
        <v>0</v>
      </c>
      <c r="BF72" s="71">
        <v>-153792249.41</v>
      </c>
      <c r="BG72" s="71">
        <v>-146693.14000000001</v>
      </c>
      <c r="BH72" s="71">
        <v>-198730.92</v>
      </c>
      <c r="BI72" s="71">
        <v>52037.78</v>
      </c>
      <c r="BJ72" s="71">
        <v>-1022366216.84</v>
      </c>
      <c r="BK72" s="71">
        <v>-1083520097.47</v>
      </c>
      <c r="BL72" s="71">
        <v>-2011536007.5599999</v>
      </c>
      <c r="BM72" s="71">
        <v>928015910.08999991</v>
      </c>
      <c r="BN72" s="71">
        <v>61153880.629999995</v>
      </c>
      <c r="BO72" s="71">
        <v>145311149.25999999</v>
      </c>
      <c r="BP72" s="71">
        <v>-84157268.629999995</v>
      </c>
      <c r="BQ72" s="71">
        <v>-79077286.650000006</v>
      </c>
      <c r="BR72" s="71">
        <v>-79077286.650000006</v>
      </c>
      <c r="BS72" s="71">
        <v>0</v>
      </c>
      <c r="BT72" s="71">
        <v>0</v>
      </c>
      <c r="BU72" s="71">
        <v>-5529227430.4499989</v>
      </c>
      <c r="BV72" s="71">
        <v>-4977927004.0499992</v>
      </c>
      <c r="BW72" s="71">
        <v>-614448982.15999997</v>
      </c>
      <c r="BX72" s="71">
        <v>-146962636.65999997</v>
      </c>
      <c r="BY72" s="71">
        <v>0</v>
      </c>
      <c r="BZ72" s="71">
        <v>-74502878.459999993</v>
      </c>
      <c r="CA72" s="71">
        <v>-168167346.70000002</v>
      </c>
      <c r="CB72" s="71">
        <v>435980458.28999996</v>
      </c>
      <c r="CC72" s="71">
        <v>16800959.289999992</v>
      </c>
      <c r="CD72" s="71">
        <v>-170255.23</v>
      </c>
      <c r="CE72" s="71">
        <v>-170255.23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  <c r="CM72" s="71">
        <v>0</v>
      </c>
      <c r="CN72" s="71">
        <v>0</v>
      </c>
      <c r="CO72" s="71">
        <v>0</v>
      </c>
      <c r="CP72" s="71">
        <v>0</v>
      </c>
      <c r="CQ72" s="71">
        <v>0</v>
      </c>
      <c r="CR72" s="71">
        <v>0</v>
      </c>
      <c r="CS72" s="71">
        <v>0</v>
      </c>
      <c r="CT72" s="71">
        <v>0</v>
      </c>
      <c r="CU72" s="71">
        <v>3893093242.4199982</v>
      </c>
    </row>
    <row r="73" spans="1:99" ht="12.75" customHeight="1">
      <c r="A73" s="54" t="s">
        <v>124</v>
      </c>
      <c r="B73" s="69">
        <v>3018</v>
      </c>
      <c r="C73" s="70" t="s">
        <v>378</v>
      </c>
      <c r="D73" s="71">
        <v>27048237035.889999</v>
      </c>
      <c r="E73" s="71">
        <v>29234647774.23</v>
      </c>
      <c r="F73" s="71">
        <v>29340585986.880001</v>
      </c>
      <c r="G73" s="71">
        <v>-105938212.65000001</v>
      </c>
      <c r="H73" s="71">
        <v>-2477603250.6300001</v>
      </c>
      <c r="I73" s="71">
        <v>-2477603250.6300001</v>
      </c>
      <c r="J73" s="71">
        <v>-7823324815.5</v>
      </c>
      <c r="K73" s="71">
        <v>5345721564.8699999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189939942.72</v>
      </c>
      <c r="W73" s="71">
        <v>172763124.31</v>
      </c>
      <c r="X73" s="71">
        <v>0</v>
      </c>
      <c r="Y73" s="71">
        <v>0</v>
      </c>
      <c r="Z73" s="71">
        <v>17176818.41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101252569.57000001</v>
      </c>
      <c r="AH73" s="71">
        <v>101252569.57000001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-19668072787.150002</v>
      </c>
      <c r="AO73" s="71">
        <v>-3282573104.1600003</v>
      </c>
      <c r="AP73" s="71">
        <v>-3285253194.6400003</v>
      </c>
      <c r="AQ73" s="71">
        <v>2680090.48</v>
      </c>
      <c r="AR73" s="71">
        <v>-594533169.50999999</v>
      </c>
      <c r="AS73" s="71">
        <v>-595264732.25999999</v>
      </c>
      <c r="AT73" s="71">
        <v>-2519878697.9499998</v>
      </c>
      <c r="AU73" s="71">
        <v>-2149727397.75</v>
      </c>
      <c r="AV73" s="71">
        <v>-370151300.19999999</v>
      </c>
      <c r="AW73" s="71">
        <v>0</v>
      </c>
      <c r="AX73" s="71">
        <v>0</v>
      </c>
      <c r="AY73" s="71">
        <v>1924613965.6899998</v>
      </c>
      <c r="AZ73" s="71">
        <v>731562.75000000745</v>
      </c>
      <c r="BA73" s="71">
        <v>39422274.289999999</v>
      </c>
      <c r="BB73" s="71">
        <v>34715208.359999999</v>
      </c>
      <c r="BC73" s="71">
        <v>4707065.93</v>
      </c>
      <c r="BD73" s="71">
        <v>0</v>
      </c>
      <c r="BE73" s="71">
        <v>0</v>
      </c>
      <c r="BF73" s="71">
        <v>-38690711.539999992</v>
      </c>
      <c r="BG73" s="71">
        <v>-102207631.66000001</v>
      </c>
      <c r="BH73" s="71">
        <v>-102241682.66000001</v>
      </c>
      <c r="BI73" s="71">
        <v>34051</v>
      </c>
      <c r="BJ73" s="71">
        <v>-4185557432.8199997</v>
      </c>
      <c r="BK73" s="71">
        <v>-4185557432.8199997</v>
      </c>
      <c r="BL73" s="71">
        <v>-6634665062.6999998</v>
      </c>
      <c r="BM73" s="71">
        <v>2449107629.8800001</v>
      </c>
      <c r="BN73" s="71">
        <v>0</v>
      </c>
      <c r="BO73" s="71">
        <v>0</v>
      </c>
      <c r="BP73" s="71">
        <v>0</v>
      </c>
      <c r="BQ73" s="71">
        <v>-246389425.85000005</v>
      </c>
      <c r="BR73" s="71">
        <v>-246389425.85000005</v>
      </c>
      <c r="BS73" s="71">
        <v>0</v>
      </c>
      <c r="BT73" s="71">
        <v>0</v>
      </c>
      <c r="BU73" s="71">
        <v>-11103137334.450001</v>
      </c>
      <c r="BV73" s="71">
        <v>-8645236093.710001</v>
      </c>
      <c r="BW73" s="71">
        <v>-1524322420.2800002</v>
      </c>
      <c r="BX73" s="71">
        <v>-202477575.88999996</v>
      </c>
      <c r="BY73" s="71">
        <v>0</v>
      </c>
      <c r="BZ73" s="71">
        <v>-466190861.45999998</v>
      </c>
      <c r="CA73" s="71">
        <v>-215833321.94999999</v>
      </c>
      <c r="CB73" s="71">
        <v>0</v>
      </c>
      <c r="CC73" s="71">
        <v>-49077061.159999996</v>
      </c>
      <c r="CD73" s="71">
        <v>-7794303.4500000002</v>
      </c>
      <c r="CE73" s="71">
        <v>0</v>
      </c>
      <c r="CF73" s="71">
        <v>-6828652.3100000005</v>
      </c>
      <c r="CG73" s="71">
        <v>0</v>
      </c>
      <c r="CH73" s="71">
        <v>-965651.14</v>
      </c>
      <c r="CI73" s="71">
        <v>0</v>
      </c>
      <c r="CJ73" s="71">
        <v>0</v>
      </c>
      <c r="CK73" s="71">
        <v>-145880385.25</v>
      </c>
      <c r="CL73" s="71">
        <v>-145880385.25</v>
      </c>
      <c r="CM73" s="71">
        <v>0</v>
      </c>
      <c r="CN73" s="71">
        <v>0</v>
      </c>
      <c r="CO73" s="71">
        <v>0</v>
      </c>
      <c r="CP73" s="71">
        <v>0</v>
      </c>
      <c r="CQ73" s="71">
        <v>0</v>
      </c>
      <c r="CR73" s="71">
        <v>0</v>
      </c>
      <c r="CS73" s="71">
        <v>0</v>
      </c>
      <c r="CT73" s="71">
        <v>0</v>
      </c>
      <c r="CU73" s="71">
        <v>7380164248.7399979</v>
      </c>
    </row>
    <row r="74" spans="1:99" ht="13.5" customHeight="1">
      <c r="A74" s="54" t="s">
        <v>125</v>
      </c>
      <c r="B74" s="69">
        <v>4002</v>
      </c>
      <c r="C74" s="70" t="s">
        <v>379</v>
      </c>
      <c r="D74" s="71">
        <v>152850596.89000002</v>
      </c>
      <c r="E74" s="71">
        <v>125489936.34</v>
      </c>
      <c r="F74" s="71">
        <v>158130849.03</v>
      </c>
      <c r="G74" s="71">
        <v>-32640912.690000001</v>
      </c>
      <c r="H74" s="71">
        <v>-21672579.669999994</v>
      </c>
      <c r="I74" s="71">
        <v>-28471053.479999997</v>
      </c>
      <c r="J74" s="71">
        <v>-84626627.239999995</v>
      </c>
      <c r="K74" s="71">
        <v>56155573.759999998</v>
      </c>
      <c r="L74" s="71">
        <v>6798473.8100000005</v>
      </c>
      <c r="M74" s="71">
        <v>16903371.030000001</v>
      </c>
      <c r="N74" s="71">
        <v>-10104897.220000001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46198356.18</v>
      </c>
      <c r="W74" s="71">
        <v>46198356.18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2834884.0399999996</v>
      </c>
      <c r="AH74" s="71">
        <v>2705156.01</v>
      </c>
      <c r="AI74" s="71">
        <v>129728.03</v>
      </c>
      <c r="AJ74" s="71">
        <v>0</v>
      </c>
      <c r="AK74" s="71">
        <v>0</v>
      </c>
      <c r="AL74" s="71">
        <v>0</v>
      </c>
      <c r="AM74" s="71">
        <v>0</v>
      </c>
      <c r="AN74" s="71">
        <v>-108200825.21000001</v>
      </c>
      <c r="AO74" s="71">
        <v>-18939033.739999998</v>
      </c>
      <c r="AP74" s="71">
        <v>-21785796.469999999</v>
      </c>
      <c r="AQ74" s="71">
        <v>2846762.73</v>
      </c>
      <c r="AR74" s="71">
        <v>-24243702.590000007</v>
      </c>
      <c r="AS74" s="71">
        <v>-40302710.460000008</v>
      </c>
      <c r="AT74" s="71">
        <v>-66725535.430000007</v>
      </c>
      <c r="AU74" s="71">
        <v>-74014776.510000005</v>
      </c>
      <c r="AV74" s="71">
        <v>7289241.0800000001</v>
      </c>
      <c r="AW74" s="71">
        <v>0</v>
      </c>
      <c r="AX74" s="71">
        <v>0</v>
      </c>
      <c r="AY74" s="71">
        <v>26422824.969999999</v>
      </c>
      <c r="AZ74" s="71">
        <v>16059007.870000001</v>
      </c>
      <c r="BA74" s="71">
        <v>22917378.59</v>
      </c>
      <c r="BB74" s="71">
        <v>27061280.969999999</v>
      </c>
      <c r="BC74" s="71">
        <v>-4143902.38</v>
      </c>
      <c r="BD74" s="71">
        <v>0</v>
      </c>
      <c r="BE74" s="71">
        <v>0</v>
      </c>
      <c r="BF74" s="71">
        <v>-6858370.7199999997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-1631782.35</v>
      </c>
      <c r="BR74" s="71">
        <v>-1631782.35</v>
      </c>
      <c r="BS74" s="71">
        <v>0</v>
      </c>
      <c r="BT74" s="71">
        <v>0</v>
      </c>
      <c r="BU74" s="71">
        <v>-63386306.530000001</v>
      </c>
      <c r="BV74" s="71">
        <v>-60796735.979999997</v>
      </c>
      <c r="BW74" s="71">
        <v>-5158763.4400000004</v>
      </c>
      <c r="BX74" s="71">
        <v>-1201736.4099999999</v>
      </c>
      <c r="BY74" s="71">
        <v>0</v>
      </c>
      <c r="BZ74" s="71">
        <v>0</v>
      </c>
      <c r="CA74" s="71">
        <v>-306051.7</v>
      </c>
      <c r="CB74" s="71">
        <v>4890500.09</v>
      </c>
      <c r="CC74" s="71">
        <v>-813519.09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0</v>
      </c>
      <c r="CM74" s="71">
        <v>0</v>
      </c>
      <c r="CN74" s="71">
        <v>0</v>
      </c>
      <c r="CO74" s="71">
        <v>0</v>
      </c>
      <c r="CP74" s="71">
        <v>0</v>
      </c>
      <c r="CQ74" s="71">
        <v>0</v>
      </c>
      <c r="CR74" s="71">
        <v>0</v>
      </c>
      <c r="CS74" s="71">
        <v>0</v>
      </c>
      <c r="CT74" s="71">
        <v>0</v>
      </c>
      <c r="CU74" s="71">
        <v>44649771.680000007</v>
      </c>
    </row>
    <row r="75" spans="1:99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  <c r="CM75" s="71">
        <v>0</v>
      </c>
      <c r="CN75" s="71">
        <v>0</v>
      </c>
      <c r="CO75" s="71">
        <v>0</v>
      </c>
      <c r="CP75" s="71">
        <v>0</v>
      </c>
      <c r="CQ75" s="71">
        <v>0</v>
      </c>
      <c r="CR75" s="71">
        <v>0</v>
      </c>
      <c r="CS75" s="71">
        <v>0</v>
      </c>
      <c r="CT75" s="71">
        <v>0</v>
      </c>
      <c r="CU75" s="71">
        <v>0</v>
      </c>
    </row>
    <row r="76" spans="1:99" ht="12.75" customHeight="1">
      <c r="A76" s="55" t="s">
        <v>127</v>
      </c>
      <c r="B76" s="72">
        <v>4004</v>
      </c>
      <c r="C76" s="70" t="s">
        <v>379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  <c r="CM76" s="71">
        <v>0</v>
      </c>
      <c r="CN76" s="71">
        <v>0</v>
      </c>
      <c r="CO76" s="71">
        <v>0</v>
      </c>
      <c r="CP76" s="71">
        <v>0</v>
      </c>
      <c r="CQ76" s="71">
        <v>0</v>
      </c>
      <c r="CR76" s="71">
        <v>0</v>
      </c>
      <c r="CS76" s="71">
        <v>0</v>
      </c>
      <c r="CT76" s="71">
        <v>0</v>
      </c>
      <c r="CU76" s="71">
        <v>0</v>
      </c>
    </row>
    <row r="77" spans="1:99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  <c r="CM77" s="71">
        <v>0</v>
      </c>
      <c r="CN77" s="71">
        <v>0</v>
      </c>
      <c r="CO77" s="71">
        <v>0</v>
      </c>
      <c r="CP77" s="71">
        <v>0</v>
      </c>
      <c r="CQ77" s="71">
        <v>0</v>
      </c>
      <c r="CR77" s="71">
        <v>0</v>
      </c>
      <c r="CS77" s="71">
        <v>0</v>
      </c>
      <c r="CT77" s="71">
        <v>0</v>
      </c>
      <c r="CU77" s="71">
        <v>0</v>
      </c>
    </row>
    <row r="78" spans="1:99" ht="12.75" customHeight="1">
      <c r="A78" s="56" t="s">
        <v>129</v>
      </c>
      <c r="B78" s="73">
        <v>9000</v>
      </c>
      <c r="C78" s="70" t="s">
        <v>380</v>
      </c>
      <c r="D78" s="74">
        <v>316499.33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316499.33</v>
      </c>
      <c r="W78" s="74">
        <v>0</v>
      </c>
      <c r="X78" s="74">
        <v>0</v>
      </c>
      <c r="Y78" s="74">
        <v>316499.33</v>
      </c>
      <c r="Z78" s="74">
        <v>0</v>
      </c>
      <c r="AA78" s="74">
        <v>0</v>
      </c>
      <c r="AB78" s="74">
        <v>0</v>
      </c>
      <c r="AC78" s="74">
        <v>0</v>
      </c>
      <c r="AD78" s="74">
        <v>0</v>
      </c>
      <c r="AE78" s="74">
        <v>0</v>
      </c>
      <c r="AF78" s="74">
        <v>0</v>
      </c>
      <c r="AG78" s="74">
        <v>0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-1487599.7300000002</v>
      </c>
      <c r="AO78" s="74">
        <v>-1095600.28</v>
      </c>
      <c r="AP78" s="74">
        <v>-1095600.28</v>
      </c>
      <c r="AQ78" s="74">
        <v>0</v>
      </c>
      <c r="AR78" s="74">
        <v>628007.83000000007</v>
      </c>
      <c r="AS78" s="74">
        <v>628007.83000000007</v>
      </c>
      <c r="AT78" s="74">
        <v>-588821.69999999995</v>
      </c>
      <c r="AU78" s="74">
        <v>-588821.69999999995</v>
      </c>
      <c r="AV78" s="74">
        <v>0</v>
      </c>
      <c r="AW78" s="74">
        <v>0</v>
      </c>
      <c r="AX78" s="74">
        <v>0</v>
      </c>
      <c r="AY78" s="74">
        <v>1216829.53</v>
      </c>
      <c r="AZ78" s="74">
        <v>0</v>
      </c>
      <c r="BA78" s="74">
        <v>0</v>
      </c>
      <c r="BB78" s="74">
        <v>0</v>
      </c>
      <c r="BC78" s="74">
        <v>0</v>
      </c>
      <c r="BD78" s="74">
        <v>0</v>
      </c>
      <c r="BE78" s="74">
        <v>0</v>
      </c>
      <c r="BF78" s="74">
        <v>0</v>
      </c>
      <c r="BG78" s="74">
        <v>0</v>
      </c>
      <c r="BH78" s="74">
        <v>0</v>
      </c>
      <c r="BI78" s="74">
        <v>0</v>
      </c>
      <c r="BJ78" s="74">
        <v>-1020007.2800000003</v>
      </c>
      <c r="BK78" s="74">
        <v>-1020007.2800000003</v>
      </c>
      <c r="BL78" s="74">
        <v>-3988487.8200000003</v>
      </c>
      <c r="BM78" s="74">
        <v>2968480.54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0</v>
      </c>
      <c r="BT78" s="74">
        <v>0</v>
      </c>
      <c r="BU78" s="74">
        <v>0</v>
      </c>
      <c r="BV78" s="74">
        <v>0</v>
      </c>
      <c r="BW78" s="74">
        <v>0</v>
      </c>
      <c r="BX78" s="74">
        <v>0</v>
      </c>
      <c r="BY78" s="74">
        <v>0</v>
      </c>
      <c r="BZ78" s="74">
        <v>0</v>
      </c>
      <c r="CA78" s="74">
        <v>0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0</v>
      </c>
      <c r="CJ78" s="74">
        <v>0</v>
      </c>
      <c r="CK78" s="74">
        <v>0</v>
      </c>
      <c r="CL78" s="74">
        <v>0</v>
      </c>
      <c r="CM78" s="74">
        <v>0</v>
      </c>
      <c r="CN78" s="74">
        <v>0</v>
      </c>
      <c r="CO78" s="74">
        <v>0</v>
      </c>
      <c r="CP78" s="74">
        <v>0</v>
      </c>
      <c r="CQ78" s="74">
        <v>0</v>
      </c>
      <c r="CR78" s="74">
        <v>0</v>
      </c>
      <c r="CS78" s="74">
        <v>0</v>
      </c>
      <c r="CT78" s="74">
        <v>0</v>
      </c>
      <c r="CU78" s="74">
        <v>-1171100.4000000001</v>
      </c>
    </row>
    <row r="79" spans="1:99" ht="12.75" customHeight="1">
      <c r="A79" s="56" t="s">
        <v>130</v>
      </c>
      <c r="B79" s="73">
        <v>9001</v>
      </c>
      <c r="C79" s="70" t="s">
        <v>381</v>
      </c>
      <c r="D79" s="74">
        <v>198251825667.88739</v>
      </c>
      <c r="E79" s="74">
        <v>171493379844.52484</v>
      </c>
      <c r="F79" s="74">
        <v>178877424192.19214</v>
      </c>
      <c r="G79" s="74">
        <v>-7384044347.6672888</v>
      </c>
      <c r="H79" s="74">
        <v>-7317677762.5199986</v>
      </c>
      <c r="I79" s="74">
        <v>-7831887473.3199997</v>
      </c>
      <c r="J79" s="74">
        <v>-28321722754.040001</v>
      </c>
      <c r="K79" s="74">
        <v>20489835280.719997</v>
      </c>
      <c r="L79" s="74">
        <v>514209710.80000007</v>
      </c>
      <c r="M79" s="74">
        <v>1902382049.05</v>
      </c>
      <c r="N79" s="74">
        <v>-1388172338.2499998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32910210125.982533</v>
      </c>
      <c r="W79" s="74">
        <v>7266775716.7456474</v>
      </c>
      <c r="X79" s="74">
        <v>244411354.95705223</v>
      </c>
      <c r="Y79" s="74">
        <v>4213919404.2491422</v>
      </c>
      <c r="Z79" s="74">
        <v>21021370402.970684</v>
      </c>
      <c r="AA79" s="74">
        <v>6287720.8399999999</v>
      </c>
      <c r="AB79" s="74">
        <v>0</v>
      </c>
      <c r="AC79" s="74">
        <v>0</v>
      </c>
      <c r="AD79" s="74">
        <v>77652383.299999997</v>
      </c>
      <c r="AE79" s="74">
        <v>79793142.920000002</v>
      </c>
      <c r="AF79" s="74">
        <v>-79044.39</v>
      </c>
      <c r="AG79" s="74">
        <v>1165992504.29</v>
      </c>
      <c r="AH79" s="74">
        <v>1165992504.29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-161291136396.76111</v>
      </c>
      <c r="AO79" s="74">
        <v>-27900039012.207069</v>
      </c>
      <c r="AP79" s="74">
        <v>-29651856462.739994</v>
      </c>
      <c r="AQ79" s="74">
        <v>1751817450.5329313</v>
      </c>
      <c r="AR79" s="74">
        <v>-2198155560.5453005</v>
      </c>
      <c r="AS79" s="74">
        <v>-2896677939.9814892</v>
      </c>
      <c r="AT79" s="74">
        <v>-9513993974.1149998</v>
      </c>
      <c r="AU79" s="74">
        <v>-8104345227.9150009</v>
      </c>
      <c r="AV79" s="74">
        <v>-1381669249.9199998</v>
      </c>
      <c r="AW79" s="74">
        <v>-37241212.520000003</v>
      </c>
      <c r="AX79" s="74">
        <v>9261716.2400000002</v>
      </c>
      <c r="AY79" s="74">
        <v>6617316034.1335096</v>
      </c>
      <c r="AZ79" s="74">
        <v>698522379.43618858</v>
      </c>
      <c r="BA79" s="74">
        <v>2111277947.9324918</v>
      </c>
      <c r="BB79" s="74">
        <v>1782111952.5924921</v>
      </c>
      <c r="BC79" s="74">
        <v>329280717.94999999</v>
      </c>
      <c r="BD79" s="74">
        <v>0</v>
      </c>
      <c r="BE79" s="74">
        <v>-114722.61</v>
      </c>
      <c r="BF79" s="74">
        <v>-1412755568.4963033</v>
      </c>
      <c r="BG79" s="74">
        <v>-1134729058.0799999</v>
      </c>
      <c r="BH79" s="74">
        <v>-1134944253.8599999</v>
      </c>
      <c r="BI79" s="74">
        <v>215195.78</v>
      </c>
      <c r="BJ79" s="74">
        <v>-71873966939.173431</v>
      </c>
      <c r="BK79" s="74">
        <v>-72012595451.793442</v>
      </c>
      <c r="BL79" s="74">
        <v>-181582374811.09344</v>
      </c>
      <c r="BM79" s="74">
        <v>109569779359.3</v>
      </c>
      <c r="BN79" s="74">
        <v>138628512.62</v>
      </c>
      <c r="BO79" s="74">
        <v>531051825.52999997</v>
      </c>
      <c r="BP79" s="74">
        <v>-392423312.91000003</v>
      </c>
      <c r="BQ79" s="74">
        <v>-808309009.52999997</v>
      </c>
      <c r="BR79" s="74">
        <v>-805831712.33999991</v>
      </c>
      <c r="BS79" s="74">
        <v>0</v>
      </c>
      <c r="BT79" s="74">
        <v>-2477297.1900000004</v>
      </c>
      <c r="BU79" s="74">
        <v>-57002265866.518562</v>
      </c>
      <c r="BV79" s="74">
        <v>-42903677777.681976</v>
      </c>
      <c r="BW79" s="74">
        <v>-11149028693.502659</v>
      </c>
      <c r="BX79" s="74">
        <v>-2744024717.930016</v>
      </c>
      <c r="BY79" s="74">
        <v>0</v>
      </c>
      <c r="BZ79" s="74">
        <v>-1152367865.4708228</v>
      </c>
      <c r="CA79" s="74">
        <v>-1432430785.7121658</v>
      </c>
      <c r="CB79" s="74">
        <v>3066450509.2995877</v>
      </c>
      <c r="CC79" s="74">
        <v>-687186535.5205127</v>
      </c>
      <c r="CD79" s="74">
        <v>-76340026.179999992</v>
      </c>
      <c r="CE79" s="74">
        <v>-3985739.34</v>
      </c>
      <c r="CF79" s="74">
        <v>631751.66000000015</v>
      </c>
      <c r="CG79" s="74">
        <v>-219500.7</v>
      </c>
      <c r="CH79" s="74">
        <v>-61230592.159999996</v>
      </c>
      <c r="CI79" s="74">
        <v>-11535945.640000001</v>
      </c>
      <c r="CJ79" s="74">
        <v>0</v>
      </c>
      <c r="CK79" s="74">
        <v>-297330924.526761</v>
      </c>
      <c r="CL79" s="74">
        <v>-297570672.33374602</v>
      </c>
      <c r="CM79" s="74">
        <v>0</v>
      </c>
      <c r="CN79" s="74">
        <v>269019.53698500007</v>
      </c>
      <c r="CO79" s="74">
        <v>-29271.729999999996</v>
      </c>
      <c r="CP79" s="74">
        <v>0</v>
      </c>
      <c r="CQ79" s="74">
        <v>0</v>
      </c>
      <c r="CR79" s="74">
        <v>0</v>
      </c>
      <c r="CS79" s="74">
        <v>0</v>
      </c>
      <c r="CT79" s="74">
        <v>0</v>
      </c>
      <c r="CU79" s="74">
        <v>36960689271.126251</v>
      </c>
    </row>
    <row r="80" spans="1:99" ht="12.75" customHeight="1">
      <c r="A80" s="56" t="s">
        <v>132</v>
      </c>
      <c r="B80" s="73">
        <v>9002</v>
      </c>
      <c r="C80" s="70" t="s">
        <v>382</v>
      </c>
      <c r="D80" s="74">
        <v>152850596.89000002</v>
      </c>
      <c r="E80" s="74">
        <v>125489936.34</v>
      </c>
      <c r="F80" s="74">
        <v>158130849.03</v>
      </c>
      <c r="G80" s="74">
        <v>-32640912.690000001</v>
      </c>
      <c r="H80" s="74">
        <v>-21672579.669999994</v>
      </c>
      <c r="I80" s="74">
        <v>-28471053.479999997</v>
      </c>
      <c r="J80" s="74">
        <v>-84626627.239999995</v>
      </c>
      <c r="K80" s="74">
        <v>56155573.759999998</v>
      </c>
      <c r="L80" s="74">
        <v>6798473.8100000005</v>
      </c>
      <c r="M80" s="74">
        <v>16903371.030000001</v>
      </c>
      <c r="N80" s="74">
        <v>-10104897.220000001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46198356.18</v>
      </c>
      <c r="W80" s="74">
        <v>46198356.18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2834884.0399999996</v>
      </c>
      <c r="AH80" s="74">
        <v>2705156.01</v>
      </c>
      <c r="AI80" s="74">
        <v>129728.03</v>
      </c>
      <c r="AJ80" s="74">
        <v>0</v>
      </c>
      <c r="AK80" s="74">
        <v>0</v>
      </c>
      <c r="AL80" s="74">
        <v>0</v>
      </c>
      <c r="AM80" s="74">
        <v>0</v>
      </c>
      <c r="AN80" s="74">
        <v>-108200825.21000001</v>
      </c>
      <c r="AO80" s="74">
        <v>-18939033.739999998</v>
      </c>
      <c r="AP80" s="74">
        <v>-21785796.469999999</v>
      </c>
      <c r="AQ80" s="74">
        <v>2846762.73</v>
      </c>
      <c r="AR80" s="74">
        <v>-24243702.590000007</v>
      </c>
      <c r="AS80" s="74">
        <v>-40302710.460000008</v>
      </c>
      <c r="AT80" s="74">
        <v>-66725535.430000007</v>
      </c>
      <c r="AU80" s="74">
        <v>-74014776.510000005</v>
      </c>
      <c r="AV80" s="74">
        <v>7289241.0800000001</v>
      </c>
      <c r="AW80" s="74">
        <v>0</v>
      </c>
      <c r="AX80" s="74">
        <v>0</v>
      </c>
      <c r="AY80" s="74">
        <v>26422824.969999999</v>
      </c>
      <c r="AZ80" s="74">
        <v>16059007.870000001</v>
      </c>
      <c r="BA80" s="74">
        <v>22917378.59</v>
      </c>
      <c r="BB80" s="74">
        <v>27061280.969999999</v>
      </c>
      <c r="BC80" s="74">
        <v>-4143902.38</v>
      </c>
      <c r="BD80" s="74">
        <v>0</v>
      </c>
      <c r="BE80" s="74">
        <v>0</v>
      </c>
      <c r="BF80" s="74">
        <v>-6858370.7199999997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-1631782.35</v>
      </c>
      <c r="BR80" s="74">
        <v>-1631782.35</v>
      </c>
      <c r="BS80" s="74">
        <v>0</v>
      </c>
      <c r="BT80" s="74">
        <v>0</v>
      </c>
      <c r="BU80" s="74">
        <v>-63386306.530000001</v>
      </c>
      <c r="BV80" s="74">
        <v>-60796735.979999997</v>
      </c>
      <c r="BW80" s="74">
        <v>-5158763.4400000004</v>
      </c>
      <c r="BX80" s="74">
        <v>-1201736.4099999999</v>
      </c>
      <c r="BY80" s="74">
        <v>0</v>
      </c>
      <c r="BZ80" s="74">
        <v>0</v>
      </c>
      <c r="CA80" s="74">
        <v>-306051.7</v>
      </c>
      <c r="CB80" s="74">
        <v>4890500.09</v>
      </c>
      <c r="CC80" s="74">
        <v>-813519.09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0</v>
      </c>
      <c r="CM80" s="74">
        <v>0</v>
      </c>
      <c r="CN80" s="74">
        <v>0</v>
      </c>
      <c r="CO80" s="74">
        <v>0</v>
      </c>
      <c r="CP80" s="74">
        <v>0</v>
      </c>
      <c r="CQ80" s="74">
        <v>0</v>
      </c>
      <c r="CR80" s="74">
        <v>0</v>
      </c>
      <c r="CS80" s="74">
        <v>0</v>
      </c>
      <c r="CT80" s="74">
        <v>0</v>
      </c>
      <c r="CU80" s="74">
        <v>44649771.680000007</v>
      </c>
    </row>
    <row r="81" spans="1:99" ht="12.75" customHeight="1">
      <c r="A81" s="56" t="s">
        <v>134</v>
      </c>
      <c r="B81" s="73">
        <v>9003</v>
      </c>
      <c r="C81" s="70" t="s">
        <v>383</v>
      </c>
      <c r="D81" s="74">
        <v>198252142167.21738</v>
      </c>
      <c r="E81" s="74">
        <v>171493379844.52484</v>
      </c>
      <c r="F81" s="74">
        <v>178877424192.19214</v>
      </c>
      <c r="G81" s="74">
        <v>-7384044347.6672888</v>
      </c>
      <c r="H81" s="74">
        <v>-7317677762.5199986</v>
      </c>
      <c r="I81" s="74">
        <v>-7831887473.3199997</v>
      </c>
      <c r="J81" s="74">
        <v>-28321722754.040001</v>
      </c>
      <c r="K81" s="74">
        <v>20489835280.719997</v>
      </c>
      <c r="L81" s="74">
        <v>514209710.80000007</v>
      </c>
      <c r="M81" s="74">
        <v>1902382049.05</v>
      </c>
      <c r="N81" s="74">
        <v>-1388172338.2499998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32910526625.312534</v>
      </c>
      <c r="W81" s="74">
        <v>7266775716.7456474</v>
      </c>
      <c r="X81" s="74">
        <v>244411354.95705223</v>
      </c>
      <c r="Y81" s="74">
        <v>4214235903.5791421</v>
      </c>
      <c r="Z81" s="74">
        <v>21021370402.970684</v>
      </c>
      <c r="AA81" s="74">
        <v>6287720.8399999999</v>
      </c>
      <c r="AB81" s="74">
        <v>0</v>
      </c>
      <c r="AC81" s="74">
        <v>0</v>
      </c>
      <c r="AD81" s="74">
        <v>77652383.299999997</v>
      </c>
      <c r="AE81" s="74">
        <v>79793142.920000002</v>
      </c>
      <c r="AF81" s="74">
        <v>-79044.39</v>
      </c>
      <c r="AG81" s="74">
        <v>1165992504.29</v>
      </c>
      <c r="AH81" s="74">
        <v>1165992504.29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-161292623996.49112</v>
      </c>
      <c r="AO81" s="74">
        <v>-27901134612.487068</v>
      </c>
      <c r="AP81" s="74">
        <v>-29652952063.019993</v>
      </c>
      <c r="AQ81" s="74">
        <v>1751817450.5329313</v>
      </c>
      <c r="AR81" s="74">
        <v>-2197527552.7153006</v>
      </c>
      <c r="AS81" s="74">
        <v>-2896049932.1514893</v>
      </c>
      <c r="AT81" s="74">
        <v>-9514582795.8150005</v>
      </c>
      <c r="AU81" s="74">
        <v>-8104934049.6150007</v>
      </c>
      <c r="AV81" s="74">
        <v>-1381669249.9199998</v>
      </c>
      <c r="AW81" s="74">
        <v>-37241212.520000003</v>
      </c>
      <c r="AX81" s="74">
        <v>9261716.2400000002</v>
      </c>
      <c r="AY81" s="74">
        <v>6618532863.6635094</v>
      </c>
      <c r="AZ81" s="74">
        <v>698522379.43618858</v>
      </c>
      <c r="BA81" s="74">
        <v>2111277947.9324918</v>
      </c>
      <c r="BB81" s="74">
        <v>1782111952.5924921</v>
      </c>
      <c r="BC81" s="74">
        <v>329280717.94999999</v>
      </c>
      <c r="BD81" s="74">
        <v>0</v>
      </c>
      <c r="BE81" s="74">
        <v>-114722.61</v>
      </c>
      <c r="BF81" s="74">
        <v>-1412755568.4963033</v>
      </c>
      <c r="BG81" s="74">
        <v>-1134729058.0799999</v>
      </c>
      <c r="BH81" s="74">
        <v>-1134944253.8599999</v>
      </c>
      <c r="BI81" s="74">
        <v>215195.78</v>
      </c>
      <c r="BJ81" s="74">
        <v>-71874986946.45343</v>
      </c>
      <c r="BK81" s="74">
        <v>-72013615459.073441</v>
      </c>
      <c r="BL81" s="74">
        <v>-181586363298.91345</v>
      </c>
      <c r="BM81" s="74">
        <v>109572747839.84</v>
      </c>
      <c r="BN81" s="74">
        <v>138628512.62</v>
      </c>
      <c r="BO81" s="74">
        <v>531051825.52999997</v>
      </c>
      <c r="BP81" s="74">
        <v>-392423312.91000003</v>
      </c>
      <c r="BQ81" s="74">
        <v>-808309009.52999997</v>
      </c>
      <c r="BR81" s="74">
        <v>-805831712.33999991</v>
      </c>
      <c r="BS81" s="74">
        <v>0</v>
      </c>
      <c r="BT81" s="74">
        <v>-2477297.1900000004</v>
      </c>
      <c r="BU81" s="74">
        <v>-57002265866.518562</v>
      </c>
      <c r="BV81" s="74">
        <v>-42903677777.681976</v>
      </c>
      <c r="BW81" s="74">
        <v>-11149028693.502659</v>
      </c>
      <c r="BX81" s="74">
        <v>-2744024717.930016</v>
      </c>
      <c r="BY81" s="74">
        <v>0</v>
      </c>
      <c r="BZ81" s="74">
        <v>-1152367865.4708228</v>
      </c>
      <c r="CA81" s="74">
        <v>-1432430785.7121658</v>
      </c>
      <c r="CB81" s="74">
        <v>3066450509.2995877</v>
      </c>
      <c r="CC81" s="74">
        <v>-687186535.5205127</v>
      </c>
      <c r="CD81" s="74">
        <v>-76340026.179999992</v>
      </c>
      <c r="CE81" s="74">
        <v>-3985739.34</v>
      </c>
      <c r="CF81" s="74">
        <v>631751.66000000015</v>
      </c>
      <c r="CG81" s="74">
        <v>-219500.7</v>
      </c>
      <c r="CH81" s="74">
        <v>-61230592.159999996</v>
      </c>
      <c r="CI81" s="74">
        <v>-11535945.640000001</v>
      </c>
      <c r="CJ81" s="74">
        <v>0</v>
      </c>
      <c r="CK81" s="74">
        <v>-297330924.526761</v>
      </c>
      <c r="CL81" s="74">
        <v>-297570672.33374602</v>
      </c>
      <c r="CM81" s="74">
        <v>0</v>
      </c>
      <c r="CN81" s="74">
        <v>269019.53698500007</v>
      </c>
      <c r="CO81" s="74">
        <v>-29271.729999999996</v>
      </c>
      <c r="CP81" s="74">
        <v>0</v>
      </c>
      <c r="CQ81" s="74">
        <v>0</v>
      </c>
      <c r="CR81" s="74">
        <v>0</v>
      </c>
      <c r="CS81" s="74">
        <v>0</v>
      </c>
      <c r="CT81" s="74">
        <v>0</v>
      </c>
      <c r="CU81" s="74">
        <v>36959518170.72625</v>
      </c>
    </row>
    <row r="82" spans="1:99" ht="12.75" customHeight="1">
      <c r="A82" s="57" t="s">
        <v>136</v>
      </c>
      <c r="B82" s="75"/>
      <c r="C82" s="70" t="s">
        <v>384</v>
      </c>
      <c r="D82" s="74">
        <v>198404992764.10739</v>
      </c>
      <c r="E82" s="74">
        <v>171618869780.86484</v>
      </c>
      <c r="F82" s="74">
        <v>179035555041.22214</v>
      </c>
      <c r="G82" s="74">
        <v>-7416685260.3572884</v>
      </c>
      <c r="H82" s="74">
        <v>-7339350342.1899986</v>
      </c>
      <c r="I82" s="74">
        <v>-7860358526.7999992</v>
      </c>
      <c r="J82" s="74">
        <v>-28406349381.280003</v>
      </c>
      <c r="K82" s="74">
        <v>20545990854.479996</v>
      </c>
      <c r="L82" s="74">
        <v>521008184.61000007</v>
      </c>
      <c r="M82" s="74">
        <v>1919285420.0799999</v>
      </c>
      <c r="N82" s="74">
        <v>-1398277235.4699998</v>
      </c>
      <c r="O82" s="74">
        <v>0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32956724981.492535</v>
      </c>
      <c r="W82" s="74">
        <v>7312974072.9256477</v>
      </c>
      <c r="X82" s="74">
        <v>244411354.95705223</v>
      </c>
      <c r="Y82" s="74">
        <v>4214235903.5791421</v>
      </c>
      <c r="Z82" s="74">
        <v>21021370402.970684</v>
      </c>
      <c r="AA82" s="74">
        <v>6287720.8399999999</v>
      </c>
      <c r="AB82" s="74">
        <v>0</v>
      </c>
      <c r="AC82" s="74">
        <v>0</v>
      </c>
      <c r="AD82" s="74">
        <v>77652383.299999997</v>
      </c>
      <c r="AE82" s="74">
        <v>79793142.920000002</v>
      </c>
      <c r="AF82" s="74">
        <v>-79044.39</v>
      </c>
      <c r="AG82" s="74">
        <v>1168827388.3299999</v>
      </c>
      <c r="AH82" s="74">
        <v>1168697660.3</v>
      </c>
      <c r="AI82" s="74">
        <v>129728.03</v>
      </c>
      <c r="AJ82" s="74">
        <v>0</v>
      </c>
      <c r="AK82" s="74">
        <v>0</v>
      </c>
      <c r="AL82" s="74">
        <v>0</v>
      </c>
      <c r="AM82" s="74">
        <v>0</v>
      </c>
      <c r="AN82" s="74">
        <v>-161400824821.70111</v>
      </c>
      <c r="AO82" s="74">
        <v>-27920073646.22707</v>
      </c>
      <c r="AP82" s="74">
        <v>-29674737859.489994</v>
      </c>
      <c r="AQ82" s="74">
        <v>1754664213.2629313</v>
      </c>
      <c r="AR82" s="74">
        <v>-2221771255.3053007</v>
      </c>
      <c r="AS82" s="74">
        <v>-2936352642.6114893</v>
      </c>
      <c r="AT82" s="74">
        <v>-9581308331.2450008</v>
      </c>
      <c r="AU82" s="74">
        <v>-8178948826.125001</v>
      </c>
      <c r="AV82" s="74">
        <v>-1374380008.8399999</v>
      </c>
      <c r="AW82" s="74">
        <v>-37241212.520000003</v>
      </c>
      <c r="AX82" s="74">
        <v>9261716.2400000002</v>
      </c>
      <c r="AY82" s="74">
        <v>6644955688.6335096</v>
      </c>
      <c r="AZ82" s="74">
        <v>714581387.30618858</v>
      </c>
      <c r="BA82" s="74">
        <v>2134195326.5224917</v>
      </c>
      <c r="BB82" s="74">
        <v>1809173233.5624921</v>
      </c>
      <c r="BC82" s="74">
        <v>325136815.56999999</v>
      </c>
      <c r="BD82" s="74">
        <v>0</v>
      </c>
      <c r="BE82" s="74">
        <v>-114722.61</v>
      </c>
      <c r="BF82" s="74">
        <v>-1419613939.2163033</v>
      </c>
      <c r="BG82" s="74">
        <v>-1134729058.0799999</v>
      </c>
      <c r="BH82" s="74">
        <v>-1134944253.8599999</v>
      </c>
      <c r="BI82" s="74">
        <v>215195.78</v>
      </c>
      <c r="BJ82" s="74">
        <v>-71874986946.45343</v>
      </c>
      <c r="BK82" s="74">
        <v>-72013615459.073441</v>
      </c>
      <c r="BL82" s="74">
        <v>-181586363298.91345</v>
      </c>
      <c r="BM82" s="74">
        <v>109572747839.84</v>
      </c>
      <c r="BN82" s="74">
        <v>138628512.62</v>
      </c>
      <c r="BO82" s="74">
        <v>531051825.52999997</v>
      </c>
      <c r="BP82" s="74">
        <v>-392423312.91000003</v>
      </c>
      <c r="BQ82" s="74">
        <v>-809940791.88</v>
      </c>
      <c r="BR82" s="74">
        <v>-807463494.68999994</v>
      </c>
      <c r="BS82" s="74">
        <v>0</v>
      </c>
      <c r="BT82" s="74">
        <v>-2477297.1900000004</v>
      </c>
      <c r="BU82" s="74">
        <v>-57065652173.048561</v>
      </c>
      <c r="BV82" s="74">
        <v>-42964474513.66198</v>
      </c>
      <c r="BW82" s="74">
        <v>-11154187456.942659</v>
      </c>
      <c r="BX82" s="74">
        <v>-2745226454.3400159</v>
      </c>
      <c r="BY82" s="74">
        <v>0</v>
      </c>
      <c r="BZ82" s="74">
        <v>-1152367865.4708228</v>
      </c>
      <c r="CA82" s="74">
        <v>-1432736837.4121659</v>
      </c>
      <c r="CB82" s="74">
        <v>3071341009.3895879</v>
      </c>
      <c r="CC82" s="74">
        <v>-688000054.61051273</v>
      </c>
      <c r="CD82" s="74">
        <v>-76340026.179999992</v>
      </c>
      <c r="CE82" s="74">
        <v>-3985739.34</v>
      </c>
      <c r="CF82" s="74">
        <v>631751.66000000015</v>
      </c>
      <c r="CG82" s="74">
        <v>-219500.7</v>
      </c>
      <c r="CH82" s="74">
        <v>-61230592.159999996</v>
      </c>
      <c r="CI82" s="74">
        <v>-11535945.640000001</v>
      </c>
      <c r="CJ82" s="74">
        <v>0</v>
      </c>
      <c r="CK82" s="74">
        <v>-297330924.526761</v>
      </c>
      <c r="CL82" s="74">
        <v>-297570672.33374602</v>
      </c>
      <c r="CM82" s="74">
        <v>0</v>
      </c>
      <c r="CN82" s="74">
        <v>269019.53698500007</v>
      </c>
      <c r="CO82" s="74">
        <v>-29271.729999999996</v>
      </c>
      <c r="CP82" s="74">
        <v>0</v>
      </c>
      <c r="CQ82" s="74">
        <v>0</v>
      </c>
      <c r="CR82" s="74">
        <v>0</v>
      </c>
      <c r="CS82" s="74">
        <v>0</v>
      </c>
      <c r="CT82" s="74">
        <v>0</v>
      </c>
      <c r="CU82" s="74">
        <v>37004167942.40625</v>
      </c>
    </row>
    <row r="83" spans="1:99" ht="12.75" customHeight="1"/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23312-5845-4EC8-8319-CFE15EBD5055}">
  <dimension ref="A1:CV83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2.75"/>
  <cols>
    <col min="1" max="1" width="58.7109375" style="4" customWidth="1"/>
    <col min="2" max="99" width="15.7109375" style="4" customWidth="1"/>
    <col min="100" max="16384" width="9.140625" style="4"/>
  </cols>
  <sheetData>
    <row r="1" spans="1:10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</row>
    <row r="2" spans="1:100" s="88" customFormat="1" ht="15" customHeight="1">
      <c r="A2" s="58" t="s">
        <v>279</v>
      </c>
      <c r="B2" s="86">
        <v>796</v>
      </c>
      <c r="C2" s="86">
        <v>797</v>
      </c>
      <c r="D2" s="86"/>
      <c r="E2" s="86"/>
      <c r="F2" s="86"/>
      <c r="G2" s="86"/>
      <c r="H2" s="86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</row>
    <row r="3" spans="1:10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</row>
    <row r="4" spans="1:100" ht="15" customHeight="1"/>
    <row r="5" spans="1:100" s="3" customFormat="1" ht="22.5" customHeight="1">
      <c r="D5" s="62">
        <v>62</v>
      </c>
      <c r="E5" s="63">
        <v>620</v>
      </c>
      <c r="F5" s="64">
        <v>62001</v>
      </c>
      <c r="G5" s="64">
        <v>62002</v>
      </c>
      <c r="H5" s="63">
        <v>621</v>
      </c>
      <c r="I5" s="64">
        <v>62101</v>
      </c>
      <c r="J5" s="65">
        <v>621011</v>
      </c>
      <c r="K5" s="65">
        <v>621012</v>
      </c>
      <c r="L5" s="64">
        <v>62102</v>
      </c>
      <c r="M5" s="65">
        <v>621021</v>
      </c>
      <c r="N5" s="65">
        <v>621022</v>
      </c>
      <c r="O5" s="63">
        <v>622</v>
      </c>
      <c r="P5" s="64">
        <v>62201</v>
      </c>
      <c r="Q5" s="65">
        <v>622011</v>
      </c>
      <c r="R5" s="65">
        <v>622012</v>
      </c>
      <c r="S5" s="64">
        <v>62202</v>
      </c>
      <c r="T5" s="65">
        <v>622021</v>
      </c>
      <c r="U5" s="65">
        <v>622022</v>
      </c>
      <c r="V5" s="63">
        <v>623</v>
      </c>
      <c r="W5" s="64">
        <v>62301</v>
      </c>
      <c r="X5" s="64">
        <v>62302</v>
      </c>
      <c r="Y5" s="64">
        <v>62303</v>
      </c>
      <c r="Z5" s="64">
        <v>62304</v>
      </c>
      <c r="AA5" s="64">
        <v>62305</v>
      </c>
      <c r="AB5" s="64">
        <v>62306</v>
      </c>
      <c r="AC5" s="64">
        <v>62307</v>
      </c>
      <c r="AD5" s="64">
        <v>62308</v>
      </c>
      <c r="AE5" s="64">
        <v>62399</v>
      </c>
      <c r="AF5" s="63">
        <v>624</v>
      </c>
      <c r="AG5" s="63">
        <v>625</v>
      </c>
      <c r="AH5" s="64">
        <v>62501</v>
      </c>
      <c r="AI5" s="64">
        <v>62502</v>
      </c>
      <c r="AJ5" s="63">
        <v>626</v>
      </c>
      <c r="AK5" s="64">
        <v>62601</v>
      </c>
      <c r="AL5" s="64">
        <v>62602</v>
      </c>
      <c r="AM5" s="64">
        <v>62605</v>
      </c>
      <c r="AN5" s="62">
        <v>63</v>
      </c>
      <c r="AO5" s="63">
        <v>630</v>
      </c>
      <c r="AP5" s="64">
        <v>63001</v>
      </c>
      <c r="AQ5" s="64">
        <v>63002</v>
      </c>
      <c r="AR5" s="63">
        <v>631</v>
      </c>
      <c r="AS5" s="64">
        <v>63101</v>
      </c>
      <c r="AT5" s="65">
        <v>631011</v>
      </c>
      <c r="AU5" s="66">
        <v>63101101</v>
      </c>
      <c r="AV5" s="66">
        <v>63101102</v>
      </c>
      <c r="AW5" s="66">
        <v>63101104</v>
      </c>
      <c r="AX5" s="66">
        <v>63101108</v>
      </c>
      <c r="AY5" s="65">
        <v>631012</v>
      </c>
      <c r="AZ5" s="64">
        <v>63102</v>
      </c>
      <c r="BA5" s="65">
        <v>631021</v>
      </c>
      <c r="BB5" s="66">
        <v>63102101</v>
      </c>
      <c r="BC5" s="66">
        <v>63102102</v>
      </c>
      <c r="BD5" s="66">
        <v>63102104</v>
      </c>
      <c r="BE5" s="66">
        <v>63102108</v>
      </c>
      <c r="BF5" s="65">
        <v>631022</v>
      </c>
      <c r="BG5" s="63">
        <v>632</v>
      </c>
      <c r="BH5" s="64">
        <v>63201</v>
      </c>
      <c r="BI5" s="64">
        <v>63202</v>
      </c>
      <c r="BJ5" s="63">
        <v>633</v>
      </c>
      <c r="BK5" s="64">
        <v>63301</v>
      </c>
      <c r="BL5" s="65">
        <v>633011</v>
      </c>
      <c r="BM5" s="65">
        <v>633012</v>
      </c>
      <c r="BN5" s="64">
        <v>63302</v>
      </c>
      <c r="BO5" s="65">
        <v>633021</v>
      </c>
      <c r="BP5" s="65">
        <v>633022</v>
      </c>
      <c r="BQ5" s="63">
        <v>635</v>
      </c>
      <c r="BR5" s="64">
        <v>63501</v>
      </c>
      <c r="BS5" s="64">
        <v>63502</v>
      </c>
      <c r="BT5" s="64">
        <v>63599</v>
      </c>
      <c r="BU5" s="63">
        <v>636</v>
      </c>
      <c r="BV5" s="64">
        <v>63601</v>
      </c>
      <c r="BW5" s="64">
        <v>63602</v>
      </c>
      <c r="BX5" s="64">
        <v>63603</v>
      </c>
      <c r="BY5" s="64">
        <v>63604</v>
      </c>
      <c r="BZ5" s="64">
        <v>63605</v>
      </c>
      <c r="CA5" s="64">
        <v>63606</v>
      </c>
      <c r="CB5" s="64">
        <v>63607</v>
      </c>
      <c r="CC5" s="64">
        <v>63699</v>
      </c>
      <c r="CD5" s="63">
        <v>637</v>
      </c>
      <c r="CE5" s="64">
        <v>63701</v>
      </c>
      <c r="CF5" s="64">
        <v>63702</v>
      </c>
      <c r="CG5" s="64">
        <v>63703</v>
      </c>
      <c r="CH5" s="64">
        <v>63704</v>
      </c>
      <c r="CI5" s="64">
        <v>63705</v>
      </c>
      <c r="CJ5" s="63">
        <v>638</v>
      </c>
      <c r="CK5" s="63">
        <v>639</v>
      </c>
      <c r="CL5" s="64">
        <v>63901</v>
      </c>
      <c r="CM5" s="64">
        <v>63902</v>
      </c>
      <c r="CN5" s="64">
        <v>63903</v>
      </c>
      <c r="CO5" s="64">
        <v>63904</v>
      </c>
      <c r="CP5" s="64">
        <v>63905</v>
      </c>
      <c r="CQ5" s="64">
        <v>63906</v>
      </c>
      <c r="CR5" s="64">
        <v>63907</v>
      </c>
      <c r="CS5" s="64">
        <v>63908</v>
      </c>
      <c r="CT5" s="64">
        <v>63999</v>
      </c>
      <c r="CU5" s="67" t="s">
        <v>253</v>
      </c>
      <c r="CV5" s="4"/>
    </row>
    <row r="6" spans="1:100" s="3" customFormat="1" ht="80.099999999999994" customHeight="1">
      <c r="A6" s="67" t="s">
        <v>290</v>
      </c>
      <c r="B6" s="67" t="s">
        <v>291</v>
      </c>
      <c r="C6" s="67" t="s">
        <v>292</v>
      </c>
      <c r="D6" s="62" t="s">
        <v>385</v>
      </c>
      <c r="E6" s="63" t="s">
        <v>386</v>
      </c>
      <c r="F6" s="64" t="s">
        <v>295</v>
      </c>
      <c r="G6" s="64" t="s">
        <v>296</v>
      </c>
      <c r="H6" s="63" t="s">
        <v>298</v>
      </c>
      <c r="I6" s="64" t="s">
        <v>387</v>
      </c>
      <c r="J6" s="65" t="s">
        <v>300</v>
      </c>
      <c r="K6" s="65" t="s">
        <v>301</v>
      </c>
      <c r="L6" s="64" t="s">
        <v>388</v>
      </c>
      <c r="M6" s="65" t="s">
        <v>303</v>
      </c>
      <c r="N6" s="65" t="s">
        <v>304</v>
      </c>
      <c r="O6" s="63" t="s">
        <v>389</v>
      </c>
      <c r="P6" s="64" t="s">
        <v>309</v>
      </c>
      <c r="Q6" s="65" t="s">
        <v>310</v>
      </c>
      <c r="R6" s="65" t="s">
        <v>311</v>
      </c>
      <c r="S6" s="64" t="s">
        <v>390</v>
      </c>
      <c r="T6" s="65" t="s">
        <v>313</v>
      </c>
      <c r="U6" s="65" t="s">
        <v>314</v>
      </c>
      <c r="V6" s="63" t="s">
        <v>391</v>
      </c>
      <c r="W6" s="64" t="s">
        <v>316</v>
      </c>
      <c r="X6" s="64" t="s">
        <v>317</v>
      </c>
      <c r="Y6" s="64" t="s">
        <v>318</v>
      </c>
      <c r="Z6" s="64" t="s">
        <v>319</v>
      </c>
      <c r="AA6" s="64" t="s">
        <v>320</v>
      </c>
      <c r="AB6" s="64" t="s">
        <v>321</v>
      </c>
      <c r="AC6" s="64" t="s">
        <v>322</v>
      </c>
      <c r="AD6" s="64" t="s">
        <v>323</v>
      </c>
      <c r="AE6" s="64" t="s">
        <v>324</v>
      </c>
      <c r="AF6" s="63" t="s">
        <v>392</v>
      </c>
      <c r="AG6" s="63" t="s">
        <v>325</v>
      </c>
      <c r="AH6" s="64" t="s">
        <v>326</v>
      </c>
      <c r="AI6" s="64" t="s">
        <v>393</v>
      </c>
      <c r="AJ6" s="63" t="s">
        <v>329</v>
      </c>
      <c r="AK6" s="64" t="s">
        <v>394</v>
      </c>
      <c r="AL6" s="64" t="s">
        <v>330</v>
      </c>
      <c r="AM6" s="64" t="s">
        <v>395</v>
      </c>
      <c r="AN6" s="62" t="s">
        <v>396</v>
      </c>
      <c r="AO6" s="63" t="s">
        <v>397</v>
      </c>
      <c r="AP6" s="64" t="s">
        <v>336</v>
      </c>
      <c r="AQ6" s="64" t="s">
        <v>398</v>
      </c>
      <c r="AR6" s="63" t="s">
        <v>399</v>
      </c>
      <c r="AS6" s="64" t="s">
        <v>339</v>
      </c>
      <c r="AT6" s="65" t="s">
        <v>400</v>
      </c>
      <c r="AU6" s="66" t="s">
        <v>341</v>
      </c>
      <c r="AV6" s="66" t="s">
        <v>342</v>
      </c>
      <c r="AW6" s="66" t="s">
        <v>343</v>
      </c>
      <c r="AX6" s="66" t="s">
        <v>401</v>
      </c>
      <c r="AY6" s="65" t="s">
        <v>402</v>
      </c>
      <c r="AZ6" s="64" t="s">
        <v>403</v>
      </c>
      <c r="BA6" s="65" t="s">
        <v>404</v>
      </c>
      <c r="BB6" s="66" t="s">
        <v>341</v>
      </c>
      <c r="BC6" s="66" t="s">
        <v>342</v>
      </c>
      <c r="BD6" s="66" t="s">
        <v>343</v>
      </c>
      <c r="BE6" s="66" t="s">
        <v>348</v>
      </c>
      <c r="BF6" s="65" t="s">
        <v>405</v>
      </c>
      <c r="BG6" s="63" t="s">
        <v>406</v>
      </c>
      <c r="BH6" s="64" t="s">
        <v>407</v>
      </c>
      <c r="BI6" s="64" t="s">
        <v>408</v>
      </c>
      <c r="BJ6" s="63" t="s">
        <v>409</v>
      </c>
      <c r="BK6" s="64" t="s">
        <v>367</v>
      </c>
      <c r="BL6" s="65" t="s">
        <v>368</v>
      </c>
      <c r="BM6" s="65" t="s">
        <v>410</v>
      </c>
      <c r="BN6" s="64" t="s">
        <v>411</v>
      </c>
      <c r="BO6" s="65" t="s">
        <v>412</v>
      </c>
      <c r="BP6" s="65" t="s">
        <v>372</v>
      </c>
      <c r="BQ6" s="63" t="s">
        <v>413</v>
      </c>
      <c r="BR6" s="64" t="s">
        <v>414</v>
      </c>
      <c r="BS6" s="64" t="s">
        <v>415</v>
      </c>
      <c r="BT6" s="64" t="s">
        <v>416</v>
      </c>
      <c r="BU6" s="63" t="s">
        <v>357</v>
      </c>
      <c r="BV6" s="64" t="s">
        <v>358</v>
      </c>
      <c r="BW6" s="64" t="s">
        <v>417</v>
      </c>
      <c r="BX6" s="64" t="s">
        <v>360</v>
      </c>
      <c r="BY6" s="64" t="s">
        <v>361</v>
      </c>
      <c r="BZ6" s="64" t="s">
        <v>362</v>
      </c>
      <c r="CA6" s="64" t="s">
        <v>418</v>
      </c>
      <c r="CB6" s="64" t="s">
        <v>364</v>
      </c>
      <c r="CC6" s="64" t="s">
        <v>365</v>
      </c>
      <c r="CD6" s="63" t="s">
        <v>419</v>
      </c>
      <c r="CE6" s="64" t="s">
        <v>420</v>
      </c>
      <c r="CF6" s="64" t="s">
        <v>421</v>
      </c>
      <c r="CG6" s="64" t="s">
        <v>422</v>
      </c>
      <c r="CH6" s="64" t="s">
        <v>423</v>
      </c>
      <c r="CI6" s="64" t="s">
        <v>424</v>
      </c>
      <c r="CJ6" s="63" t="s">
        <v>425</v>
      </c>
      <c r="CK6" s="63" t="s">
        <v>426</v>
      </c>
      <c r="CL6" s="64" t="s">
        <v>427</v>
      </c>
      <c r="CM6" s="64" t="s">
        <v>428</v>
      </c>
      <c r="CN6" s="64" t="s">
        <v>429</v>
      </c>
      <c r="CO6" s="64" t="s">
        <v>430</v>
      </c>
      <c r="CP6" s="64" t="s">
        <v>431</v>
      </c>
      <c r="CQ6" s="64" t="s">
        <v>432</v>
      </c>
      <c r="CR6" s="64" t="s">
        <v>433</v>
      </c>
      <c r="CS6" s="64" t="s">
        <v>434</v>
      </c>
      <c r="CT6" s="64" t="s">
        <v>435</v>
      </c>
      <c r="CU6" s="67" t="s">
        <v>252</v>
      </c>
      <c r="CV6" s="4"/>
    </row>
    <row r="7" spans="1:10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  <c r="CM7" s="71">
        <v>0</v>
      </c>
      <c r="CN7" s="71">
        <v>0</v>
      </c>
      <c r="CO7" s="71">
        <v>0</v>
      </c>
      <c r="CP7" s="71">
        <v>0</v>
      </c>
      <c r="CQ7" s="71">
        <v>0</v>
      </c>
      <c r="CR7" s="71">
        <v>0</v>
      </c>
      <c r="CS7" s="71">
        <v>0</v>
      </c>
      <c r="CT7" s="71">
        <v>0</v>
      </c>
      <c r="CU7" s="71">
        <v>0</v>
      </c>
    </row>
    <row r="8" spans="1:100" ht="12.75" customHeight="1">
      <c r="A8" s="54" t="s">
        <v>4</v>
      </c>
      <c r="B8" s="69">
        <v>1003</v>
      </c>
      <c r="C8" s="70" t="s">
        <v>376</v>
      </c>
      <c r="D8" s="71">
        <v>0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0</v>
      </c>
      <c r="AP8" s="71">
        <v>0</v>
      </c>
      <c r="AQ8" s="71">
        <v>0</v>
      </c>
      <c r="AR8" s="71">
        <v>0</v>
      </c>
      <c r="AS8" s="71">
        <v>0</v>
      </c>
      <c r="AT8" s="71">
        <v>0</v>
      </c>
      <c r="AU8" s="71">
        <v>0</v>
      </c>
      <c r="AV8" s="71">
        <v>0</v>
      </c>
      <c r="AW8" s="71">
        <v>0</v>
      </c>
      <c r="AX8" s="71">
        <v>0</v>
      </c>
      <c r="AY8" s="71">
        <v>0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0</v>
      </c>
      <c r="BK8" s="71">
        <v>0</v>
      </c>
      <c r="BL8" s="71">
        <v>0</v>
      </c>
      <c r="BM8" s="71">
        <v>0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1">
        <v>0</v>
      </c>
      <c r="BV8" s="71">
        <v>0</v>
      </c>
      <c r="BW8" s="71">
        <v>0</v>
      </c>
      <c r="BX8" s="71">
        <v>0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  <c r="CM8" s="71">
        <v>0</v>
      </c>
      <c r="CN8" s="71">
        <v>0</v>
      </c>
      <c r="CO8" s="71">
        <v>0</v>
      </c>
      <c r="CP8" s="71">
        <v>0</v>
      </c>
      <c r="CQ8" s="71">
        <v>0</v>
      </c>
      <c r="CR8" s="71">
        <v>0</v>
      </c>
      <c r="CS8" s="71">
        <v>0</v>
      </c>
      <c r="CT8" s="71">
        <v>0</v>
      </c>
      <c r="CU8" s="71">
        <v>0</v>
      </c>
    </row>
    <row r="9" spans="1:10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  <c r="CM9" s="71">
        <v>0</v>
      </c>
      <c r="CN9" s="71">
        <v>0</v>
      </c>
      <c r="CO9" s="71">
        <v>0</v>
      </c>
      <c r="CP9" s="71">
        <v>0</v>
      </c>
      <c r="CQ9" s="71">
        <v>0</v>
      </c>
      <c r="CR9" s="71">
        <v>0</v>
      </c>
      <c r="CS9" s="71">
        <v>0</v>
      </c>
      <c r="CT9" s="71">
        <v>0</v>
      </c>
      <c r="CU9" s="71">
        <v>0</v>
      </c>
    </row>
    <row r="10" spans="1:100" ht="12.75" customHeight="1">
      <c r="A10" s="54" t="s">
        <v>7</v>
      </c>
      <c r="B10" s="69">
        <v>1005</v>
      </c>
      <c r="C10" s="70" t="s">
        <v>376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1">
        <v>0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  <c r="CM10" s="71">
        <v>0</v>
      </c>
      <c r="CN10" s="71">
        <v>0</v>
      </c>
      <c r="CO10" s="71">
        <v>0</v>
      </c>
      <c r="CP10" s="71">
        <v>0</v>
      </c>
      <c r="CQ10" s="71">
        <v>0</v>
      </c>
      <c r="CR10" s="71">
        <v>0</v>
      </c>
      <c r="CS10" s="71">
        <v>0</v>
      </c>
      <c r="CT10" s="71">
        <v>0</v>
      </c>
      <c r="CU10" s="71">
        <v>0</v>
      </c>
    </row>
    <row r="11" spans="1:10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  <c r="CM11" s="71">
        <v>0</v>
      </c>
      <c r="CN11" s="71">
        <v>0</v>
      </c>
      <c r="CO11" s="71">
        <v>0</v>
      </c>
      <c r="CP11" s="71">
        <v>0</v>
      </c>
      <c r="CQ11" s="71">
        <v>0</v>
      </c>
      <c r="CR11" s="71">
        <v>0</v>
      </c>
      <c r="CS11" s="71">
        <v>0</v>
      </c>
      <c r="CT11" s="71">
        <v>0</v>
      </c>
      <c r="CU11" s="71">
        <v>0</v>
      </c>
    </row>
    <row r="12" spans="1:10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  <c r="CM12" s="71">
        <v>0</v>
      </c>
      <c r="CN12" s="71">
        <v>0</v>
      </c>
      <c r="CO12" s="71">
        <v>0</v>
      </c>
      <c r="CP12" s="71">
        <v>0</v>
      </c>
      <c r="CQ12" s="71">
        <v>0</v>
      </c>
      <c r="CR12" s="71">
        <v>0</v>
      </c>
      <c r="CS12" s="71">
        <v>0</v>
      </c>
      <c r="CT12" s="71">
        <v>0</v>
      </c>
      <c r="CU12" s="71">
        <v>0</v>
      </c>
    </row>
    <row r="13" spans="1:10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  <c r="CM13" s="71">
        <v>0</v>
      </c>
      <c r="CN13" s="71">
        <v>0</v>
      </c>
      <c r="CO13" s="71">
        <v>0</v>
      </c>
      <c r="CP13" s="71">
        <v>0</v>
      </c>
      <c r="CQ13" s="71">
        <v>0</v>
      </c>
      <c r="CR13" s="71">
        <v>0</v>
      </c>
      <c r="CS13" s="71">
        <v>0</v>
      </c>
      <c r="CT13" s="71">
        <v>0</v>
      </c>
      <c r="CU13" s="71">
        <v>0</v>
      </c>
    </row>
    <row r="14" spans="1:10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  <c r="CM14" s="71">
        <v>0</v>
      </c>
      <c r="CN14" s="71">
        <v>0</v>
      </c>
      <c r="CO14" s="71">
        <v>0</v>
      </c>
      <c r="CP14" s="71">
        <v>0</v>
      </c>
      <c r="CQ14" s="71">
        <v>0</v>
      </c>
      <c r="CR14" s="71">
        <v>0</v>
      </c>
      <c r="CS14" s="71">
        <v>0</v>
      </c>
      <c r="CT14" s="71">
        <v>0</v>
      </c>
      <c r="CU14" s="71">
        <v>0</v>
      </c>
    </row>
    <row r="15" spans="1:10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  <c r="CM15" s="71">
        <v>0</v>
      </c>
      <c r="CN15" s="71">
        <v>0</v>
      </c>
      <c r="CO15" s="71">
        <v>0</v>
      </c>
      <c r="CP15" s="71">
        <v>0</v>
      </c>
      <c r="CQ15" s="71">
        <v>0</v>
      </c>
      <c r="CR15" s="71">
        <v>0</v>
      </c>
      <c r="CS15" s="71">
        <v>0</v>
      </c>
      <c r="CT15" s="71">
        <v>0</v>
      </c>
      <c r="CU15" s="71">
        <v>0</v>
      </c>
    </row>
    <row r="16" spans="1:10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  <c r="CM16" s="71">
        <v>0</v>
      </c>
      <c r="CN16" s="71">
        <v>0</v>
      </c>
      <c r="CO16" s="71">
        <v>0</v>
      </c>
      <c r="CP16" s="71">
        <v>0</v>
      </c>
      <c r="CQ16" s="71">
        <v>0</v>
      </c>
      <c r="CR16" s="71">
        <v>0</v>
      </c>
      <c r="CS16" s="71">
        <v>0</v>
      </c>
      <c r="CT16" s="71">
        <v>0</v>
      </c>
      <c r="CU16" s="71">
        <v>0</v>
      </c>
    </row>
    <row r="17" spans="1:99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  <c r="CM17" s="71">
        <v>0</v>
      </c>
      <c r="CN17" s="71">
        <v>0</v>
      </c>
      <c r="CO17" s="71">
        <v>0</v>
      </c>
      <c r="CP17" s="71">
        <v>0</v>
      </c>
      <c r="CQ17" s="71">
        <v>0</v>
      </c>
      <c r="CR17" s="71">
        <v>0</v>
      </c>
      <c r="CS17" s="71">
        <v>0</v>
      </c>
      <c r="CT17" s="71">
        <v>0</v>
      </c>
      <c r="CU17" s="71">
        <v>0</v>
      </c>
    </row>
    <row r="18" spans="1:99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  <c r="CM18" s="71">
        <v>0</v>
      </c>
      <c r="CN18" s="71">
        <v>0</v>
      </c>
      <c r="CO18" s="71">
        <v>0</v>
      </c>
      <c r="CP18" s="71">
        <v>0</v>
      </c>
      <c r="CQ18" s="71">
        <v>0</v>
      </c>
      <c r="CR18" s="71">
        <v>0</v>
      </c>
      <c r="CS18" s="71">
        <v>0</v>
      </c>
      <c r="CT18" s="71">
        <v>0</v>
      </c>
      <c r="CU18" s="71">
        <v>0</v>
      </c>
    </row>
    <row r="19" spans="1:99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  <c r="CM19" s="71">
        <v>0</v>
      </c>
      <c r="CN19" s="71">
        <v>0</v>
      </c>
      <c r="CO19" s="71">
        <v>0</v>
      </c>
      <c r="CP19" s="71">
        <v>0</v>
      </c>
      <c r="CQ19" s="71">
        <v>0</v>
      </c>
      <c r="CR19" s="71">
        <v>0</v>
      </c>
      <c r="CS19" s="71">
        <v>0</v>
      </c>
      <c r="CT19" s="71">
        <v>0</v>
      </c>
      <c r="CU19" s="71">
        <v>0</v>
      </c>
    </row>
    <row r="20" spans="1:99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0</v>
      </c>
      <c r="CS20" s="71">
        <v>0</v>
      </c>
      <c r="CT20" s="71">
        <v>0</v>
      </c>
      <c r="CU20" s="71">
        <v>0</v>
      </c>
    </row>
    <row r="21" spans="1:99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  <c r="CM21" s="71">
        <v>0</v>
      </c>
      <c r="CN21" s="71">
        <v>0</v>
      </c>
      <c r="CO21" s="71">
        <v>0</v>
      </c>
      <c r="CP21" s="71">
        <v>0</v>
      </c>
      <c r="CQ21" s="71">
        <v>0</v>
      </c>
      <c r="CR21" s="71">
        <v>0</v>
      </c>
      <c r="CS21" s="71">
        <v>0</v>
      </c>
      <c r="CT21" s="71">
        <v>0</v>
      </c>
      <c r="CU21" s="71">
        <v>0</v>
      </c>
    </row>
    <row r="22" spans="1:99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  <c r="CM22" s="71">
        <v>0</v>
      </c>
      <c r="CN22" s="71">
        <v>0</v>
      </c>
      <c r="CO22" s="71">
        <v>0</v>
      </c>
      <c r="CP22" s="71">
        <v>0</v>
      </c>
      <c r="CQ22" s="71">
        <v>0</v>
      </c>
      <c r="CR22" s="71">
        <v>0</v>
      </c>
      <c r="CS22" s="71">
        <v>0</v>
      </c>
      <c r="CT22" s="71">
        <v>0</v>
      </c>
      <c r="CU22" s="71">
        <v>0</v>
      </c>
    </row>
    <row r="23" spans="1:99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  <c r="CM23" s="71">
        <v>0</v>
      </c>
      <c r="CN23" s="71">
        <v>0</v>
      </c>
      <c r="CO23" s="71">
        <v>0</v>
      </c>
      <c r="CP23" s="71">
        <v>0</v>
      </c>
      <c r="CQ23" s="71">
        <v>0</v>
      </c>
      <c r="CR23" s="71">
        <v>0</v>
      </c>
      <c r="CS23" s="71">
        <v>0</v>
      </c>
      <c r="CT23" s="71">
        <v>0</v>
      </c>
      <c r="CU23" s="71">
        <v>0</v>
      </c>
    </row>
    <row r="24" spans="1:99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  <c r="CM24" s="71">
        <v>0</v>
      </c>
      <c r="CN24" s="71">
        <v>0</v>
      </c>
      <c r="CO24" s="71">
        <v>0</v>
      </c>
      <c r="CP24" s="71">
        <v>0</v>
      </c>
      <c r="CQ24" s="71">
        <v>0</v>
      </c>
      <c r="CR24" s="71">
        <v>0</v>
      </c>
      <c r="CS24" s="71">
        <v>0</v>
      </c>
      <c r="CT24" s="71">
        <v>0</v>
      </c>
      <c r="CU24" s="71">
        <v>0</v>
      </c>
    </row>
    <row r="25" spans="1:99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  <c r="CM25" s="71">
        <v>0</v>
      </c>
      <c r="CN25" s="71">
        <v>0</v>
      </c>
      <c r="CO25" s="71">
        <v>0</v>
      </c>
      <c r="CP25" s="71">
        <v>0</v>
      </c>
      <c r="CQ25" s="71">
        <v>0</v>
      </c>
      <c r="CR25" s="71">
        <v>0</v>
      </c>
      <c r="CS25" s="71">
        <v>0</v>
      </c>
      <c r="CT25" s="71">
        <v>0</v>
      </c>
      <c r="CU25" s="71">
        <v>0</v>
      </c>
    </row>
    <row r="26" spans="1:99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  <c r="CM26" s="71">
        <v>0</v>
      </c>
      <c r="CN26" s="71">
        <v>0</v>
      </c>
      <c r="CO26" s="71">
        <v>0</v>
      </c>
      <c r="CP26" s="71">
        <v>0</v>
      </c>
      <c r="CQ26" s="71">
        <v>0</v>
      </c>
      <c r="CR26" s="71">
        <v>0</v>
      </c>
      <c r="CS26" s="71">
        <v>0</v>
      </c>
      <c r="CT26" s="71">
        <v>0</v>
      </c>
      <c r="CU26" s="71">
        <v>0</v>
      </c>
    </row>
    <row r="27" spans="1:99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  <c r="CM27" s="71">
        <v>0</v>
      </c>
      <c r="CN27" s="71">
        <v>0</v>
      </c>
      <c r="CO27" s="71">
        <v>0</v>
      </c>
      <c r="CP27" s="71">
        <v>0</v>
      </c>
      <c r="CQ27" s="71">
        <v>0</v>
      </c>
      <c r="CR27" s="71">
        <v>0</v>
      </c>
      <c r="CS27" s="71">
        <v>0</v>
      </c>
      <c r="CT27" s="71">
        <v>0</v>
      </c>
      <c r="CU27" s="71">
        <v>0</v>
      </c>
    </row>
    <row r="28" spans="1:99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  <c r="CM28" s="71">
        <v>0</v>
      </c>
      <c r="CN28" s="71">
        <v>0</v>
      </c>
      <c r="CO28" s="71">
        <v>0</v>
      </c>
      <c r="CP28" s="71">
        <v>0</v>
      </c>
      <c r="CQ28" s="71">
        <v>0</v>
      </c>
      <c r="CR28" s="71">
        <v>0</v>
      </c>
      <c r="CS28" s="71">
        <v>0</v>
      </c>
      <c r="CT28" s="71">
        <v>0</v>
      </c>
      <c r="CU28" s="71">
        <v>0</v>
      </c>
    </row>
    <row r="29" spans="1:99" ht="12.75" customHeight="1">
      <c r="A29" s="54" t="s">
        <v>45</v>
      </c>
      <c r="B29" s="69">
        <v>1032</v>
      </c>
      <c r="C29" s="70" t="s">
        <v>376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  <c r="CM29" s="71">
        <v>0</v>
      </c>
      <c r="CN29" s="71">
        <v>0</v>
      </c>
      <c r="CO29" s="71">
        <v>0</v>
      </c>
      <c r="CP29" s="71">
        <v>0</v>
      </c>
      <c r="CQ29" s="71">
        <v>0</v>
      </c>
      <c r="CR29" s="71">
        <v>0</v>
      </c>
      <c r="CS29" s="71">
        <v>0</v>
      </c>
      <c r="CT29" s="71">
        <v>0</v>
      </c>
      <c r="CU29" s="71">
        <v>0</v>
      </c>
    </row>
    <row r="30" spans="1:99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  <c r="CM30" s="71">
        <v>0</v>
      </c>
      <c r="CN30" s="71">
        <v>0</v>
      </c>
      <c r="CO30" s="71">
        <v>0</v>
      </c>
      <c r="CP30" s="71">
        <v>0</v>
      </c>
      <c r="CQ30" s="71">
        <v>0</v>
      </c>
      <c r="CR30" s="71">
        <v>0</v>
      </c>
      <c r="CS30" s="71">
        <v>0</v>
      </c>
      <c r="CT30" s="71">
        <v>0</v>
      </c>
      <c r="CU30" s="71">
        <v>0</v>
      </c>
    </row>
    <row r="31" spans="1:99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  <c r="CM31" s="71">
        <v>0</v>
      </c>
      <c r="CN31" s="71">
        <v>0</v>
      </c>
      <c r="CO31" s="71">
        <v>0</v>
      </c>
      <c r="CP31" s="71">
        <v>0</v>
      </c>
      <c r="CQ31" s="71">
        <v>0</v>
      </c>
      <c r="CR31" s="71">
        <v>0</v>
      </c>
      <c r="CS31" s="71">
        <v>0</v>
      </c>
      <c r="CT31" s="71">
        <v>0</v>
      </c>
      <c r="CU31" s="71">
        <v>0</v>
      </c>
    </row>
    <row r="32" spans="1:99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  <c r="CM32" s="71">
        <v>0</v>
      </c>
      <c r="CN32" s="71">
        <v>0</v>
      </c>
      <c r="CO32" s="71">
        <v>0</v>
      </c>
      <c r="CP32" s="71">
        <v>0</v>
      </c>
      <c r="CQ32" s="71">
        <v>0</v>
      </c>
      <c r="CR32" s="71">
        <v>0</v>
      </c>
      <c r="CS32" s="71">
        <v>0</v>
      </c>
      <c r="CT32" s="71">
        <v>0</v>
      </c>
      <c r="CU32" s="71">
        <v>0</v>
      </c>
    </row>
    <row r="33" spans="1:99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  <c r="CM33" s="71">
        <v>0</v>
      </c>
      <c r="CN33" s="71">
        <v>0</v>
      </c>
      <c r="CO33" s="71">
        <v>0</v>
      </c>
      <c r="CP33" s="71">
        <v>0</v>
      </c>
      <c r="CQ33" s="71">
        <v>0</v>
      </c>
      <c r="CR33" s="71">
        <v>0</v>
      </c>
      <c r="CS33" s="71">
        <v>0</v>
      </c>
      <c r="CT33" s="71">
        <v>0</v>
      </c>
      <c r="CU33" s="71">
        <v>0</v>
      </c>
    </row>
    <row r="34" spans="1:99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  <c r="CM34" s="71">
        <v>0</v>
      </c>
      <c r="CN34" s="71">
        <v>0</v>
      </c>
      <c r="CO34" s="71">
        <v>0</v>
      </c>
      <c r="CP34" s="71">
        <v>0</v>
      </c>
      <c r="CQ34" s="71">
        <v>0</v>
      </c>
      <c r="CR34" s="71">
        <v>0</v>
      </c>
      <c r="CS34" s="71">
        <v>0</v>
      </c>
      <c r="CT34" s="71">
        <v>0</v>
      </c>
      <c r="CU34" s="71">
        <v>0</v>
      </c>
    </row>
    <row r="35" spans="1:99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  <c r="CM35" s="71">
        <v>0</v>
      </c>
      <c r="CN35" s="71">
        <v>0</v>
      </c>
      <c r="CO35" s="71">
        <v>0</v>
      </c>
      <c r="CP35" s="71">
        <v>0</v>
      </c>
      <c r="CQ35" s="71">
        <v>0</v>
      </c>
      <c r="CR35" s="71">
        <v>0</v>
      </c>
      <c r="CS35" s="71">
        <v>0</v>
      </c>
      <c r="CT35" s="71">
        <v>0</v>
      </c>
      <c r="CU35" s="71">
        <v>0</v>
      </c>
    </row>
    <row r="36" spans="1:99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  <c r="CM36" s="71">
        <v>0</v>
      </c>
      <c r="CN36" s="71">
        <v>0</v>
      </c>
      <c r="CO36" s="71">
        <v>0</v>
      </c>
      <c r="CP36" s="71">
        <v>0</v>
      </c>
      <c r="CQ36" s="71">
        <v>0</v>
      </c>
      <c r="CR36" s="71">
        <v>0</v>
      </c>
      <c r="CS36" s="71">
        <v>0</v>
      </c>
      <c r="CT36" s="71">
        <v>0</v>
      </c>
      <c r="CU36" s="71">
        <v>0</v>
      </c>
    </row>
    <row r="37" spans="1:99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  <c r="CM37" s="71">
        <v>0</v>
      </c>
      <c r="CN37" s="71">
        <v>0</v>
      </c>
      <c r="CO37" s="71">
        <v>0</v>
      </c>
      <c r="CP37" s="71">
        <v>0</v>
      </c>
      <c r="CQ37" s="71">
        <v>0</v>
      </c>
      <c r="CR37" s="71">
        <v>0</v>
      </c>
      <c r="CS37" s="71">
        <v>0</v>
      </c>
      <c r="CT37" s="71">
        <v>0</v>
      </c>
      <c r="CU37" s="71">
        <v>0</v>
      </c>
    </row>
    <row r="38" spans="1:99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  <c r="CM38" s="71">
        <v>0</v>
      </c>
      <c r="CN38" s="71">
        <v>0</v>
      </c>
      <c r="CO38" s="71">
        <v>0</v>
      </c>
      <c r="CP38" s="71">
        <v>0</v>
      </c>
      <c r="CQ38" s="71">
        <v>0</v>
      </c>
      <c r="CR38" s="71">
        <v>0</v>
      </c>
      <c r="CS38" s="71">
        <v>0</v>
      </c>
      <c r="CT38" s="71">
        <v>0</v>
      </c>
      <c r="CU38" s="71">
        <v>0</v>
      </c>
    </row>
    <row r="39" spans="1:99" ht="12.75" customHeight="1">
      <c r="A39" s="54" t="s">
        <v>65</v>
      </c>
      <c r="B39" s="69">
        <v>1045</v>
      </c>
      <c r="C39" s="70" t="s">
        <v>376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0</v>
      </c>
      <c r="BT39" s="71">
        <v>0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0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0</v>
      </c>
      <c r="CM39" s="71">
        <v>0</v>
      </c>
      <c r="CN39" s="71">
        <v>0</v>
      </c>
      <c r="CO39" s="71">
        <v>0</v>
      </c>
      <c r="CP39" s="71">
        <v>0</v>
      </c>
      <c r="CQ39" s="71">
        <v>0</v>
      </c>
      <c r="CR39" s="71">
        <v>0</v>
      </c>
      <c r="CS39" s="71">
        <v>0</v>
      </c>
      <c r="CT39" s="71">
        <v>0</v>
      </c>
      <c r="CU39" s="71">
        <v>0</v>
      </c>
    </row>
    <row r="40" spans="1:99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  <c r="CM40" s="71">
        <v>0</v>
      </c>
      <c r="CN40" s="71">
        <v>0</v>
      </c>
      <c r="CO40" s="71">
        <v>0</v>
      </c>
      <c r="CP40" s="71">
        <v>0</v>
      </c>
      <c r="CQ40" s="71">
        <v>0</v>
      </c>
      <c r="CR40" s="71">
        <v>0</v>
      </c>
      <c r="CS40" s="71">
        <v>0</v>
      </c>
      <c r="CT40" s="71">
        <v>0</v>
      </c>
      <c r="CU40" s="71">
        <v>0</v>
      </c>
    </row>
    <row r="41" spans="1:99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  <c r="CM41" s="71">
        <v>0</v>
      </c>
      <c r="CN41" s="71">
        <v>0</v>
      </c>
      <c r="CO41" s="71">
        <v>0</v>
      </c>
      <c r="CP41" s="71">
        <v>0</v>
      </c>
      <c r="CQ41" s="71">
        <v>0</v>
      </c>
      <c r="CR41" s="71">
        <v>0</v>
      </c>
      <c r="CS41" s="71">
        <v>0</v>
      </c>
      <c r="CT41" s="71">
        <v>0</v>
      </c>
      <c r="CU41" s="71">
        <v>0</v>
      </c>
    </row>
    <row r="42" spans="1:99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  <c r="CM42" s="71">
        <v>0</v>
      </c>
      <c r="CN42" s="71">
        <v>0</v>
      </c>
      <c r="CO42" s="71">
        <v>0</v>
      </c>
      <c r="CP42" s="71">
        <v>0</v>
      </c>
      <c r="CQ42" s="71">
        <v>0</v>
      </c>
      <c r="CR42" s="71">
        <v>0</v>
      </c>
      <c r="CS42" s="71">
        <v>0</v>
      </c>
      <c r="CT42" s="71">
        <v>0</v>
      </c>
      <c r="CU42" s="71">
        <v>0</v>
      </c>
    </row>
    <row r="43" spans="1:99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  <c r="CM43" s="71">
        <v>0</v>
      </c>
      <c r="CN43" s="71">
        <v>0</v>
      </c>
      <c r="CO43" s="71">
        <v>0</v>
      </c>
      <c r="CP43" s="71">
        <v>0</v>
      </c>
      <c r="CQ43" s="71">
        <v>0</v>
      </c>
      <c r="CR43" s="71">
        <v>0</v>
      </c>
      <c r="CS43" s="71">
        <v>0</v>
      </c>
      <c r="CT43" s="71">
        <v>0</v>
      </c>
      <c r="CU43" s="71">
        <v>0</v>
      </c>
    </row>
    <row r="44" spans="1:99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  <c r="CM44" s="71">
        <v>0</v>
      </c>
      <c r="CN44" s="71">
        <v>0</v>
      </c>
      <c r="CO44" s="71">
        <v>0</v>
      </c>
      <c r="CP44" s="71">
        <v>0</v>
      </c>
      <c r="CQ44" s="71">
        <v>0</v>
      </c>
      <c r="CR44" s="71">
        <v>0</v>
      </c>
      <c r="CS44" s="71">
        <v>0</v>
      </c>
      <c r="CT44" s="71">
        <v>0</v>
      </c>
      <c r="CU44" s="71">
        <v>0</v>
      </c>
    </row>
    <row r="45" spans="1:99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  <c r="CM45" s="71">
        <v>0</v>
      </c>
      <c r="CN45" s="71">
        <v>0</v>
      </c>
      <c r="CO45" s="71">
        <v>0</v>
      </c>
      <c r="CP45" s="71">
        <v>0</v>
      </c>
      <c r="CQ45" s="71">
        <v>0</v>
      </c>
      <c r="CR45" s="71">
        <v>0</v>
      </c>
      <c r="CS45" s="71">
        <v>0</v>
      </c>
      <c r="CT45" s="71">
        <v>0</v>
      </c>
      <c r="CU45" s="71">
        <v>0</v>
      </c>
    </row>
    <row r="46" spans="1:99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  <c r="CM46" s="71">
        <v>0</v>
      </c>
      <c r="CN46" s="71">
        <v>0</v>
      </c>
      <c r="CO46" s="71">
        <v>0</v>
      </c>
      <c r="CP46" s="71">
        <v>0</v>
      </c>
      <c r="CQ46" s="71">
        <v>0</v>
      </c>
      <c r="CR46" s="71">
        <v>0</v>
      </c>
      <c r="CS46" s="71">
        <v>0</v>
      </c>
      <c r="CT46" s="71">
        <v>0</v>
      </c>
      <c r="CU46" s="71">
        <v>0</v>
      </c>
    </row>
    <row r="47" spans="1:99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  <c r="CM47" s="71">
        <v>0</v>
      </c>
      <c r="CN47" s="71">
        <v>0</v>
      </c>
      <c r="CO47" s="71">
        <v>0</v>
      </c>
      <c r="CP47" s="71">
        <v>0</v>
      </c>
      <c r="CQ47" s="71">
        <v>0</v>
      </c>
      <c r="CR47" s="71">
        <v>0</v>
      </c>
      <c r="CS47" s="71">
        <v>0</v>
      </c>
      <c r="CT47" s="71">
        <v>0</v>
      </c>
      <c r="CU47" s="71">
        <v>0</v>
      </c>
    </row>
    <row r="48" spans="1:99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  <c r="CM48" s="71">
        <v>0</v>
      </c>
      <c r="CN48" s="71">
        <v>0</v>
      </c>
      <c r="CO48" s="71">
        <v>0</v>
      </c>
      <c r="CP48" s="71">
        <v>0</v>
      </c>
      <c r="CQ48" s="71">
        <v>0</v>
      </c>
      <c r="CR48" s="71">
        <v>0</v>
      </c>
      <c r="CS48" s="71">
        <v>0</v>
      </c>
      <c r="CT48" s="71">
        <v>0</v>
      </c>
      <c r="CU48" s="71">
        <v>0</v>
      </c>
    </row>
    <row r="49" spans="1:99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71">
        <v>0</v>
      </c>
      <c r="CU49" s="71">
        <v>0</v>
      </c>
    </row>
    <row r="50" spans="1:99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  <c r="CM50" s="71">
        <v>0</v>
      </c>
      <c r="CN50" s="71">
        <v>0</v>
      </c>
      <c r="CO50" s="71">
        <v>0</v>
      </c>
      <c r="CP50" s="71">
        <v>0</v>
      </c>
      <c r="CQ50" s="71">
        <v>0</v>
      </c>
      <c r="CR50" s="71">
        <v>0</v>
      </c>
      <c r="CS50" s="71">
        <v>0</v>
      </c>
      <c r="CT50" s="71">
        <v>0</v>
      </c>
      <c r="CU50" s="71">
        <v>0</v>
      </c>
    </row>
    <row r="51" spans="1:99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  <c r="CM51" s="71">
        <v>0</v>
      </c>
      <c r="CN51" s="71">
        <v>0</v>
      </c>
      <c r="CO51" s="71">
        <v>0</v>
      </c>
      <c r="CP51" s="71">
        <v>0</v>
      </c>
      <c r="CQ51" s="71">
        <v>0</v>
      </c>
      <c r="CR51" s="71">
        <v>0</v>
      </c>
      <c r="CS51" s="71">
        <v>0</v>
      </c>
      <c r="CT51" s="71">
        <v>0</v>
      </c>
      <c r="CU51" s="71">
        <v>0</v>
      </c>
    </row>
    <row r="52" spans="1:99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  <c r="CM52" s="71">
        <v>0</v>
      </c>
      <c r="CN52" s="71">
        <v>0</v>
      </c>
      <c r="CO52" s="71">
        <v>0</v>
      </c>
      <c r="CP52" s="71">
        <v>0</v>
      </c>
      <c r="CQ52" s="71">
        <v>0</v>
      </c>
      <c r="CR52" s="71">
        <v>0</v>
      </c>
      <c r="CS52" s="71">
        <v>0</v>
      </c>
      <c r="CT52" s="71">
        <v>0</v>
      </c>
      <c r="CU52" s="71">
        <v>0</v>
      </c>
    </row>
    <row r="53" spans="1:99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  <c r="CM53" s="71">
        <v>0</v>
      </c>
      <c r="CN53" s="71">
        <v>0</v>
      </c>
      <c r="CO53" s="71">
        <v>0</v>
      </c>
      <c r="CP53" s="71">
        <v>0</v>
      </c>
      <c r="CQ53" s="71">
        <v>0</v>
      </c>
      <c r="CR53" s="71">
        <v>0</v>
      </c>
      <c r="CS53" s="71">
        <v>0</v>
      </c>
      <c r="CT53" s="71">
        <v>0</v>
      </c>
      <c r="CU53" s="71">
        <v>0</v>
      </c>
    </row>
    <row r="54" spans="1:99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0</v>
      </c>
      <c r="AO54" s="71">
        <v>0</v>
      </c>
      <c r="AP54" s="71">
        <v>0</v>
      </c>
      <c r="AQ54" s="71">
        <v>0</v>
      </c>
      <c r="AR54" s="71">
        <v>0</v>
      </c>
      <c r="AS54" s="71">
        <v>0</v>
      </c>
      <c r="AT54" s="71">
        <v>0</v>
      </c>
      <c r="AU54" s="71">
        <v>0</v>
      </c>
      <c r="AV54" s="71">
        <v>0</v>
      </c>
      <c r="AW54" s="71">
        <v>0</v>
      </c>
      <c r="AX54" s="71">
        <v>0</v>
      </c>
      <c r="AY54" s="71">
        <v>0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  <c r="CM54" s="71">
        <v>0</v>
      </c>
      <c r="CN54" s="71">
        <v>0</v>
      </c>
      <c r="CO54" s="71">
        <v>0</v>
      </c>
      <c r="CP54" s="71">
        <v>0</v>
      </c>
      <c r="CQ54" s="71">
        <v>0</v>
      </c>
      <c r="CR54" s="71">
        <v>0</v>
      </c>
      <c r="CS54" s="71">
        <v>0</v>
      </c>
      <c r="CT54" s="71">
        <v>0</v>
      </c>
      <c r="CU54" s="71">
        <v>0</v>
      </c>
    </row>
    <row r="55" spans="1:99" ht="12.75" customHeight="1">
      <c r="A55" s="54" t="s">
        <v>97</v>
      </c>
      <c r="B55" s="69">
        <v>2002</v>
      </c>
      <c r="C55" s="70" t="s">
        <v>377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0</v>
      </c>
      <c r="AO55" s="71">
        <v>0</v>
      </c>
      <c r="AP55" s="71">
        <v>0</v>
      </c>
      <c r="AQ55" s="71">
        <v>0</v>
      </c>
      <c r="AR55" s="71">
        <v>0</v>
      </c>
      <c r="AS55" s="71">
        <v>0</v>
      </c>
      <c r="AT55" s="71">
        <v>0</v>
      </c>
      <c r="AU55" s="71">
        <v>0</v>
      </c>
      <c r="AV55" s="71">
        <v>0</v>
      </c>
      <c r="AW55" s="71">
        <v>0</v>
      </c>
      <c r="AX55" s="71">
        <v>0</v>
      </c>
      <c r="AY55" s="71">
        <v>0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0</v>
      </c>
      <c r="BK55" s="71">
        <v>0</v>
      </c>
      <c r="BL55" s="71">
        <v>0</v>
      </c>
      <c r="BM55" s="71">
        <v>0</v>
      </c>
      <c r="BN55" s="71">
        <v>0</v>
      </c>
      <c r="BO55" s="71">
        <v>0</v>
      </c>
      <c r="BP55" s="71">
        <v>0</v>
      </c>
      <c r="BQ55" s="71">
        <v>0</v>
      </c>
      <c r="BR55" s="71">
        <v>0</v>
      </c>
      <c r="BS55" s="71">
        <v>0</v>
      </c>
      <c r="BT55" s="71">
        <v>0</v>
      </c>
      <c r="BU55" s="71">
        <v>0</v>
      </c>
      <c r="BV55" s="71">
        <v>0</v>
      </c>
      <c r="BW55" s="71">
        <v>0</v>
      </c>
      <c r="BX55" s="71">
        <v>0</v>
      </c>
      <c r="BY55" s="71">
        <v>0</v>
      </c>
      <c r="BZ55" s="71">
        <v>0</v>
      </c>
      <c r="CA55" s="71">
        <v>0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  <c r="CM55" s="71">
        <v>0</v>
      </c>
      <c r="CN55" s="71">
        <v>0</v>
      </c>
      <c r="CO55" s="71">
        <v>0</v>
      </c>
      <c r="CP55" s="71">
        <v>0</v>
      </c>
      <c r="CQ55" s="71">
        <v>0</v>
      </c>
      <c r="CR55" s="71">
        <v>0</v>
      </c>
      <c r="CS55" s="71">
        <v>0</v>
      </c>
      <c r="CT55" s="71">
        <v>0</v>
      </c>
      <c r="CU55" s="71">
        <v>0</v>
      </c>
    </row>
    <row r="56" spans="1:99" ht="12.75" customHeight="1">
      <c r="A56" s="54" t="s">
        <v>99</v>
      </c>
      <c r="B56" s="69">
        <v>2005</v>
      </c>
      <c r="C56" s="70" t="s">
        <v>377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0</v>
      </c>
      <c r="AH56" s="71">
        <v>0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0</v>
      </c>
      <c r="AO56" s="71">
        <v>0</v>
      </c>
      <c r="AP56" s="71">
        <v>0</v>
      </c>
      <c r="AQ56" s="71">
        <v>0</v>
      </c>
      <c r="AR56" s="71">
        <v>0</v>
      </c>
      <c r="AS56" s="71">
        <v>0</v>
      </c>
      <c r="AT56" s="71">
        <v>0</v>
      </c>
      <c r="AU56" s="71">
        <v>0</v>
      </c>
      <c r="AV56" s="71">
        <v>0</v>
      </c>
      <c r="AW56" s="71">
        <v>0</v>
      </c>
      <c r="AX56" s="71">
        <v>0</v>
      </c>
      <c r="AY56" s="71">
        <v>0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0</v>
      </c>
      <c r="BK56" s="71">
        <v>0</v>
      </c>
      <c r="BL56" s="71">
        <v>0</v>
      </c>
      <c r="BM56" s="71">
        <v>0</v>
      </c>
      <c r="BN56" s="71">
        <v>0</v>
      </c>
      <c r="BO56" s="71">
        <v>0</v>
      </c>
      <c r="BP56" s="71">
        <v>0</v>
      </c>
      <c r="BQ56" s="71">
        <v>0</v>
      </c>
      <c r="BR56" s="71">
        <v>0</v>
      </c>
      <c r="BS56" s="71">
        <v>0</v>
      </c>
      <c r="BT56" s="71">
        <v>0</v>
      </c>
      <c r="BU56" s="71">
        <v>0</v>
      </c>
      <c r="BV56" s="71">
        <v>0</v>
      </c>
      <c r="BW56" s="71">
        <v>0</v>
      </c>
      <c r="BX56" s="71">
        <v>0</v>
      </c>
      <c r="BY56" s="71">
        <v>0</v>
      </c>
      <c r="BZ56" s="71">
        <v>0</v>
      </c>
      <c r="CA56" s="71">
        <v>0</v>
      </c>
      <c r="CB56" s="71">
        <v>0</v>
      </c>
      <c r="CC56" s="71">
        <v>0</v>
      </c>
      <c r="CD56" s="71">
        <v>0</v>
      </c>
      <c r="CE56" s="71">
        <v>0</v>
      </c>
      <c r="CF56" s="71">
        <v>0</v>
      </c>
      <c r="CG56" s="71">
        <v>0</v>
      </c>
      <c r="CH56" s="71">
        <v>0</v>
      </c>
      <c r="CI56" s="71">
        <v>0</v>
      </c>
      <c r="CJ56" s="71">
        <v>0</v>
      </c>
      <c r="CK56" s="71">
        <v>0</v>
      </c>
      <c r="CL56" s="71">
        <v>0</v>
      </c>
      <c r="CM56" s="71">
        <v>0</v>
      </c>
      <c r="CN56" s="71">
        <v>0</v>
      </c>
      <c r="CO56" s="71">
        <v>0</v>
      </c>
      <c r="CP56" s="71">
        <v>0</v>
      </c>
      <c r="CQ56" s="71">
        <v>0</v>
      </c>
      <c r="CR56" s="71">
        <v>0</v>
      </c>
      <c r="CS56" s="71">
        <v>0</v>
      </c>
      <c r="CT56" s="71">
        <v>0</v>
      </c>
      <c r="CU56" s="71">
        <v>0</v>
      </c>
    </row>
    <row r="57" spans="1:99" ht="12.75" customHeight="1">
      <c r="A57" s="54" t="s">
        <v>101</v>
      </c>
      <c r="B57" s="69">
        <v>2006</v>
      </c>
      <c r="C57" s="70" t="s">
        <v>378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1">
        <v>0</v>
      </c>
      <c r="AH57" s="71">
        <v>0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0</v>
      </c>
      <c r="AO57" s="71">
        <v>0</v>
      </c>
      <c r="AP57" s="71">
        <v>0</v>
      </c>
      <c r="AQ57" s="71">
        <v>0</v>
      </c>
      <c r="AR57" s="71">
        <v>0</v>
      </c>
      <c r="AS57" s="71">
        <v>0</v>
      </c>
      <c r="AT57" s="71">
        <v>0</v>
      </c>
      <c r="AU57" s="71">
        <v>0</v>
      </c>
      <c r="AV57" s="71">
        <v>0</v>
      </c>
      <c r="AW57" s="71">
        <v>0</v>
      </c>
      <c r="AX57" s="71">
        <v>0</v>
      </c>
      <c r="AY57" s="71">
        <v>0</v>
      </c>
      <c r="AZ57" s="71">
        <v>0</v>
      </c>
      <c r="BA57" s="71">
        <v>0</v>
      </c>
      <c r="BB57" s="71">
        <v>0</v>
      </c>
      <c r="BC57" s="71">
        <v>0</v>
      </c>
      <c r="BD57" s="71">
        <v>0</v>
      </c>
      <c r="BE57" s="71">
        <v>0</v>
      </c>
      <c r="BF57" s="71">
        <v>0</v>
      </c>
      <c r="BG57" s="71">
        <v>0</v>
      </c>
      <c r="BH57" s="71">
        <v>0</v>
      </c>
      <c r="BI57" s="71">
        <v>0</v>
      </c>
      <c r="BJ57" s="71">
        <v>0</v>
      </c>
      <c r="BK57" s="71">
        <v>0</v>
      </c>
      <c r="BL57" s="71">
        <v>0</v>
      </c>
      <c r="BM57" s="71">
        <v>0</v>
      </c>
      <c r="BN57" s="71">
        <v>0</v>
      </c>
      <c r="BO57" s="71">
        <v>0</v>
      </c>
      <c r="BP57" s="71">
        <v>0</v>
      </c>
      <c r="BQ57" s="71">
        <v>0</v>
      </c>
      <c r="BR57" s="71">
        <v>0</v>
      </c>
      <c r="BS57" s="71">
        <v>0</v>
      </c>
      <c r="BT57" s="71">
        <v>0</v>
      </c>
      <c r="BU57" s="71">
        <v>0</v>
      </c>
      <c r="BV57" s="71">
        <v>0</v>
      </c>
      <c r="BW57" s="71">
        <v>0</v>
      </c>
      <c r="BX57" s="71">
        <v>0</v>
      </c>
      <c r="BY57" s="71">
        <v>0</v>
      </c>
      <c r="BZ57" s="71">
        <v>0</v>
      </c>
      <c r="CA57" s="71">
        <v>0</v>
      </c>
      <c r="CB57" s="71">
        <v>0</v>
      </c>
      <c r="CC57" s="71">
        <v>0</v>
      </c>
      <c r="CD57" s="71">
        <v>0</v>
      </c>
      <c r="CE57" s="71">
        <v>0</v>
      </c>
      <c r="CF57" s="71">
        <v>0</v>
      </c>
      <c r="CG57" s="71">
        <v>0</v>
      </c>
      <c r="CH57" s="71">
        <v>0</v>
      </c>
      <c r="CI57" s="71">
        <v>0</v>
      </c>
      <c r="CJ57" s="71">
        <v>0</v>
      </c>
      <c r="CK57" s="71">
        <v>0</v>
      </c>
      <c r="CL57" s="71">
        <v>0</v>
      </c>
      <c r="CM57" s="71">
        <v>0</v>
      </c>
      <c r="CN57" s="71">
        <v>0</v>
      </c>
      <c r="CO57" s="71">
        <v>0</v>
      </c>
      <c r="CP57" s="71">
        <v>0</v>
      </c>
      <c r="CQ57" s="71">
        <v>0</v>
      </c>
      <c r="CR57" s="71">
        <v>0</v>
      </c>
      <c r="CS57" s="71">
        <v>0</v>
      </c>
      <c r="CT57" s="71">
        <v>0</v>
      </c>
      <c r="CU57" s="71">
        <v>0</v>
      </c>
    </row>
    <row r="58" spans="1:99" ht="12.75" customHeight="1">
      <c r="A58" s="54" t="s">
        <v>103</v>
      </c>
      <c r="B58" s="69">
        <v>2007</v>
      </c>
      <c r="C58" s="70" t="s">
        <v>377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1">
        <v>0</v>
      </c>
      <c r="AH58" s="71">
        <v>0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0</v>
      </c>
      <c r="AO58" s="71">
        <v>0</v>
      </c>
      <c r="AP58" s="71">
        <v>0</v>
      </c>
      <c r="AQ58" s="71">
        <v>0</v>
      </c>
      <c r="AR58" s="71">
        <v>0</v>
      </c>
      <c r="AS58" s="71">
        <v>0</v>
      </c>
      <c r="AT58" s="71">
        <v>0</v>
      </c>
      <c r="AU58" s="71">
        <v>0</v>
      </c>
      <c r="AV58" s="71">
        <v>0</v>
      </c>
      <c r="AW58" s="71">
        <v>0</v>
      </c>
      <c r="AX58" s="71">
        <v>0</v>
      </c>
      <c r="AY58" s="71">
        <v>0</v>
      </c>
      <c r="AZ58" s="71">
        <v>0</v>
      </c>
      <c r="BA58" s="71">
        <v>0</v>
      </c>
      <c r="BB58" s="71">
        <v>0</v>
      </c>
      <c r="BC58" s="71">
        <v>0</v>
      </c>
      <c r="BD58" s="71">
        <v>0</v>
      </c>
      <c r="BE58" s="71">
        <v>0</v>
      </c>
      <c r="BF58" s="71">
        <v>0</v>
      </c>
      <c r="BG58" s="71">
        <v>0</v>
      </c>
      <c r="BH58" s="71">
        <v>0</v>
      </c>
      <c r="BI58" s="71">
        <v>0</v>
      </c>
      <c r="BJ58" s="71">
        <v>0</v>
      </c>
      <c r="BK58" s="71">
        <v>0</v>
      </c>
      <c r="BL58" s="71">
        <v>0</v>
      </c>
      <c r="BM58" s="71">
        <v>0</v>
      </c>
      <c r="BN58" s="71">
        <v>0</v>
      </c>
      <c r="BO58" s="71">
        <v>0</v>
      </c>
      <c r="BP58" s="71">
        <v>0</v>
      </c>
      <c r="BQ58" s="71">
        <v>0</v>
      </c>
      <c r="BR58" s="71">
        <v>0</v>
      </c>
      <c r="BS58" s="71">
        <v>0</v>
      </c>
      <c r="BT58" s="71">
        <v>0</v>
      </c>
      <c r="BU58" s="71">
        <v>0</v>
      </c>
      <c r="BV58" s="71">
        <v>0</v>
      </c>
      <c r="BW58" s="71">
        <v>0</v>
      </c>
      <c r="BX58" s="71">
        <v>0</v>
      </c>
      <c r="BY58" s="71">
        <v>0</v>
      </c>
      <c r="BZ58" s="71">
        <v>0</v>
      </c>
      <c r="CA58" s="71">
        <v>0</v>
      </c>
      <c r="CB58" s="71">
        <v>0</v>
      </c>
      <c r="CC58" s="71">
        <v>0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  <c r="CM58" s="71">
        <v>0</v>
      </c>
      <c r="CN58" s="71">
        <v>0</v>
      </c>
      <c r="CO58" s="71">
        <v>0</v>
      </c>
      <c r="CP58" s="71">
        <v>0</v>
      </c>
      <c r="CQ58" s="71">
        <v>0</v>
      </c>
      <c r="CR58" s="71">
        <v>0</v>
      </c>
      <c r="CS58" s="71">
        <v>0</v>
      </c>
      <c r="CT58" s="71">
        <v>0</v>
      </c>
      <c r="CU58" s="71">
        <v>0</v>
      </c>
    </row>
    <row r="59" spans="1:99" ht="12.75" customHeight="1">
      <c r="A59" s="54" t="s">
        <v>105</v>
      </c>
      <c r="B59" s="69">
        <v>2008</v>
      </c>
      <c r="C59" s="70" t="s">
        <v>377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0</v>
      </c>
      <c r="AO59" s="71">
        <v>0</v>
      </c>
      <c r="AP59" s="71">
        <v>0</v>
      </c>
      <c r="AQ59" s="71">
        <v>0</v>
      </c>
      <c r="AR59" s="71">
        <v>0</v>
      </c>
      <c r="AS59" s="71">
        <v>0</v>
      </c>
      <c r="AT59" s="71">
        <v>0</v>
      </c>
      <c r="AU59" s="71">
        <v>0</v>
      </c>
      <c r="AV59" s="71">
        <v>0</v>
      </c>
      <c r="AW59" s="71">
        <v>0</v>
      </c>
      <c r="AX59" s="71">
        <v>0</v>
      </c>
      <c r="AY59" s="71">
        <v>0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0</v>
      </c>
      <c r="BK59" s="71">
        <v>0</v>
      </c>
      <c r="BL59" s="71">
        <v>0</v>
      </c>
      <c r="BM59" s="71">
        <v>0</v>
      </c>
      <c r="BN59" s="71">
        <v>0</v>
      </c>
      <c r="BO59" s="71">
        <v>0</v>
      </c>
      <c r="BP59" s="71">
        <v>0</v>
      </c>
      <c r="BQ59" s="71">
        <v>0</v>
      </c>
      <c r="BR59" s="71">
        <v>0</v>
      </c>
      <c r="BS59" s="71">
        <v>0</v>
      </c>
      <c r="BT59" s="71">
        <v>0</v>
      </c>
      <c r="BU59" s="71">
        <v>0</v>
      </c>
      <c r="BV59" s="71">
        <v>0</v>
      </c>
      <c r="BW59" s="71">
        <v>0</v>
      </c>
      <c r="BX59" s="71">
        <v>0</v>
      </c>
      <c r="BY59" s="71">
        <v>0</v>
      </c>
      <c r="BZ59" s="71">
        <v>0</v>
      </c>
      <c r="CA59" s="71">
        <v>0</v>
      </c>
      <c r="CB59" s="71">
        <v>0</v>
      </c>
      <c r="CC59" s="71">
        <v>0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0</v>
      </c>
      <c r="CL59" s="71">
        <v>0</v>
      </c>
      <c r="CM59" s="71">
        <v>0</v>
      </c>
      <c r="CN59" s="71">
        <v>0</v>
      </c>
      <c r="CO59" s="71">
        <v>0</v>
      </c>
      <c r="CP59" s="71">
        <v>0</v>
      </c>
      <c r="CQ59" s="71">
        <v>0</v>
      </c>
      <c r="CR59" s="71">
        <v>0</v>
      </c>
      <c r="CS59" s="71">
        <v>0</v>
      </c>
      <c r="CT59" s="71">
        <v>0</v>
      </c>
      <c r="CU59" s="71">
        <v>0</v>
      </c>
    </row>
    <row r="60" spans="1:99" ht="12.75" customHeight="1">
      <c r="A60" s="54" t="s">
        <v>107</v>
      </c>
      <c r="B60" s="69">
        <v>3001</v>
      </c>
      <c r="C60" s="70" t="s">
        <v>378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1">
        <v>0</v>
      </c>
      <c r="AH60" s="71">
        <v>0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0</v>
      </c>
      <c r="AO60" s="71">
        <v>0</v>
      </c>
      <c r="AP60" s="71">
        <v>0</v>
      </c>
      <c r="AQ60" s="71">
        <v>0</v>
      </c>
      <c r="AR60" s="71">
        <v>0</v>
      </c>
      <c r="AS60" s="71">
        <v>0</v>
      </c>
      <c r="AT60" s="71">
        <v>0</v>
      </c>
      <c r="AU60" s="71">
        <v>0</v>
      </c>
      <c r="AV60" s="71">
        <v>0</v>
      </c>
      <c r="AW60" s="71">
        <v>0</v>
      </c>
      <c r="AX60" s="71">
        <v>0</v>
      </c>
      <c r="AY60" s="71">
        <v>0</v>
      </c>
      <c r="AZ60" s="71">
        <v>0</v>
      </c>
      <c r="BA60" s="71">
        <v>0</v>
      </c>
      <c r="BB60" s="71">
        <v>0</v>
      </c>
      <c r="BC60" s="71">
        <v>0</v>
      </c>
      <c r="BD60" s="71">
        <v>0</v>
      </c>
      <c r="BE60" s="71">
        <v>0</v>
      </c>
      <c r="BF60" s="71">
        <v>0</v>
      </c>
      <c r="BG60" s="71">
        <v>0</v>
      </c>
      <c r="BH60" s="71">
        <v>0</v>
      </c>
      <c r="BI60" s="71">
        <v>0</v>
      </c>
      <c r="BJ60" s="71">
        <v>0</v>
      </c>
      <c r="BK60" s="71">
        <v>0</v>
      </c>
      <c r="BL60" s="71">
        <v>0</v>
      </c>
      <c r="BM60" s="71">
        <v>0</v>
      </c>
      <c r="BN60" s="71">
        <v>0</v>
      </c>
      <c r="BO60" s="71">
        <v>0</v>
      </c>
      <c r="BP60" s="71">
        <v>0</v>
      </c>
      <c r="BQ60" s="71">
        <v>0</v>
      </c>
      <c r="BR60" s="71">
        <v>0</v>
      </c>
      <c r="BS60" s="71">
        <v>0</v>
      </c>
      <c r="BT60" s="71">
        <v>0</v>
      </c>
      <c r="BU60" s="71">
        <v>0</v>
      </c>
      <c r="BV60" s="71">
        <v>0</v>
      </c>
      <c r="BW60" s="71">
        <v>0</v>
      </c>
      <c r="BX60" s="71">
        <v>0</v>
      </c>
      <c r="BY60" s="71">
        <v>0</v>
      </c>
      <c r="BZ60" s="71">
        <v>0</v>
      </c>
      <c r="CA60" s="71">
        <v>0</v>
      </c>
      <c r="CB60" s="71">
        <v>0</v>
      </c>
      <c r="CC60" s="71">
        <v>0</v>
      </c>
      <c r="CD60" s="71">
        <v>0</v>
      </c>
      <c r="CE60" s="71">
        <v>0</v>
      </c>
      <c r="CF60" s="71">
        <v>0</v>
      </c>
      <c r="CG60" s="71">
        <v>0</v>
      </c>
      <c r="CH60" s="71">
        <v>0</v>
      </c>
      <c r="CI60" s="71">
        <v>0</v>
      </c>
      <c r="CJ60" s="71">
        <v>0</v>
      </c>
      <c r="CK60" s="71">
        <v>0</v>
      </c>
      <c r="CL60" s="71">
        <v>0</v>
      </c>
      <c r="CM60" s="71">
        <v>0</v>
      </c>
      <c r="CN60" s="71">
        <v>0</v>
      </c>
      <c r="CO60" s="71">
        <v>0</v>
      </c>
      <c r="CP60" s="71">
        <v>0</v>
      </c>
      <c r="CQ60" s="71">
        <v>0</v>
      </c>
      <c r="CR60" s="71">
        <v>0</v>
      </c>
      <c r="CS60" s="71">
        <v>0</v>
      </c>
      <c r="CT60" s="71">
        <v>0</v>
      </c>
      <c r="CU60" s="71">
        <v>0</v>
      </c>
    </row>
    <row r="61" spans="1:99" ht="12.75" customHeight="1">
      <c r="A61" s="54" t="s">
        <v>109</v>
      </c>
      <c r="B61" s="69">
        <v>3002</v>
      </c>
      <c r="C61" s="70" t="s">
        <v>378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1">
        <v>0</v>
      </c>
      <c r="AH61" s="71">
        <v>0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0</v>
      </c>
      <c r="AO61" s="71">
        <v>0</v>
      </c>
      <c r="AP61" s="71">
        <v>0</v>
      </c>
      <c r="AQ61" s="71">
        <v>0</v>
      </c>
      <c r="AR61" s="71">
        <v>0</v>
      </c>
      <c r="AS61" s="71">
        <v>0</v>
      </c>
      <c r="AT61" s="71">
        <v>0</v>
      </c>
      <c r="AU61" s="71">
        <v>0</v>
      </c>
      <c r="AV61" s="71">
        <v>0</v>
      </c>
      <c r="AW61" s="71">
        <v>0</v>
      </c>
      <c r="AX61" s="71">
        <v>0</v>
      </c>
      <c r="AY61" s="71">
        <v>0</v>
      </c>
      <c r="AZ61" s="71">
        <v>0</v>
      </c>
      <c r="BA61" s="71">
        <v>0</v>
      </c>
      <c r="BB61" s="71">
        <v>0</v>
      </c>
      <c r="BC61" s="71">
        <v>0</v>
      </c>
      <c r="BD61" s="71">
        <v>0</v>
      </c>
      <c r="BE61" s="71">
        <v>0</v>
      </c>
      <c r="BF61" s="71">
        <v>0</v>
      </c>
      <c r="BG61" s="71">
        <v>0</v>
      </c>
      <c r="BH61" s="71">
        <v>0</v>
      </c>
      <c r="BI61" s="71">
        <v>0</v>
      </c>
      <c r="BJ61" s="71">
        <v>0</v>
      </c>
      <c r="BK61" s="71">
        <v>0</v>
      </c>
      <c r="BL61" s="71">
        <v>0</v>
      </c>
      <c r="BM61" s="71">
        <v>0</v>
      </c>
      <c r="BN61" s="71">
        <v>0</v>
      </c>
      <c r="BO61" s="71">
        <v>0</v>
      </c>
      <c r="BP61" s="71">
        <v>0</v>
      </c>
      <c r="BQ61" s="71">
        <v>0</v>
      </c>
      <c r="BR61" s="71">
        <v>0</v>
      </c>
      <c r="BS61" s="71">
        <v>0</v>
      </c>
      <c r="BT61" s="71">
        <v>0</v>
      </c>
      <c r="BU61" s="71">
        <v>0</v>
      </c>
      <c r="BV61" s="71">
        <v>0</v>
      </c>
      <c r="BW61" s="71">
        <v>0</v>
      </c>
      <c r="BX61" s="71">
        <v>0</v>
      </c>
      <c r="BY61" s="71">
        <v>0</v>
      </c>
      <c r="BZ61" s="71">
        <v>0</v>
      </c>
      <c r="CA61" s="71">
        <v>0</v>
      </c>
      <c r="CB61" s="71">
        <v>0</v>
      </c>
      <c r="CC61" s="71">
        <v>0</v>
      </c>
      <c r="CD61" s="71">
        <v>0</v>
      </c>
      <c r="CE61" s="71">
        <v>0</v>
      </c>
      <c r="CF61" s="71">
        <v>0</v>
      </c>
      <c r="CG61" s="71">
        <v>0</v>
      </c>
      <c r="CH61" s="71">
        <v>0</v>
      </c>
      <c r="CI61" s="71">
        <v>0</v>
      </c>
      <c r="CJ61" s="71">
        <v>0</v>
      </c>
      <c r="CK61" s="71">
        <v>0</v>
      </c>
      <c r="CL61" s="71">
        <v>0</v>
      </c>
      <c r="CM61" s="71">
        <v>0</v>
      </c>
      <c r="CN61" s="71">
        <v>0</v>
      </c>
      <c r="CO61" s="71">
        <v>0</v>
      </c>
      <c r="CP61" s="71">
        <v>0</v>
      </c>
      <c r="CQ61" s="71">
        <v>0</v>
      </c>
      <c r="CR61" s="71">
        <v>0</v>
      </c>
      <c r="CS61" s="71">
        <v>0</v>
      </c>
      <c r="CT61" s="71">
        <v>0</v>
      </c>
      <c r="CU61" s="71">
        <v>0</v>
      </c>
    </row>
    <row r="62" spans="1:99" ht="12.75" customHeight="1">
      <c r="A62" s="54" t="s">
        <v>111</v>
      </c>
      <c r="B62" s="69">
        <v>3003</v>
      </c>
      <c r="C62" s="70" t="s">
        <v>378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1">
        <v>0</v>
      </c>
      <c r="AH62" s="71">
        <v>0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0</v>
      </c>
      <c r="AO62" s="71">
        <v>0</v>
      </c>
      <c r="AP62" s="71">
        <v>0</v>
      </c>
      <c r="AQ62" s="71">
        <v>0</v>
      </c>
      <c r="AR62" s="71">
        <v>0</v>
      </c>
      <c r="AS62" s="71">
        <v>0</v>
      </c>
      <c r="AT62" s="71">
        <v>0</v>
      </c>
      <c r="AU62" s="71">
        <v>0</v>
      </c>
      <c r="AV62" s="71">
        <v>0</v>
      </c>
      <c r="AW62" s="71">
        <v>0</v>
      </c>
      <c r="AX62" s="71">
        <v>0</v>
      </c>
      <c r="AY62" s="71">
        <v>0</v>
      </c>
      <c r="AZ62" s="71">
        <v>0</v>
      </c>
      <c r="BA62" s="71">
        <v>0</v>
      </c>
      <c r="BB62" s="71">
        <v>0</v>
      </c>
      <c r="BC62" s="71">
        <v>0</v>
      </c>
      <c r="BD62" s="71">
        <v>0</v>
      </c>
      <c r="BE62" s="71">
        <v>0</v>
      </c>
      <c r="BF62" s="71">
        <v>0</v>
      </c>
      <c r="BG62" s="71">
        <v>0</v>
      </c>
      <c r="BH62" s="71">
        <v>0</v>
      </c>
      <c r="BI62" s="71">
        <v>0</v>
      </c>
      <c r="BJ62" s="71">
        <v>0</v>
      </c>
      <c r="BK62" s="71">
        <v>0</v>
      </c>
      <c r="BL62" s="71">
        <v>0</v>
      </c>
      <c r="BM62" s="71">
        <v>0</v>
      </c>
      <c r="BN62" s="71">
        <v>0</v>
      </c>
      <c r="BO62" s="71">
        <v>0</v>
      </c>
      <c r="BP62" s="71">
        <v>0</v>
      </c>
      <c r="BQ62" s="71">
        <v>0</v>
      </c>
      <c r="BR62" s="71">
        <v>0</v>
      </c>
      <c r="BS62" s="71">
        <v>0</v>
      </c>
      <c r="BT62" s="71">
        <v>0</v>
      </c>
      <c r="BU62" s="71">
        <v>0</v>
      </c>
      <c r="BV62" s="71">
        <v>0</v>
      </c>
      <c r="BW62" s="71">
        <v>0</v>
      </c>
      <c r="BX62" s="71">
        <v>0</v>
      </c>
      <c r="BY62" s="71">
        <v>0</v>
      </c>
      <c r="BZ62" s="71">
        <v>0</v>
      </c>
      <c r="CA62" s="71">
        <v>0</v>
      </c>
      <c r="CB62" s="71">
        <v>0</v>
      </c>
      <c r="CC62" s="71">
        <v>0</v>
      </c>
      <c r="CD62" s="71">
        <v>0</v>
      </c>
      <c r="CE62" s="71">
        <v>0</v>
      </c>
      <c r="CF62" s="71">
        <v>0</v>
      </c>
      <c r="CG62" s="71">
        <v>0</v>
      </c>
      <c r="CH62" s="71">
        <v>0</v>
      </c>
      <c r="CI62" s="71">
        <v>0</v>
      </c>
      <c r="CJ62" s="71">
        <v>0</v>
      </c>
      <c r="CK62" s="71">
        <v>0</v>
      </c>
      <c r="CL62" s="71">
        <v>0</v>
      </c>
      <c r="CM62" s="71">
        <v>0</v>
      </c>
      <c r="CN62" s="71">
        <v>0</v>
      </c>
      <c r="CO62" s="71">
        <v>0</v>
      </c>
      <c r="CP62" s="71">
        <v>0</v>
      </c>
      <c r="CQ62" s="71">
        <v>0</v>
      </c>
      <c r="CR62" s="71">
        <v>0</v>
      </c>
      <c r="CS62" s="71">
        <v>0</v>
      </c>
      <c r="CT62" s="71">
        <v>0</v>
      </c>
      <c r="CU62" s="71">
        <v>0</v>
      </c>
    </row>
    <row r="63" spans="1:99" ht="12.75" customHeight="1">
      <c r="A63" s="54" t="s">
        <v>113</v>
      </c>
      <c r="B63" s="69">
        <v>3004</v>
      </c>
      <c r="C63" s="70" t="s">
        <v>378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0</v>
      </c>
      <c r="AH63" s="71">
        <v>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0</v>
      </c>
      <c r="AO63" s="71">
        <v>0</v>
      </c>
      <c r="AP63" s="71">
        <v>0</v>
      </c>
      <c r="AQ63" s="71">
        <v>0</v>
      </c>
      <c r="AR63" s="71">
        <v>0</v>
      </c>
      <c r="AS63" s="71">
        <v>0</v>
      </c>
      <c r="AT63" s="71">
        <v>0</v>
      </c>
      <c r="AU63" s="71">
        <v>0</v>
      </c>
      <c r="AV63" s="71">
        <v>0</v>
      </c>
      <c r="AW63" s="71">
        <v>0</v>
      </c>
      <c r="AX63" s="71">
        <v>0</v>
      </c>
      <c r="AY63" s="71">
        <v>0</v>
      </c>
      <c r="AZ63" s="71">
        <v>0</v>
      </c>
      <c r="BA63" s="71">
        <v>0</v>
      </c>
      <c r="BB63" s="71">
        <v>0</v>
      </c>
      <c r="BC63" s="71">
        <v>0</v>
      </c>
      <c r="BD63" s="71">
        <v>0</v>
      </c>
      <c r="BE63" s="71">
        <v>0</v>
      </c>
      <c r="BF63" s="71">
        <v>0</v>
      </c>
      <c r="BG63" s="71">
        <v>0</v>
      </c>
      <c r="BH63" s="71">
        <v>0</v>
      </c>
      <c r="BI63" s="71">
        <v>0</v>
      </c>
      <c r="BJ63" s="71">
        <v>0</v>
      </c>
      <c r="BK63" s="71">
        <v>0</v>
      </c>
      <c r="BL63" s="71">
        <v>0</v>
      </c>
      <c r="BM63" s="71">
        <v>0</v>
      </c>
      <c r="BN63" s="71">
        <v>0</v>
      </c>
      <c r="BO63" s="71">
        <v>0</v>
      </c>
      <c r="BP63" s="71">
        <v>0</v>
      </c>
      <c r="BQ63" s="71">
        <v>0</v>
      </c>
      <c r="BR63" s="71">
        <v>0</v>
      </c>
      <c r="BS63" s="71">
        <v>0</v>
      </c>
      <c r="BT63" s="71">
        <v>0</v>
      </c>
      <c r="BU63" s="71">
        <v>0</v>
      </c>
      <c r="BV63" s="71">
        <v>0</v>
      </c>
      <c r="BW63" s="71">
        <v>0</v>
      </c>
      <c r="BX63" s="71">
        <v>0</v>
      </c>
      <c r="BY63" s="71">
        <v>0</v>
      </c>
      <c r="BZ63" s="71">
        <v>0</v>
      </c>
      <c r="CA63" s="71">
        <v>0</v>
      </c>
      <c r="CB63" s="71">
        <v>0</v>
      </c>
      <c r="CC63" s="71">
        <v>0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  <c r="CM63" s="71">
        <v>0</v>
      </c>
      <c r="CN63" s="71">
        <v>0</v>
      </c>
      <c r="CO63" s="71">
        <v>0</v>
      </c>
      <c r="CP63" s="71">
        <v>0</v>
      </c>
      <c r="CQ63" s="71">
        <v>0</v>
      </c>
      <c r="CR63" s="71">
        <v>0</v>
      </c>
      <c r="CS63" s="71">
        <v>0</v>
      </c>
      <c r="CT63" s="71">
        <v>0</v>
      </c>
      <c r="CU63" s="71">
        <v>0</v>
      </c>
    </row>
    <row r="64" spans="1:99" ht="12.75" customHeight="1">
      <c r="A64" s="54" t="s">
        <v>115</v>
      </c>
      <c r="B64" s="69">
        <v>3005</v>
      </c>
      <c r="C64" s="70" t="s">
        <v>378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0</v>
      </c>
      <c r="AO64" s="71">
        <v>0</v>
      </c>
      <c r="AP64" s="71">
        <v>0</v>
      </c>
      <c r="AQ64" s="71">
        <v>0</v>
      </c>
      <c r="AR64" s="71">
        <v>0</v>
      </c>
      <c r="AS64" s="71">
        <v>0</v>
      </c>
      <c r="AT64" s="71">
        <v>0</v>
      </c>
      <c r="AU64" s="71">
        <v>0</v>
      </c>
      <c r="AV64" s="71">
        <v>0</v>
      </c>
      <c r="AW64" s="71">
        <v>0</v>
      </c>
      <c r="AX64" s="71">
        <v>0</v>
      </c>
      <c r="AY64" s="71">
        <v>0</v>
      </c>
      <c r="AZ64" s="71">
        <v>0</v>
      </c>
      <c r="BA64" s="71">
        <v>0</v>
      </c>
      <c r="BB64" s="71">
        <v>0</v>
      </c>
      <c r="BC64" s="71">
        <v>0</v>
      </c>
      <c r="BD64" s="71">
        <v>0</v>
      </c>
      <c r="BE64" s="71">
        <v>0</v>
      </c>
      <c r="BF64" s="71">
        <v>0</v>
      </c>
      <c r="BG64" s="71">
        <v>0</v>
      </c>
      <c r="BH64" s="71">
        <v>0</v>
      </c>
      <c r="BI64" s="71">
        <v>0</v>
      </c>
      <c r="BJ64" s="71">
        <v>0</v>
      </c>
      <c r="BK64" s="71">
        <v>0</v>
      </c>
      <c r="BL64" s="71">
        <v>0</v>
      </c>
      <c r="BM64" s="71">
        <v>0</v>
      </c>
      <c r="BN64" s="71">
        <v>0</v>
      </c>
      <c r="BO64" s="71">
        <v>0</v>
      </c>
      <c r="BP64" s="71">
        <v>0</v>
      </c>
      <c r="BQ64" s="71">
        <v>0</v>
      </c>
      <c r="BR64" s="71">
        <v>0</v>
      </c>
      <c r="BS64" s="71">
        <v>0</v>
      </c>
      <c r="BT64" s="71">
        <v>0</v>
      </c>
      <c r="BU64" s="71">
        <v>0</v>
      </c>
      <c r="BV64" s="71">
        <v>0</v>
      </c>
      <c r="BW64" s="71">
        <v>0</v>
      </c>
      <c r="BX64" s="71">
        <v>0</v>
      </c>
      <c r="BY64" s="71">
        <v>0</v>
      </c>
      <c r="BZ64" s="71">
        <v>0</v>
      </c>
      <c r="CA64" s="71">
        <v>0</v>
      </c>
      <c r="CB64" s="71">
        <v>0</v>
      </c>
      <c r="CC64" s="71">
        <v>0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0</v>
      </c>
      <c r="CQ64" s="71">
        <v>0</v>
      </c>
      <c r="CR64" s="71">
        <v>0</v>
      </c>
      <c r="CS64" s="71">
        <v>0</v>
      </c>
      <c r="CT64" s="71">
        <v>0</v>
      </c>
      <c r="CU64" s="71">
        <v>0</v>
      </c>
    </row>
    <row r="65" spans="1:99" ht="12.75" customHeight="1">
      <c r="A65" s="54" t="s">
        <v>116</v>
      </c>
      <c r="B65" s="69">
        <v>3006</v>
      </c>
      <c r="C65" s="70" t="s">
        <v>378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0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1">
        <v>0</v>
      </c>
      <c r="BA65" s="71">
        <v>0</v>
      </c>
      <c r="BB65" s="71">
        <v>0</v>
      </c>
      <c r="BC65" s="71">
        <v>0</v>
      </c>
      <c r="BD65" s="71">
        <v>0</v>
      </c>
      <c r="BE65" s="71">
        <v>0</v>
      </c>
      <c r="BF65" s="71">
        <v>0</v>
      </c>
      <c r="BG65" s="71">
        <v>0</v>
      </c>
      <c r="BH65" s="71">
        <v>0</v>
      </c>
      <c r="BI65" s="71">
        <v>0</v>
      </c>
      <c r="BJ65" s="71">
        <v>0</v>
      </c>
      <c r="BK65" s="71">
        <v>0</v>
      </c>
      <c r="BL65" s="71">
        <v>0</v>
      </c>
      <c r="BM65" s="71">
        <v>0</v>
      </c>
      <c r="BN65" s="71">
        <v>0</v>
      </c>
      <c r="BO65" s="71">
        <v>0</v>
      </c>
      <c r="BP65" s="71">
        <v>0</v>
      </c>
      <c r="BQ65" s="71">
        <v>0</v>
      </c>
      <c r="BR65" s="71">
        <v>0</v>
      </c>
      <c r="BS65" s="71">
        <v>0</v>
      </c>
      <c r="BT65" s="71">
        <v>0</v>
      </c>
      <c r="BU65" s="71">
        <v>0</v>
      </c>
      <c r="BV65" s="71">
        <v>0</v>
      </c>
      <c r="BW65" s="71">
        <v>0</v>
      </c>
      <c r="BX65" s="71">
        <v>0</v>
      </c>
      <c r="BY65" s="71">
        <v>0</v>
      </c>
      <c r="BZ65" s="71">
        <v>0</v>
      </c>
      <c r="CA65" s="71">
        <v>0</v>
      </c>
      <c r="CB65" s="71">
        <v>0</v>
      </c>
      <c r="CC65" s="71">
        <v>0</v>
      </c>
      <c r="CD65" s="71">
        <v>0</v>
      </c>
      <c r="CE65" s="71">
        <v>0</v>
      </c>
      <c r="CF65" s="71">
        <v>0</v>
      </c>
      <c r="CG65" s="71">
        <v>0</v>
      </c>
      <c r="CH65" s="71">
        <v>0</v>
      </c>
      <c r="CI65" s="71">
        <v>0</v>
      </c>
      <c r="CJ65" s="71">
        <v>0</v>
      </c>
      <c r="CK65" s="71">
        <v>0</v>
      </c>
      <c r="CL65" s="71">
        <v>0</v>
      </c>
      <c r="CM65" s="71">
        <v>0</v>
      </c>
      <c r="CN65" s="71">
        <v>0</v>
      </c>
      <c r="CO65" s="71">
        <v>0</v>
      </c>
      <c r="CP65" s="71">
        <v>0</v>
      </c>
      <c r="CQ65" s="71">
        <v>0</v>
      </c>
      <c r="CR65" s="71">
        <v>0</v>
      </c>
      <c r="CS65" s="71">
        <v>0</v>
      </c>
      <c r="CT65" s="71">
        <v>0</v>
      </c>
      <c r="CU65" s="71">
        <v>0</v>
      </c>
    </row>
    <row r="66" spans="1:99" ht="12.75" customHeight="1">
      <c r="A66" s="54" t="s">
        <v>117</v>
      </c>
      <c r="B66" s="69">
        <v>3007</v>
      </c>
      <c r="C66" s="70" t="s">
        <v>378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1">
        <v>0</v>
      </c>
      <c r="AH66" s="71">
        <v>0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0</v>
      </c>
      <c r="AO66" s="71">
        <v>0</v>
      </c>
      <c r="AP66" s="71">
        <v>0</v>
      </c>
      <c r="AQ66" s="71">
        <v>0</v>
      </c>
      <c r="AR66" s="71">
        <v>0</v>
      </c>
      <c r="AS66" s="71">
        <v>0</v>
      </c>
      <c r="AT66" s="71">
        <v>0</v>
      </c>
      <c r="AU66" s="71">
        <v>0</v>
      </c>
      <c r="AV66" s="71">
        <v>0</v>
      </c>
      <c r="AW66" s="71">
        <v>0</v>
      </c>
      <c r="AX66" s="71">
        <v>0</v>
      </c>
      <c r="AY66" s="71">
        <v>0</v>
      </c>
      <c r="AZ66" s="71">
        <v>0</v>
      </c>
      <c r="BA66" s="71">
        <v>0</v>
      </c>
      <c r="BB66" s="71">
        <v>0</v>
      </c>
      <c r="BC66" s="71">
        <v>0</v>
      </c>
      <c r="BD66" s="71">
        <v>0</v>
      </c>
      <c r="BE66" s="71">
        <v>0</v>
      </c>
      <c r="BF66" s="71">
        <v>0</v>
      </c>
      <c r="BG66" s="71">
        <v>0</v>
      </c>
      <c r="BH66" s="71">
        <v>0</v>
      </c>
      <c r="BI66" s="71">
        <v>0</v>
      </c>
      <c r="BJ66" s="71">
        <v>0</v>
      </c>
      <c r="BK66" s="71">
        <v>0</v>
      </c>
      <c r="BL66" s="71">
        <v>0</v>
      </c>
      <c r="BM66" s="71">
        <v>0</v>
      </c>
      <c r="BN66" s="71">
        <v>0</v>
      </c>
      <c r="BO66" s="71">
        <v>0</v>
      </c>
      <c r="BP66" s="71">
        <v>0</v>
      </c>
      <c r="BQ66" s="71">
        <v>0</v>
      </c>
      <c r="BR66" s="71">
        <v>0</v>
      </c>
      <c r="BS66" s="71">
        <v>0</v>
      </c>
      <c r="BT66" s="71">
        <v>0</v>
      </c>
      <c r="BU66" s="71">
        <v>0</v>
      </c>
      <c r="BV66" s="71">
        <v>0</v>
      </c>
      <c r="BW66" s="71">
        <v>0</v>
      </c>
      <c r="BX66" s="71">
        <v>0</v>
      </c>
      <c r="BY66" s="71">
        <v>0</v>
      </c>
      <c r="BZ66" s="71">
        <v>0</v>
      </c>
      <c r="CA66" s="71">
        <v>0</v>
      </c>
      <c r="CB66" s="71">
        <v>0</v>
      </c>
      <c r="CC66" s="71">
        <v>0</v>
      </c>
      <c r="CD66" s="71">
        <v>0</v>
      </c>
      <c r="CE66" s="71">
        <v>0</v>
      </c>
      <c r="CF66" s="71">
        <v>0</v>
      </c>
      <c r="CG66" s="71">
        <v>0</v>
      </c>
      <c r="CH66" s="71">
        <v>0</v>
      </c>
      <c r="CI66" s="71">
        <v>0</v>
      </c>
      <c r="CJ66" s="71">
        <v>0</v>
      </c>
      <c r="CK66" s="71">
        <v>0</v>
      </c>
      <c r="CL66" s="71">
        <v>0</v>
      </c>
      <c r="CM66" s="71">
        <v>0</v>
      </c>
      <c r="CN66" s="71">
        <v>0</v>
      </c>
      <c r="CO66" s="71">
        <v>0</v>
      </c>
      <c r="CP66" s="71">
        <v>0</v>
      </c>
      <c r="CQ66" s="71">
        <v>0</v>
      </c>
      <c r="CR66" s="71">
        <v>0</v>
      </c>
      <c r="CS66" s="71">
        <v>0</v>
      </c>
      <c r="CT66" s="71">
        <v>0</v>
      </c>
      <c r="CU66" s="71">
        <v>0</v>
      </c>
    </row>
    <row r="67" spans="1:99" ht="12.75" customHeight="1">
      <c r="A67" s="54" t="s">
        <v>118</v>
      </c>
      <c r="B67" s="69">
        <v>3008</v>
      </c>
      <c r="C67" s="70" t="s">
        <v>378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0</v>
      </c>
      <c r="AO67" s="71">
        <v>0</v>
      </c>
      <c r="AP67" s="71">
        <v>0</v>
      </c>
      <c r="AQ67" s="71">
        <v>0</v>
      </c>
      <c r="AR67" s="71">
        <v>0</v>
      </c>
      <c r="AS67" s="71">
        <v>0</v>
      </c>
      <c r="AT67" s="71">
        <v>0</v>
      </c>
      <c r="AU67" s="71">
        <v>0</v>
      </c>
      <c r="AV67" s="71">
        <v>0</v>
      </c>
      <c r="AW67" s="71">
        <v>0</v>
      </c>
      <c r="AX67" s="71">
        <v>0</v>
      </c>
      <c r="AY67" s="71">
        <v>0</v>
      </c>
      <c r="AZ67" s="71">
        <v>0</v>
      </c>
      <c r="BA67" s="71">
        <v>0</v>
      </c>
      <c r="BB67" s="71">
        <v>0</v>
      </c>
      <c r="BC67" s="71">
        <v>0</v>
      </c>
      <c r="BD67" s="71">
        <v>0</v>
      </c>
      <c r="BE67" s="71">
        <v>0</v>
      </c>
      <c r="BF67" s="71">
        <v>0</v>
      </c>
      <c r="BG67" s="71">
        <v>0</v>
      </c>
      <c r="BH67" s="71">
        <v>0</v>
      </c>
      <c r="BI67" s="71">
        <v>0</v>
      </c>
      <c r="BJ67" s="71">
        <v>0</v>
      </c>
      <c r="BK67" s="71">
        <v>0</v>
      </c>
      <c r="BL67" s="71">
        <v>0</v>
      </c>
      <c r="BM67" s="71">
        <v>0</v>
      </c>
      <c r="BN67" s="71">
        <v>0</v>
      </c>
      <c r="BO67" s="71">
        <v>0</v>
      </c>
      <c r="BP67" s="71">
        <v>0</v>
      </c>
      <c r="BQ67" s="71">
        <v>0</v>
      </c>
      <c r="BR67" s="71">
        <v>0</v>
      </c>
      <c r="BS67" s="71">
        <v>0</v>
      </c>
      <c r="BT67" s="71">
        <v>0</v>
      </c>
      <c r="BU67" s="71">
        <v>0</v>
      </c>
      <c r="BV67" s="71">
        <v>0</v>
      </c>
      <c r="BW67" s="71">
        <v>0</v>
      </c>
      <c r="BX67" s="71">
        <v>0</v>
      </c>
      <c r="BY67" s="71">
        <v>0</v>
      </c>
      <c r="BZ67" s="71">
        <v>0</v>
      </c>
      <c r="CA67" s="71">
        <v>0</v>
      </c>
      <c r="CB67" s="71">
        <v>0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0</v>
      </c>
      <c r="CL67" s="71">
        <v>0</v>
      </c>
      <c r="CM67" s="71">
        <v>0</v>
      </c>
      <c r="CN67" s="71">
        <v>0</v>
      </c>
      <c r="CO67" s="71">
        <v>0</v>
      </c>
      <c r="CP67" s="71">
        <v>0</v>
      </c>
      <c r="CQ67" s="71">
        <v>0</v>
      </c>
      <c r="CR67" s="71">
        <v>0</v>
      </c>
      <c r="CS67" s="71">
        <v>0</v>
      </c>
      <c r="CT67" s="71">
        <v>0</v>
      </c>
      <c r="CU67" s="71">
        <v>0</v>
      </c>
    </row>
    <row r="68" spans="1:99" ht="12.75" customHeight="1">
      <c r="A68" s="54" t="s">
        <v>119</v>
      </c>
      <c r="B68" s="69">
        <v>3009</v>
      </c>
      <c r="C68" s="70" t="s">
        <v>378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0</v>
      </c>
      <c r="AH68" s="71">
        <v>0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0</v>
      </c>
      <c r="AO68" s="71">
        <v>0</v>
      </c>
      <c r="AP68" s="71">
        <v>0</v>
      </c>
      <c r="AQ68" s="71">
        <v>0</v>
      </c>
      <c r="AR68" s="71">
        <v>0</v>
      </c>
      <c r="AS68" s="71">
        <v>0</v>
      </c>
      <c r="AT68" s="71">
        <v>0</v>
      </c>
      <c r="AU68" s="71">
        <v>0</v>
      </c>
      <c r="AV68" s="71">
        <v>0</v>
      </c>
      <c r="AW68" s="71">
        <v>0</v>
      </c>
      <c r="AX68" s="71">
        <v>0</v>
      </c>
      <c r="AY68" s="71">
        <v>0</v>
      </c>
      <c r="AZ68" s="71">
        <v>0</v>
      </c>
      <c r="BA68" s="71">
        <v>0</v>
      </c>
      <c r="BB68" s="71">
        <v>0</v>
      </c>
      <c r="BC68" s="71">
        <v>0</v>
      </c>
      <c r="BD68" s="71">
        <v>0</v>
      </c>
      <c r="BE68" s="71">
        <v>0</v>
      </c>
      <c r="BF68" s="71">
        <v>0</v>
      </c>
      <c r="BG68" s="71">
        <v>0</v>
      </c>
      <c r="BH68" s="71">
        <v>0</v>
      </c>
      <c r="BI68" s="71">
        <v>0</v>
      </c>
      <c r="BJ68" s="71">
        <v>0</v>
      </c>
      <c r="BK68" s="71">
        <v>0</v>
      </c>
      <c r="BL68" s="71">
        <v>0</v>
      </c>
      <c r="BM68" s="71">
        <v>0</v>
      </c>
      <c r="BN68" s="71">
        <v>0</v>
      </c>
      <c r="BO68" s="71">
        <v>0</v>
      </c>
      <c r="BP68" s="71">
        <v>0</v>
      </c>
      <c r="BQ68" s="71">
        <v>0</v>
      </c>
      <c r="BR68" s="71">
        <v>0</v>
      </c>
      <c r="BS68" s="71">
        <v>0</v>
      </c>
      <c r="BT68" s="71">
        <v>0</v>
      </c>
      <c r="BU68" s="71">
        <v>0</v>
      </c>
      <c r="BV68" s="71">
        <v>0</v>
      </c>
      <c r="BW68" s="71">
        <v>0</v>
      </c>
      <c r="BX68" s="71">
        <v>0</v>
      </c>
      <c r="BY68" s="71">
        <v>0</v>
      </c>
      <c r="BZ68" s="71">
        <v>0</v>
      </c>
      <c r="CA68" s="71">
        <v>0</v>
      </c>
      <c r="CB68" s="71">
        <v>0</v>
      </c>
      <c r="CC68" s="71">
        <v>0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  <c r="CM68" s="71">
        <v>0</v>
      </c>
      <c r="CN68" s="71">
        <v>0</v>
      </c>
      <c r="CO68" s="71">
        <v>0</v>
      </c>
      <c r="CP68" s="71">
        <v>0</v>
      </c>
      <c r="CQ68" s="71">
        <v>0</v>
      </c>
      <c r="CR68" s="71">
        <v>0</v>
      </c>
      <c r="CS68" s="71">
        <v>0</v>
      </c>
      <c r="CT68" s="71">
        <v>0</v>
      </c>
      <c r="CU68" s="71">
        <v>0</v>
      </c>
    </row>
    <row r="69" spans="1:99" ht="12.75" customHeight="1">
      <c r="A69" s="54" t="s">
        <v>120</v>
      </c>
      <c r="B69" s="69">
        <v>3011</v>
      </c>
      <c r="C69" s="70" t="s">
        <v>378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0</v>
      </c>
      <c r="AH69" s="71">
        <v>0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0</v>
      </c>
      <c r="AO69" s="71">
        <v>0</v>
      </c>
      <c r="AP69" s="71">
        <v>0</v>
      </c>
      <c r="AQ69" s="71">
        <v>0</v>
      </c>
      <c r="AR69" s="71">
        <v>0</v>
      </c>
      <c r="AS69" s="71">
        <v>0</v>
      </c>
      <c r="AT69" s="71">
        <v>0</v>
      </c>
      <c r="AU69" s="71">
        <v>0</v>
      </c>
      <c r="AV69" s="71">
        <v>0</v>
      </c>
      <c r="AW69" s="71">
        <v>0</v>
      </c>
      <c r="AX69" s="71">
        <v>0</v>
      </c>
      <c r="AY69" s="71">
        <v>0</v>
      </c>
      <c r="AZ69" s="71">
        <v>0</v>
      </c>
      <c r="BA69" s="71">
        <v>0</v>
      </c>
      <c r="BB69" s="71">
        <v>0</v>
      </c>
      <c r="BC69" s="71">
        <v>0</v>
      </c>
      <c r="BD69" s="71">
        <v>0</v>
      </c>
      <c r="BE69" s="71">
        <v>0</v>
      </c>
      <c r="BF69" s="71">
        <v>0</v>
      </c>
      <c r="BG69" s="71">
        <v>0</v>
      </c>
      <c r="BH69" s="71">
        <v>0</v>
      </c>
      <c r="BI69" s="71">
        <v>0</v>
      </c>
      <c r="BJ69" s="71">
        <v>0</v>
      </c>
      <c r="BK69" s="71">
        <v>0</v>
      </c>
      <c r="BL69" s="71">
        <v>0</v>
      </c>
      <c r="BM69" s="71">
        <v>0</v>
      </c>
      <c r="BN69" s="71">
        <v>0</v>
      </c>
      <c r="BO69" s="71">
        <v>0</v>
      </c>
      <c r="BP69" s="71">
        <v>0</v>
      </c>
      <c r="BQ69" s="71">
        <v>0</v>
      </c>
      <c r="BR69" s="71">
        <v>0</v>
      </c>
      <c r="BS69" s="71">
        <v>0</v>
      </c>
      <c r="BT69" s="71">
        <v>0</v>
      </c>
      <c r="BU69" s="71">
        <v>0</v>
      </c>
      <c r="BV69" s="71">
        <v>0</v>
      </c>
      <c r="BW69" s="71">
        <v>0</v>
      </c>
      <c r="BX69" s="71">
        <v>0</v>
      </c>
      <c r="BY69" s="71">
        <v>0</v>
      </c>
      <c r="BZ69" s="71">
        <v>0</v>
      </c>
      <c r="CA69" s="71">
        <v>0</v>
      </c>
      <c r="CB69" s="71">
        <v>0</v>
      </c>
      <c r="CC69" s="71">
        <v>0</v>
      </c>
      <c r="CD69" s="71">
        <v>0</v>
      </c>
      <c r="CE69" s="71">
        <v>0</v>
      </c>
      <c r="CF69" s="71">
        <v>0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  <c r="CM69" s="71">
        <v>0</v>
      </c>
      <c r="CN69" s="71">
        <v>0</v>
      </c>
      <c r="CO69" s="71">
        <v>0</v>
      </c>
      <c r="CP69" s="71">
        <v>0</v>
      </c>
      <c r="CQ69" s="71">
        <v>0</v>
      </c>
      <c r="CR69" s="71">
        <v>0</v>
      </c>
      <c r="CS69" s="71">
        <v>0</v>
      </c>
      <c r="CT69" s="71">
        <v>0</v>
      </c>
      <c r="CU69" s="71">
        <v>0</v>
      </c>
    </row>
    <row r="70" spans="1:99" ht="12.75" customHeight="1">
      <c r="A70" s="54" t="s">
        <v>121</v>
      </c>
      <c r="B70" s="69">
        <v>3012</v>
      </c>
      <c r="C70" s="70" t="s">
        <v>378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0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1">
        <v>0</v>
      </c>
      <c r="BA70" s="71">
        <v>0</v>
      </c>
      <c r="BB70" s="71">
        <v>0</v>
      </c>
      <c r="BC70" s="71">
        <v>0</v>
      </c>
      <c r="BD70" s="71">
        <v>0</v>
      </c>
      <c r="BE70" s="71">
        <v>0</v>
      </c>
      <c r="BF70" s="71">
        <v>0</v>
      </c>
      <c r="BG70" s="71">
        <v>0</v>
      </c>
      <c r="BH70" s="71">
        <v>0</v>
      </c>
      <c r="BI70" s="71">
        <v>0</v>
      </c>
      <c r="BJ70" s="71">
        <v>0</v>
      </c>
      <c r="BK70" s="71">
        <v>0</v>
      </c>
      <c r="BL70" s="71">
        <v>0</v>
      </c>
      <c r="BM70" s="71">
        <v>0</v>
      </c>
      <c r="BN70" s="71">
        <v>0</v>
      </c>
      <c r="BO70" s="71">
        <v>0</v>
      </c>
      <c r="BP70" s="71">
        <v>0</v>
      </c>
      <c r="BQ70" s="71">
        <v>0</v>
      </c>
      <c r="BR70" s="71">
        <v>0</v>
      </c>
      <c r="BS70" s="71">
        <v>0</v>
      </c>
      <c r="BT70" s="71">
        <v>0</v>
      </c>
      <c r="BU70" s="71">
        <v>0</v>
      </c>
      <c r="BV70" s="71">
        <v>0</v>
      </c>
      <c r="BW70" s="71">
        <v>0</v>
      </c>
      <c r="BX70" s="71">
        <v>0</v>
      </c>
      <c r="BY70" s="71">
        <v>0</v>
      </c>
      <c r="BZ70" s="71">
        <v>0</v>
      </c>
      <c r="CA70" s="71">
        <v>0</v>
      </c>
      <c r="CB70" s="71">
        <v>0</v>
      </c>
      <c r="CC70" s="71">
        <v>0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  <c r="CM70" s="71">
        <v>0</v>
      </c>
      <c r="CN70" s="71">
        <v>0</v>
      </c>
      <c r="CO70" s="71">
        <v>0</v>
      </c>
      <c r="CP70" s="71">
        <v>0</v>
      </c>
      <c r="CQ70" s="71">
        <v>0</v>
      </c>
      <c r="CR70" s="71">
        <v>0</v>
      </c>
      <c r="CS70" s="71">
        <v>0</v>
      </c>
      <c r="CT70" s="71">
        <v>0</v>
      </c>
      <c r="CU70" s="71">
        <v>0</v>
      </c>
    </row>
    <row r="71" spans="1:99" ht="12.75" customHeight="1">
      <c r="A71" s="54" t="s">
        <v>122</v>
      </c>
      <c r="B71" s="69">
        <v>3016</v>
      </c>
      <c r="C71" s="70" t="s">
        <v>378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0</v>
      </c>
      <c r="AP71" s="71">
        <v>0</v>
      </c>
      <c r="AQ71" s="71">
        <v>0</v>
      </c>
      <c r="AR71" s="71">
        <v>0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0</v>
      </c>
      <c r="AZ71" s="71">
        <v>0</v>
      </c>
      <c r="BA71" s="71">
        <v>0</v>
      </c>
      <c r="BB71" s="71">
        <v>0</v>
      </c>
      <c r="BC71" s="71">
        <v>0</v>
      </c>
      <c r="BD71" s="71">
        <v>0</v>
      </c>
      <c r="BE71" s="71">
        <v>0</v>
      </c>
      <c r="BF71" s="71">
        <v>0</v>
      </c>
      <c r="BG71" s="71">
        <v>0</v>
      </c>
      <c r="BH71" s="71">
        <v>0</v>
      </c>
      <c r="BI71" s="71">
        <v>0</v>
      </c>
      <c r="BJ71" s="71">
        <v>0</v>
      </c>
      <c r="BK71" s="71">
        <v>0</v>
      </c>
      <c r="BL71" s="71">
        <v>0</v>
      </c>
      <c r="BM71" s="71">
        <v>0</v>
      </c>
      <c r="BN71" s="71">
        <v>0</v>
      </c>
      <c r="BO71" s="71">
        <v>0</v>
      </c>
      <c r="BP71" s="71">
        <v>0</v>
      </c>
      <c r="BQ71" s="71">
        <v>0</v>
      </c>
      <c r="BR71" s="71">
        <v>0</v>
      </c>
      <c r="BS71" s="71">
        <v>0</v>
      </c>
      <c r="BT71" s="71">
        <v>0</v>
      </c>
      <c r="BU71" s="71">
        <v>0</v>
      </c>
      <c r="BV71" s="71">
        <v>0</v>
      </c>
      <c r="BW71" s="71">
        <v>0</v>
      </c>
      <c r="BX71" s="71">
        <v>0</v>
      </c>
      <c r="BY71" s="71">
        <v>0</v>
      </c>
      <c r="BZ71" s="71">
        <v>0</v>
      </c>
      <c r="CA71" s="71">
        <v>0</v>
      </c>
      <c r="CB71" s="71">
        <v>0</v>
      </c>
      <c r="CC71" s="71">
        <v>0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  <c r="CM71" s="71">
        <v>0</v>
      </c>
      <c r="CN71" s="71">
        <v>0</v>
      </c>
      <c r="CO71" s="71">
        <v>0</v>
      </c>
      <c r="CP71" s="71">
        <v>0</v>
      </c>
      <c r="CQ71" s="71">
        <v>0</v>
      </c>
      <c r="CR71" s="71">
        <v>0</v>
      </c>
      <c r="CS71" s="71">
        <v>0</v>
      </c>
      <c r="CT71" s="71">
        <v>0</v>
      </c>
      <c r="CU71" s="71">
        <v>0</v>
      </c>
    </row>
    <row r="72" spans="1:99" ht="12.75" customHeight="1">
      <c r="A72" s="54" t="s">
        <v>123</v>
      </c>
      <c r="B72" s="69">
        <v>3017</v>
      </c>
      <c r="C72" s="70" t="s">
        <v>378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0</v>
      </c>
      <c r="AP72" s="71">
        <v>0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0</v>
      </c>
      <c r="AZ72" s="71">
        <v>0</v>
      </c>
      <c r="BA72" s="71">
        <v>0</v>
      </c>
      <c r="BB72" s="71">
        <v>0</v>
      </c>
      <c r="BC72" s="71">
        <v>0</v>
      </c>
      <c r="BD72" s="71">
        <v>0</v>
      </c>
      <c r="BE72" s="71">
        <v>0</v>
      </c>
      <c r="BF72" s="71">
        <v>0</v>
      </c>
      <c r="BG72" s="71">
        <v>0</v>
      </c>
      <c r="BH72" s="71">
        <v>0</v>
      </c>
      <c r="BI72" s="71">
        <v>0</v>
      </c>
      <c r="BJ72" s="71">
        <v>0</v>
      </c>
      <c r="BK72" s="71">
        <v>0</v>
      </c>
      <c r="BL72" s="71">
        <v>0</v>
      </c>
      <c r="BM72" s="71">
        <v>0</v>
      </c>
      <c r="BN72" s="71">
        <v>0</v>
      </c>
      <c r="BO72" s="71">
        <v>0</v>
      </c>
      <c r="BP72" s="71">
        <v>0</v>
      </c>
      <c r="BQ72" s="71">
        <v>0</v>
      </c>
      <c r="BR72" s="71">
        <v>0</v>
      </c>
      <c r="BS72" s="71">
        <v>0</v>
      </c>
      <c r="BT72" s="71">
        <v>0</v>
      </c>
      <c r="BU72" s="71">
        <v>0</v>
      </c>
      <c r="BV72" s="71">
        <v>0</v>
      </c>
      <c r="BW72" s="71">
        <v>0</v>
      </c>
      <c r="BX72" s="71">
        <v>0</v>
      </c>
      <c r="BY72" s="71">
        <v>0</v>
      </c>
      <c r="BZ72" s="71">
        <v>0</v>
      </c>
      <c r="CA72" s="71">
        <v>0</v>
      </c>
      <c r="CB72" s="71">
        <v>0</v>
      </c>
      <c r="CC72" s="71">
        <v>0</v>
      </c>
      <c r="CD72" s="71">
        <v>0</v>
      </c>
      <c r="CE72" s="71">
        <v>0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  <c r="CM72" s="71">
        <v>0</v>
      </c>
      <c r="CN72" s="71">
        <v>0</v>
      </c>
      <c r="CO72" s="71">
        <v>0</v>
      </c>
      <c r="CP72" s="71">
        <v>0</v>
      </c>
      <c r="CQ72" s="71">
        <v>0</v>
      </c>
      <c r="CR72" s="71">
        <v>0</v>
      </c>
      <c r="CS72" s="71">
        <v>0</v>
      </c>
      <c r="CT72" s="71">
        <v>0</v>
      </c>
      <c r="CU72" s="71">
        <v>0</v>
      </c>
    </row>
    <row r="73" spans="1:99" ht="12.75" customHeight="1">
      <c r="A73" s="54" t="s">
        <v>124</v>
      </c>
      <c r="B73" s="69">
        <v>3018</v>
      </c>
      <c r="C73" s="70" t="s">
        <v>378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0</v>
      </c>
      <c r="AH73" s="71">
        <v>0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0</v>
      </c>
      <c r="AO73" s="71">
        <v>0</v>
      </c>
      <c r="AP73" s="71">
        <v>0</v>
      </c>
      <c r="AQ73" s="71">
        <v>0</v>
      </c>
      <c r="AR73" s="71">
        <v>0</v>
      </c>
      <c r="AS73" s="71">
        <v>0</v>
      </c>
      <c r="AT73" s="71">
        <v>0</v>
      </c>
      <c r="AU73" s="71">
        <v>0</v>
      </c>
      <c r="AV73" s="71">
        <v>0</v>
      </c>
      <c r="AW73" s="71">
        <v>0</v>
      </c>
      <c r="AX73" s="71">
        <v>0</v>
      </c>
      <c r="AY73" s="71">
        <v>0</v>
      </c>
      <c r="AZ73" s="71">
        <v>0</v>
      </c>
      <c r="BA73" s="71">
        <v>0</v>
      </c>
      <c r="BB73" s="71">
        <v>0</v>
      </c>
      <c r="BC73" s="71">
        <v>0</v>
      </c>
      <c r="BD73" s="71">
        <v>0</v>
      </c>
      <c r="BE73" s="71">
        <v>0</v>
      </c>
      <c r="BF73" s="71">
        <v>0</v>
      </c>
      <c r="BG73" s="71">
        <v>0</v>
      </c>
      <c r="BH73" s="71">
        <v>0</v>
      </c>
      <c r="BI73" s="71">
        <v>0</v>
      </c>
      <c r="BJ73" s="71">
        <v>0</v>
      </c>
      <c r="BK73" s="71">
        <v>0</v>
      </c>
      <c r="BL73" s="71">
        <v>0</v>
      </c>
      <c r="BM73" s="71">
        <v>0</v>
      </c>
      <c r="BN73" s="71">
        <v>0</v>
      </c>
      <c r="BO73" s="71">
        <v>0</v>
      </c>
      <c r="BP73" s="71">
        <v>0</v>
      </c>
      <c r="BQ73" s="71">
        <v>0</v>
      </c>
      <c r="BR73" s="71">
        <v>0</v>
      </c>
      <c r="BS73" s="71">
        <v>0</v>
      </c>
      <c r="BT73" s="71">
        <v>0</v>
      </c>
      <c r="BU73" s="71">
        <v>0</v>
      </c>
      <c r="BV73" s="71">
        <v>0</v>
      </c>
      <c r="BW73" s="71">
        <v>0</v>
      </c>
      <c r="BX73" s="71">
        <v>0</v>
      </c>
      <c r="BY73" s="71">
        <v>0</v>
      </c>
      <c r="BZ73" s="71">
        <v>0</v>
      </c>
      <c r="CA73" s="71">
        <v>0</v>
      </c>
      <c r="CB73" s="71">
        <v>0</v>
      </c>
      <c r="CC73" s="71">
        <v>0</v>
      </c>
      <c r="CD73" s="71">
        <v>0</v>
      </c>
      <c r="CE73" s="71">
        <v>0</v>
      </c>
      <c r="CF73" s="71">
        <v>0</v>
      </c>
      <c r="CG73" s="71">
        <v>0</v>
      </c>
      <c r="CH73" s="71">
        <v>0</v>
      </c>
      <c r="CI73" s="71">
        <v>0</v>
      </c>
      <c r="CJ73" s="71">
        <v>0</v>
      </c>
      <c r="CK73" s="71">
        <v>0</v>
      </c>
      <c r="CL73" s="71">
        <v>0</v>
      </c>
      <c r="CM73" s="71">
        <v>0</v>
      </c>
      <c r="CN73" s="71">
        <v>0</v>
      </c>
      <c r="CO73" s="71">
        <v>0</v>
      </c>
      <c r="CP73" s="71">
        <v>0</v>
      </c>
      <c r="CQ73" s="71">
        <v>0</v>
      </c>
      <c r="CR73" s="71">
        <v>0</v>
      </c>
      <c r="CS73" s="71">
        <v>0</v>
      </c>
      <c r="CT73" s="71">
        <v>0</v>
      </c>
      <c r="CU73" s="71">
        <v>0</v>
      </c>
    </row>
    <row r="74" spans="1:99" ht="13.5" customHeight="1">
      <c r="A74" s="54" t="s">
        <v>125</v>
      </c>
      <c r="B74" s="69">
        <v>4002</v>
      </c>
      <c r="C74" s="70" t="s">
        <v>379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0</v>
      </c>
      <c r="AH74" s="71">
        <v>0</v>
      </c>
      <c r="AI74" s="71">
        <v>0</v>
      </c>
      <c r="AJ74" s="71">
        <v>0</v>
      </c>
      <c r="AK74" s="71">
        <v>0</v>
      </c>
      <c r="AL74" s="71">
        <v>0</v>
      </c>
      <c r="AM74" s="71">
        <v>0</v>
      </c>
      <c r="AN74" s="71">
        <v>0</v>
      </c>
      <c r="AO74" s="71">
        <v>0</v>
      </c>
      <c r="AP74" s="71">
        <v>0</v>
      </c>
      <c r="AQ74" s="71">
        <v>0</v>
      </c>
      <c r="AR74" s="71">
        <v>0</v>
      </c>
      <c r="AS74" s="71">
        <v>0</v>
      </c>
      <c r="AT74" s="71">
        <v>0</v>
      </c>
      <c r="AU74" s="71">
        <v>0</v>
      </c>
      <c r="AV74" s="71">
        <v>0</v>
      </c>
      <c r="AW74" s="71">
        <v>0</v>
      </c>
      <c r="AX74" s="71">
        <v>0</v>
      </c>
      <c r="AY74" s="71">
        <v>0</v>
      </c>
      <c r="AZ74" s="71">
        <v>0</v>
      </c>
      <c r="BA74" s="71">
        <v>0</v>
      </c>
      <c r="BB74" s="71">
        <v>0</v>
      </c>
      <c r="BC74" s="71">
        <v>0</v>
      </c>
      <c r="BD74" s="71">
        <v>0</v>
      </c>
      <c r="BE74" s="71">
        <v>0</v>
      </c>
      <c r="BF74" s="71">
        <v>0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0</v>
      </c>
      <c r="BR74" s="71">
        <v>0</v>
      </c>
      <c r="BS74" s="71">
        <v>0</v>
      </c>
      <c r="BT74" s="71">
        <v>0</v>
      </c>
      <c r="BU74" s="71">
        <v>0</v>
      </c>
      <c r="BV74" s="71">
        <v>0</v>
      </c>
      <c r="BW74" s="71">
        <v>0</v>
      </c>
      <c r="BX74" s="71">
        <v>0</v>
      </c>
      <c r="BY74" s="71">
        <v>0</v>
      </c>
      <c r="BZ74" s="71">
        <v>0</v>
      </c>
      <c r="CA74" s="71">
        <v>0</v>
      </c>
      <c r="CB74" s="71">
        <v>0</v>
      </c>
      <c r="CC74" s="71">
        <v>0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0</v>
      </c>
      <c r="CM74" s="71">
        <v>0</v>
      </c>
      <c r="CN74" s="71">
        <v>0</v>
      </c>
      <c r="CO74" s="71">
        <v>0</v>
      </c>
      <c r="CP74" s="71">
        <v>0</v>
      </c>
      <c r="CQ74" s="71">
        <v>0</v>
      </c>
      <c r="CR74" s="71">
        <v>0</v>
      </c>
      <c r="CS74" s="71">
        <v>0</v>
      </c>
      <c r="CT74" s="71">
        <v>0</v>
      </c>
      <c r="CU74" s="71">
        <v>0</v>
      </c>
    </row>
    <row r="75" spans="1:99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  <c r="CM75" s="71">
        <v>0</v>
      </c>
      <c r="CN75" s="71">
        <v>0</v>
      </c>
      <c r="CO75" s="71">
        <v>0</v>
      </c>
      <c r="CP75" s="71">
        <v>0</v>
      </c>
      <c r="CQ75" s="71">
        <v>0</v>
      </c>
      <c r="CR75" s="71">
        <v>0</v>
      </c>
      <c r="CS75" s="71">
        <v>0</v>
      </c>
      <c r="CT75" s="71">
        <v>0</v>
      </c>
      <c r="CU75" s="71">
        <v>0</v>
      </c>
    </row>
    <row r="76" spans="1:99" ht="12.75" customHeight="1">
      <c r="A76" s="55" t="s">
        <v>127</v>
      </c>
      <c r="B76" s="72">
        <v>4004</v>
      </c>
      <c r="C76" s="70" t="s">
        <v>379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  <c r="CM76" s="71">
        <v>0</v>
      </c>
      <c r="CN76" s="71">
        <v>0</v>
      </c>
      <c r="CO76" s="71">
        <v>0</v>
      </c>
      <c r="CP76" s="71">
        <v>0</v>
      </c>
      <c r="CQ76" s="71">
        <v>0</v>
      </c>
      <c r="CR76" s="71">
        <v>0</v>
      </c>
      <c r="CS76" s="71">
        <v>0</v>
      </c>
      <c r="CT76" s="71">
        <v>0</v>
      </c>
      <c r="CU76" s="71">
        <v>0</v>
      </c>
    </row>
    <row r="77" spans="1:99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  <c r="CM77" s="71">
        <v>0</v>
      </c>
      <c r="CN77" s="71">
        <v>0</v>
      </c>
      <c r="CO77" s="71">
        <v>0</v>
      </c>
      <c r="CP77" s="71">
        <v>0</v>
      </c>
      <c r="CQ77" s="71">
        <v>0</v>
      </c>
      <c r="CR77" s="71">
        <v>0</v>
      </c>
      <c r="CS77" s="71">
        <v>0</v>
      </c>
      <c r="CT77" s="71">
        <v>0</v>
      </c>
      <c r="CU77" s="71">
        <v>0</v>
      </c>
    </row>
    <row r="78" spans="1:99" ht="12.75" customHeight="1">
      <c r="A78" s="56" t="s">
        <v>129</v>
      </c>
      <c r="B78" s="73">
        <v>9000</v>
      </c>
      <c r="C78" s="70" t="s">
        <v>380</v>
      </c>
      <c r="D78" s="74">
        <v>0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0</v>
      </c>
      <c r="W78" s="74">
        <v>0</v>
      </c>
      <c r="X78" s="74">
        <v>0</v>
      </c>
      <c r="Y78" s="74">
        <v>0</v>
      </c>
      <c r="Z78" s="74">
        <v>0</v>
      </c>
      <c r="AA78" s="74">
        <v>0</v>
      </c>
      <c r="AB78" s="74">
        <v>0</v>
      </c>
      <c r="AC78" s="74">
        <v>0</v>
      </c>
      <c r="AD78" s="74">
        <v>0</v>
      </c>
      <c r="AE78" s="74">
        <v>0</v>
      </c>
      <c r="AF78" s="74">
        <v>0</v>
      </c>
      <c r="AG78" s="74">
        <v>0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0</v>
      </c>
      <c r="AO78" s="74">
        <v>0</v>
      </c>
      <c r="AP78" s="74">
        <v>0</v>
      </c>
      <c r="AQ78" s="74">
        <v>0</v>
      </c>
      <c r="AR78" s="74">
        <v>0</v>
      </c>
      <c r="AS78" s="74">
        <v>0</v>
      </c>
      <c r="AT78" s="74">
        <v>0</v>
      </c>
      <c r="AU78" s="74">
        <v>0</v>
      </c>
      <c r="AV78" s="74">
        <v>0</v>
      </c>
      <c r="AW78" s="74">
        <v>0</v>
      </c>
      <c r="AX78" s="74">
        <v>0</v>
      </c>
      <c r="AY78" s="74">
        <v>0</v>
      </c>
      <c r="AZ78" s="74">
        <v>0</v>
      </c>
      <c r="BA78" s="74">
        <v>0</v>
      </c>
      <c r="BB78" s="74">
        <v>0</v>
      </c>
      <c r="BC78" s="74">
        <v>0</v>
      </c>
      <c r="BD78" s="74">
        <v>0</v>
      </c>
      <c r="BE78" s="74">
        <v>0</v>
      </c>
      <c r="BF78" s="74">
        <v>0</v>
      </c>
      <c r="BG78" s="74">
        <v>0</v>
      </c>
      <c r="BH78" s="74">
        <v>0</v>
      </c>
      <c r="BI78" s="74">
        <v>0</v>
      </c>
      <c r="BJ78" s="74">
        <v>0</v>
      </c>
      <c r="BK78" s="74">
        <v>0</v>
      </c>
      <c r="BL78" s="74">
        <v>0</v>
      </c>
      <c r="BM78" s="74">
        <v>0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0</v>
      </c>
      <c r="BT78" s="74">
        <v>0</v>
      </c>
      <c r="BU78" s="74">
        <v>0</v>
      </c>
      <c r="BV78" s="74">
        <v>0</v>
      </c>
      <c r="BW78" s="74">
        <v>0</v>
      </c>
      <c r="BX78" s="74">
        <v>0</v>
      </c>
      <c r="BY78" s="74">
        <v>0</v>
      </c>
      <c r="BZ78" s="74">
        <v>0</v>
      </c>
      <c r="CA78" s="74">
        <v>0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0</v>
      </c>
      <c r="CJ78" s="74">
        <v>0</v>
      </c>
      <c r="CK78" s="74">
        <v>0</v>
      </c>
      <c r="CL78" s="74">
        <v>0</v>
      </c>
      <c r="CM78" s="74">
        <v>0</v>
      </c>
      <c r="CN78" s="74">
        <v>0</v>
      </c>
      <c r="CO78" s="74">
        <v>0</v>
      </c>
      <c r="CP78" s="74">
        <v>0</v>
      </c>
      <c r="CQ78" s="74">
        <v>0</v>
      </c>
      <c r="CR78" s="74">
        <v>0</v>
      </c>
      <c r="CS78" s="74">
        <v>0</v>
      </c>
      <c r="CT78" s="74">
        <v>0</v>
      </c>
      <c r="CU78" s="74">
        <v>0</v>
      </c>
    </row>
    <row r="79" spans="1:99" ht="12.75" customHeight="1">
      <c r="A79" s="56" t="s">
        <v>130</v>
      </c>
      <c r="B79" s="73">
        <v>9001</v>
      </c>
      <c r="C79" s="70" t="s">
        <v>381</v>
      </c>
      <c r="D79" s="74">
        <v>0</v>
      </c>
      <c r="E79" s="74">
        <v>0</v>
      </c>
      <c r="F79" s="74">
        <v>0</v>
      </c>
      <c r="G79" s="74">
        <v>0</v>
      </c>
      <c r="H79" s="74">
        <v>0</v>
      </c>
      <c r="I79" s="74">
        <v>0</v>
      </c>
      <c r="J79" s="74">
        <v>0</v>
      </c>
      <c r="K79" s="74">
        <v>0</v>
      </c>
      <c r="L79" s="74">
        <v>0</v>
      </c>
      <c r="M79" s="74">
        <v>0</v>
      </c>
      <c r="N79" s="74">
        <v>0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0</v>
      </c>
      <c r="W79" s="74">
        <v>0</v>
      </c>
      <c r="X79" s="74">
        <v>0</v>
      </c>
      <c r="Y79" s="74">
        <v>0</v>
      </c>
      <c r="Z79" s="74">
        <v>0</v>
      </c>
      <c r="AA79" s="74">
        <v>0</v>
      </c>
      <c r="AB79" s="74">
        <v>0</v>
      </c>
      <c r="AC79" s="74">
        <v>0</v>
      </c>
      <c r="AD79" s="74">
        <v>0</v>
      </c>
      <c r="AE79" s="74">
        <v>0</v>
      </c>
      <c r="AF79" s="74">
        <v>0</v>
      </c>
      <c r="AG79" s="74">
        <v>0</v>
      </c>
      <c r="AH79" s="74">
        <v>0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0</v>
      </c>
      <c r="AO79" s="74">
        <v>0</v>
      </c>
      <c r="AP79" s="74">
        <v>0</v>
      </c>
      <c r="AQ79" s="74">
        <v>0</v>
      </c>
      <c r="AR79" s="74">
        <v>0</v>
      </c>
      <c r="AS79" s="74">
        <v>0</v>
      </c>
      <c r="AT79" s="74">
        <v>0</v>
      </c>
      <c r="AU79" s="74">
        <v>0</v>
      </c>
      <c r="AV79" s="74">
        <v>0</v>
      </c>
      <c r="AW79" s="74">
        <v>0</v>
      </c>
      <c r="AX79" s="74">
        <v>0</v>
      </c>
      <c r="AY79" s="74">
        <v>0</v>
      </c>
      <c r="AZ79" s="74">
        <v>0</v>
      </c>
      <c r="BA79" s="74">
        <v>0</v>
      </c>
      <c r="BB79" s="74">
        <v>0</v>
      </c>
      <c r="BC79" s="74">
        <v>0</v>
      </c>
      <c r="BD79" s="74">
        <v>0</v>
      </c>
      <c r="BE79" s="74">
        <v>0</v>
      </c>
      <c r="BF79" s="74">
        <v>0</v>
      </c>
      <c r="BG79" s="74">
        <v>0</v>
      </c>
      <c r="BH79" s="74">
        <v>0</v>
      </c>
      <c r="BI79" s="74">
        <v>0</v>
      </c>
      <c r="BJ79" s="74">
        <v>0</v>
      </c>
      <c r="BK79" s="74">
        <v>0</v>
      </c>
      <c r="BL79" s="74">
        <v>0</v>
      </c>
      <c r="BM79" s="74">
        <v>0</v>
      </c>
      <c r="BN79" s="74">
        <v>0</v>
      </c>
      <c r="BO79" s="74">
        <v>0</v>
      </c>
      <c r="BP79" s="74">
        <v>0</v>
      </c>
      <c r="BQ79" s="74">
        <v>0</v>
      </c>
      <c r="BR79" s="74">
        <v>0</v>
      </c>
      <c r="BS79" s="74">
        <v>0</v>
      </c>
      <c r="BT79" s="74">
        <v>0</v>
      </c>
      <c r="BU79" s="74">
        <v>0</v>
      </c>
      <c r="BV79" s="74">
        <v>0</v>
      </c>
      <c r="BW79" s="74">
        <v>0</v>
      </c>
      <c r="BX79" s="74">
        <v>0</v>
      </c>
      <c r="BY79" s="74">
        <v>0</v>
      </c>
      <c r="BZ79" s="74">
        <v>0</v>
      </c>
      <c r="CA79" s="74">
        <v>0</v>
      </c>
      <c r="CB79" s="74">
        <v>0</v>
      </c>
      <c r="CC79" s="74">
        <v>0</v>
      </c>
      <c r="CD79" s="74">
        <v>0</v>
      </c>
      <c r="CE79" s="74">
        <v>0</v>
      </c>
      <c r="CF79" s="74">
        <v>0</v>
      </c>
      <c r="CG79" s="74">
        <v>0</v>
      </c>
      <c r="CH79" s="74">
        <v>0</v>
      </c>
      <c r="CI79" s="74">
        <v>0</v>
      </c>
      <c r="CJ79" s="74">
        <v>0</v>
      </c>
      <c r="CK79" s="74">
        <v>0</v>
      </c>
      <c r="CL79" s="74">
        <v>0</v>
      </c>
      <c r="CM79" s="74">
        <v>0</v>
      </c>
      <c r="CN79" s="74">
        <v>0</v>
      </c>
      <c r="CO79" s="74">
        <v>0</v>
      </c>
      <c r="CP79" s="74">
        <v>0</v>
      </c>
      <c r="CQ79" s="74">
        <v>0</v>
      </c>
      <c r="CR79" s="74">
        <v>0</v>
      </c>
      <c r="CS79" s="74">
        <v>0</v>
      </c>
      <c r="CT79" s="74">
        <v>0</v>
      </c>
      <c r="CU79" s="74">
        <v>0</v>
      </c>
    </row>
    <row r="80" spans="1:99" ht="12.75" customHeight="1">
      <c r="A80" s="56" t="s">
        <v>132</v>
      </c>
      <c r="B80" s="73">
        <v>9002</v>
      </c>
      <c r="C80" s="70" t="s">
        <v>382</v>
      </c>
      <c r="D80" s="74">
        <v>0</v>
      </c>
      <c r="E80" s="74">
        <v>0</v>
      </c>
      <c r="F80" s="74">
        <v>0</v>
      </c>
      <c r="G80" s="74">
        <v>0</v>
      </c>
      <c r="H80" s="74">
        <v>0</v>
      </c>
      <c r="I80" s="74">
        <v>0</v>
      </c>
      <c r="J80" s="74">
        <v>0</v>
      </c>
      <c r="K80" s="74">
        <v>0</v>
      </c>
      <c r="L80" s="74">
        <v>0</v>
      </c>
      <c r="M80" s="74">
        <v>0</v>
      </c>
      <c r="N80" s="74">
        <v>0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0</v>
      </c>
      <c r="W80" s="74">
        <v>0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0</v>
      </c>
      <c r="AH80" s="74">
        <v>0</v>
      </c>
      <c r="AI80" s="74">
        <v>0</v>
      </c>
      <c r="AJ80" s="74">
        <v>0</v>
      </c>
      <c r="AK80" s="74">
        <v>0</v>
      </c>
      <c r="AL80" s="74">
        <v>0</v>
      </c>
      <c r="AM80" s="74">
        <v>0</v>
      </c>
      <c r="AN80" s="74">
        <v>0</v>
      </c>
      <c r="AO80" s="74">
        <v>0</v>
      </c>
      <c r="AP80" s="74">
        <v>0</v>
      </c>
      <c r="AQ80" s="74">
        <v>0</v>
      </c>
      <c r="AR80" s="74">
        <v>0</v>
      </c>
      <c r="AS80" s="74">
        <v>0</v>
      </c>
      <c r="AT80" s="74">
        <v>0</v>
      </c>
      <c r="AU80" s="74">
        <v>0</v>
      </c>
      <c r="AV80" s="74">
        <v>0</v>
      </c>
      <c r="AW80" s="74">
        <v>0</v>
      </c>
      <c r="AX80" s="74">
        <v>0</v>
      </c>
      <c r="AY80" s="74">
        <v>0</v>
      </c>
      <c r="AZ80" s="74">
        <v>0</v>
      </c>
      <c r="BA80" s="74">
        <v>0</v>
      </c>
      <c r="BB80" s="74">
        <v>0</v>
      </c>
      <c r="BC80" s="74">
        <v>0</v>
      </c>
      <c r="BD80" s="74">
        <v>0</v>
      </c>
      <c r="BE80" s="74">
        <v>0</v>
      </c>
      <c r="BF80" s="74">
        <v>0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0</v>
      </c>
      <c r="BR80" s="74">
        <v>0</v>
      </c>
      <c r="BS80" s="74">
        <v>0</v>
      </c>
      <c r="BT80" s="74">
        <v>0</v>
      </c>
      <c r="BU80" s="74">
        <v>0</v>
      </c>
      <c r="BV80" s="74">
        <v>0</v>
      </c>
      <c r="BW80" s="74">
        <v>0</v>
      </c>
      <c r="BX80" s="74">
        <v>0</v>
      </c>
      <c r="BY80" s="74">
        <v>0</v>
      </c>
      <c r="BZ80" s="74">
        <v>0</v>
      </c>
      <c r="CA80" s="74">
        <v>0</v>
      </c>
      <c r="CB80" s="74">
        <v>0</v>
      </c>
      <c r="CC80" s="74">
        <v>0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0</v>
      </c>
      <c r="CM80" s="74">
        <v>0</v>
      </c>
      <c r="CN80" s="74">
        <v>0</v>
      </c>
      <c r="CO80" s="74">
        <v>0</v>
      </c>
      <c r="CP80" s="74">
        <v>0</v>
      </c>
      <c r="CQ80" s="74">
        <v>0</v>
      </c>
      <c r="CR80" s="74">
        <v>0</v>
      </c>
      <c r="CS80" s="74">
        <v>0</v>
      </c>
      <c r="CT80" s="74">
        <v>0</v>
      </c>
      <c r="CU80" s="74">
        <v>0</v>
      </c>
    </row>
    <row r="81" spans="1:99" ht="12.75" customHeight="1">
      <c r="A81" s="56" t="s">
        <v>134</v>
      </c>
      <c r="B81" s="73">
        <v>9003</v>
      </c>
      <c r="C81" s="70" t="s">
        <v>383</v>
      </c>
      <c r="D81" s="74">
        <v>0</v>
      </c>
      <c r="E81" s="74">
        <v>0</v>
      </c>
      <c r="F81" s="74">
        <v>0</v>
      </c>
      <c r="G81" s="74">
        <v>0</v>
      </c>
      <c r="H81" s="74">
        <v>0</v>
      </c>
      <c r="I81" s="74">
        <v>0</v>
      </c>
      <c r="J81" s="74">
        <v>0</v>
      </c>
      <c r="K81" s="74">
        <v>0</v>
      </c>
      <c r="L81" s="74">
        <v>0</v>
      </c>
      <c r="M81" s="74">
        <v>0</v>
      </c>
      <c r="N81" s="74">
        <v>0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0</v>
      </c>
      <c r="W81" s="74">
        <v>0</v>
      </c>
      <c r="X81" s="74">
        <v>0</v>
      </c>
      <c r="Y81" s="74">
        <v>0</v>
      </c>
      <c r="Z81" s="74">
        <v>0</v>
      </c>
      <c r="AA81" s="74">
        <v>0</v>
      </c>
      <c r="AB81" s="74">
        <v>0</v>
      </c>
      <c r="AC81" s="74">
        <v>0</v>
      </c>
      <c r="AD81" s="74">
        <v>0</v>
      </c>
      <c r="AE81" s="74">
        <v>0</v>
      </c>
      <c r="AF81" s="74">
        <v>0</v>
      </c>
      <c r="AG81" s="74">
        <v>0</v>
      </c>
      <c r="AH81" s="74">
        <v>0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0</v>
      </c>
      <c r="AO81" s="74">
        <v>0</v>
      </c>
      <c r="AP81" s="74">
        <v>0</v>
      </c>
      <c r="AQ81" s="74">
        <v>0</v>
      </c>
      <c r="AR81" s="74">
        <v>0</v>
      </c>
      <c r="AS81" s="74">
        <v>0</v>
      </c>
      <c r="AT81" s="74">
        <v>0</v>
      </c>
      <c r="AU81" s="74">
        <v>0</v>
      </c>
      <c r="AV81" s="74">
        <v>0</v>
      </c>
      <c r="AW81" s="74">
        <v>0</v>
      </c>
      <c r="AX81" s="74">
        <v>0</v>
      </c>
      <c r="AY81" s="74">
        <v>0</v>
      </c>
      <c r="AZ81" s="74">
        <v>0</v>
      </c>
      <c r="BA81" s="74">
        <v>0</v>
      </c>
      <c r="BB81" s="74">
        <v>0</v>
      </c>
      <c r="BC81" s="74">
        <v>0</v>
      </c>
      <c r="BD81" s="74">
        <v>0</v>
      </c>
      <c r="BE81" s="74">
        <v>0</v>
      </c>
      <c r="BF81" s="74">
        <v>0</v>
      </c>
      <c r="BG81" s="74">
        <v>0</v>
      </c>
      <c r="BH81" s="74">
        <v>0</v>
      </c>
      <c r="BI81" s="74">
        <v>0</v>
      </c>
      <c r="BJ81" s="74">
        <v>0</v>
      </c>
      <c r="BK81" s="74">
        <v>0</v>
      </c>
      <c r="BL81" s="74">
        <v>0</v>
      </c>
      <c r="BM81" s="74">
        <v>0</v>
      </c>
      <c r="BN81" s="74">
        <v>0</v>
      </c>
      <c r="BO81" s="74">
        <v>0</v>
      </c>
      <c r="BP81" s="74">
        <v>0</v>
      </c>
      <c r="BQ81" s="74">
        <v>0</v>
      </c>
      <c r="BR81" s="74">
        <v>0</v>
      </c>
      <c r="BS81" s="74">
        <v>0</v>
      </c>
      <c r="BT81" s="74">
        <v>0</v>
      </c>
      <c r="BU81" s="74">
        <v>0</v>
      </c>
      <c r="BV81" s="74">
        <v>0</v>
      </c>
      <c r="BW81" s="74">
        <v>0</v>
      </c>
      <c r="BX81" s="74">
        <v>0</v>
      </c>
      <c r="BY81" s="74">
        <v>0</v>
      </c>
      <c r="BZ81" s="74">
        <v>0</v>
      </c>
      <c r="CA81" s="74">
        <v>0</v>
      </c>
      <c r="CB81" s="74">
        <v>0</v>
      </c>
      <c r="CC81" s="74">
        <v>0</v>
      </c>
      <c r="CD81" s="74">
        <v>0</v>
      </c>
      <c r="CE81" s="74">
        <v>0</v>
      </c>
      <c r="CF81" s="74">
        <v>0</v>
      </c>
      <c r="CG81" s="74">
        <v>0</v>
      </c>
      <c r="CH81" s="74">
        <v>0</v>
      </c>
      <c r="CI81" s="74">
        <v>0</v>
      </c>
      <c r="CJ81" s="74">
        <v>0</v>
      </c>
      <c r="CK81" s="74">
        <v>0</v>
      </c>
      <c r="CL81" s="74">
        <v>0</v>
      </c>
      <c r="CM81" s="74">
        <v>0</v>
      </c>
      <c r="CN81" s="74">
        <v>0</v>
      </c>
      <c r="CO81" s="74">
        <v>0</v>
      </c>
      <c r="CP81" s="74">
        <v>0</v>
      </c>
      <c r="CQ81" s="74">
        <v>0</v>
      </c>
      <c r="CR81" s="74">
        <v>0</v>
      </c>
      <c r="CS81" s="74">
        <v>0</v>
      </c>
      <c r="CT81" s="74">
        <v>0</v>
      </c>
      <c r="CU81" s="74">
        <v>0</v>
      </c>
    </row>
    <row r="82" spans="1:99" ht="12.75" customHeight="1">
      <c r="A82" s="57" t="s">
        <v>136</v>
      </c>
      <c r="B82" s="75"/>
      <c r="C82" s="70" t="s">
        <v>384</v>
      </c>
      <c r="D82" s="74">
        <v>0</v>
      </c>
      <c r="E82" s="74">
        <v>0</v>
      </c>
      <c r="F82" s="74">
        <v>0</v>
      </c>
      <c r="G82" s="74">
        <v>0</v>
      </c>
      <c r="H82" s="74">
        <v>0</v>
      </c>
      <c r="I82" s="74">
        <v>0</v>
      </c>
      <c r="J82" s="74">
        <v>0</v>
      </c>
      <c r="K82" s="74">
        <v>0</v>
      </c>
      <c r="L82" s="74">
        <v>0</v>
      </c>
      <c r="M82" s="74">
        <v>0</v>
      </c>
      <c r="N82" s="74">
        <v>0</v>
      </c>
      <c r="O82" s="74">
        <v>0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0</v>
      </c>
      <c r="AA82" s="74">
        <v>0</v>
      </c>
      <c r="AB82" s="74">
        <v>0</v>
      </c>
      <c r="AC82" s="74">
        <v>0</v>
      </c>
      <c r="AD82" s="74">
        <v>0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74">
        <v>0</v>
      </c>
      <c r="AN82" s="74">
        <v>0</v>
      </c>
      <c r="AO82" s="74">
        <v>0</v>
      </c>
      <c r="AP82" s="74">
        <v>0</v>
      </c>
      <c r="AQ82" s="74">
        <v>0</v>
      </c>
      <c r="AR82" s="74">
        <v>0</v>
      </c>
      <c r="AS82" s="74">
        <v>0</v>
      </c>
      <c r="AT82" s="74">
        <v>0</v>
      </c>
      <c r="AU82" s="74">
        <v>0</v>
      </c>
      <c r="AV82" s="74">
        <v>0</v>
      </c>
      <c r="AW82" s="74">
        <v>0</v>
      </c>
      <c r="AX82" s="74">
        <v>0</v>
      </c>
      <c r="AY82" s="74">
        <v>0</v>
      </c>
      <c r="AZ82" s="74">
        <v>0</v>
      </c>
      <c r="BA82" s="74">
        <v>0</v>
      </c>
      <c r="BB82" s="74">
        <v>0</v>
      </c>
      <c r="BC82" s="74">
        <v>0</v>
      </c>
      <c r="BD82" s="74">
        <v>0</v>
      </c>
      <c r="BE82" s="74">
        <v>0</v>
      </c>
      <c r="BF82" s="74">
        <v>0</v>
      </c>
      <c r="BG82" s="74">
        <v>0</v>
      </c>
      <c r="BH82" s="74">
        <v>0</v>
      </c>
      <c r="BI82" s="74">
        <v>0</v>
      </c>
      <c r="BJ82" s="74">
        <v>0</v>
      </c>
      <c r="BK82" s="74">
        <v>0</v>
      </c>
      <c r="BL82" s="74">
        <v>0</v>
      </c>
      <c r="BM82" s="74">
        <v>0</v>
      </c>
      <c r="BN82" s="74">
        <v>0</v>
      </c>
      <c r="BO82" s="74">
        <v>0</v>
      </c>
      <c r="BP82" s="74">
        <v>0</v>
      </c>
      <c r="BQ82" s="74">
        <v>0</v>
      </c>
      <c r="BR82" s="74">
        <v>0</v>
      </c>
      <c r="BS82" s="74">
        <v>0</v>
      </c>
      <c r="BT82" s="74">
        <v>0</v>
      </c>
      <c r="BU82" s="74">
        <v>0</v>
      </c>
      <c r="BV82" s="74">
        <v>0</v>
      </c>
      <c r="BW82" s="74">
        <v>0</v>
      </c>
      <c r="BX82" s="74">
        <v>0</v>
      </c>
      <c r="BY82" s="74">
        <v>0</v>
      </c>
      <c r="BZ82" s="74">
        <v>0</v>
      </c>
      <c r="CA82" s="74">
        <v>0</v>
      </c>
      <c r="CB82" s="74">
        <v>0</v>
      </c>
      <c r="CC82" s="74">
        <v>0</v>
      </c>
      <c r="CD82" s="74">
        <v>0</v>
      </c>
      <c r="CE82" s="74">
        <v>0</v>
      </c>
      <c r="CF82" s="74">
        <v>0</v>
      </c>
      <c r="CG82" s="74">
        <v>0</v>
      </c>
      <c r="CH82" s="74">
        <v>0</v>
      </c>
      <c r="CI82" s="74">
        <v>0</v>
      </c>
      <c r="CJ82" s="74">
        <v>0</v>
      </c>
      <c r="CK82" s="74">
        <v>0</v>
      </c>
      <c r="CL82" s="74">
        <v>0</v>
      </c>
      <c r="CM82" s="74">
        <v>0</v>
      </c>
      <c r="CN82" s="74">
        <v>0</v>
      </c>
      <c r="CO82" s="74">
        <v>0</v>
      </c>
      <c r="CP82" s="74">
        <v>0</v>
      </c>
      <c r="CQ82" s="74">
        <v>0</v>
      </c>
      <c r="CR82" s="74">
        <v>0</v>
      </c>
      <c r="CS82" s="74">
        <v>0</v>
      </c>
      <c r="CT82" s="74">
        <v>0</v>
      </c>
      <c r="CU82" s="74">
        <v>0</v>
      </c>
    </row>
    <row r="83" spans="1:99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DD8F7-1F00-4E1C-9910-DE81698CB54E}">
  <dimension ref="A1:CV83"/>
  <sheetViews>
    <sheetView showGridLines="0" zoomScale="80" zoomScaleNormal="80" workbookViewId="0">
      <pane xSplit="3" ySplit="6" topLeftCell="D7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defaultColWidth="9.140625" defaultRowHeight="12.75"/>
  <cols>
    <col min="1" max="1" width="58.7109375" style="4" customWidth="1"/>
    <col min="2" max="99" width="15.7109375" style="4" customWidth="1"/>
    <col min="100" max="16384" width="9.140625" style="4"/>
  </cols>
  <sheetData>
    <row r="1" spans="1:100" s="88" customFormat="1" ht="15" customHeight="1">
      <c r="A1" s="58" t="s">
        <v>286</v>
      </c>
      <c r="B1" s="86"/>
      <c r="C1" s="86"/>
      <c r="D1" s="86"/>
      <c r="E1" s="86"/>
      <c r="F1" s="86"/>
      <c r="G1" s="86"/>
      <c r="H1" s="86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</row>
    <row r="2" spans="1:100" s="88" customFormat="1" ht="15" customHeight="1">
      <c r="A2" s="58" t="s">
        <v>281</v>
      </c>
      <c r="B2" s="86">
        <v>790</v>
      </c>
      <c r="C2" s="86">
        <v>791</v>
      </c>
      <c r="D2" s="86">
        <v>792</v>
      </c>
      <c r="E2" s="86">
        <v>793</v>
      </c>
      <c r="F2" s="86">
        <v>794</v>
      </c>
      <c r="G2" s="86">
        <v>795</v>
      </c>
      <c r="H2" s="86">
        <v>799</v>
      </c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</row>
    <row r="3" spans="1:100" s="88" customFormat="1" ht="15" customHeight="1">
      <c r="A3" s="58" t="s">
        <v>289</v>
      </c>
      <c r="B3" s="86" t="s">
        <v>287</v>
      </c>
      <c r="C3" s="86"/>
      <c r="D3" s="86"/>
      <c r="E3" s="86"/>
      <c r="F3" s="86"/>
      <c r="G3" s="86"/>
      <c r="H3" s="86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</row>
    <row r="4" spans="1:100" ht="15" customHeight="1"/>
    <row r="5" spans="1:100" s="3" customFormat="1" ht="22.5" customHeight="1">
      <c r="D5" s="62">
        <v>62</v>
      </c>
      <c r="E5" s="63">
        <v>620</v>
      </c>
      <c r="F5" s="64">
        <v>62001</v>
      </c>
      <c r="G5" s="64">
        <v>62002</v>
      </c>
      <c r="H5" s="63">
        <v>621</v>
      </c>
      <c r="I5" s="64">
        <v>62101</v>
      </c>
      <c r="J5" s="65">
        <v>621011</v>
      </c>
      <c r="K5" s="65">
        <v>621012</v>
      </c>
      <c r="L5" s="64">
        <v>62102</v>
      </c>
      <c r="M5" s="65">
        <v>621021</v>
      </c>
      <c r="N5" s="65">
        <v>621022</v>
      </c>
      <c r="O5" s="63">
        <v>622</v>
      </c>
      <c r="P5" s="64">
        <v>62201</v>
      </c>
      <c r="Q5" s="65">
        <v>622011</v>
      </c>
      <c r="R5" s="65">
        <v>622012</v>
      </c>
      <c r="S5" s="64">
        <v>62202</v>
      </c>
      <c r="T5" s="65">
        <v>622021</v>
      </c>
      <c r="U5" s="65">
        <v>622022</v>
      </c>
      <c r="V5" s="63">
        <v>623</v>
      </c>
      <c r="W5" s="64">
        <v>62301</v>
      </c>
      <c r="X5" s="64">
        <v>62302</v>
      </c>
      <c r="Y5" s="64">
        <v>62303</v>
      </c>
      <c r="Z5" s="64">
        <v>62304</v>
      </c>
      <c r="AA5" s="64">
        <v>62305</v>
      </c>
      <c r="AB5" s="64">
        <v>62306</v>
      </c>
      <c r="AC5" s="64">
        <v>62307</v>
      </c>
      <c r="AD5" s="64">
        <v>62308</v>
      </c>
      <c r="AE5" s="64">
        <v>62399</v>
      </c>
      <c r="AF5" s="63">
        <v>624</v>
      </c>
      <c r="AG5" s="63">
        <v>625</v>
      </c>
      <c r="AH5" s="64">
        <v>62501</v>
      </c>
      <c r="AI5" s="64">
        <v>62502</v>
      </c>
      <c r="AJ5" s="63">
        <v>626</v>
      </c>
      <c r="AK5" s="64">
        <v>62601</v>
      </c>
      <c r="AL5" s="64">
        <v>62602</v>
      </c>
      <c r="AM5" s="64">
        <v>62605</v>
      </c>
      <c r="AN5" s="62">
        <v>63</v>
      </c>
      <c r="AO5" s="63">
        <v>630</v>
      </c>
      <c r="AP5" s="64">
        <v>63001</v>
      </c>
      <c r="AQ5" s="64">
        <v>63002</v>
      </c>
      <c r="AR5" s="63">
        <v>631</v>
      </c>
      <c r="AS5" s="64">
        <v>63101</v>
      </c>
      <c r="AT5" s="65">
        <v>631011</v>
      </c>
      <c r="AU5" s="66">
        <v>63101101</v>
      </c>
      <c r="AV5" s="66">
        <v>63101102</v>
      </c>
      <c r="AW5" s="66">
        <v>63101104</v>
      </c>
      <c r="AX5" s="66">
        <v>63101108</v>
      </c>
      <c r="AY5" s="65">
        <v>631012</v>
      </c>
      <c r="AZ5" s="64">
        <v>63102</v>
      </c>
      <c r="BA5" s="65">
        <v>631021</v>
      </c>
      <c r="BB5" s="66">
        <v>63102101</v>
      </c>
      <c r="BC5" s="66">
        <v>63102102</v>
      </c>
      <c r="BD5" s="66">
        <v>63102104</v>
      </c>
      <c r="BE5" s="66">
        <v>63102108</v>
      </c>
      <c r="BF5" s="65">
        <v>631022</v>
      </c>
      <c r="BG5" s="63">
        <v>632</v>
      </c>
      <c r="BH5" s="64">
        <v>63201</v>
      </c>
      <c r="BI5" s="64">
        <v>63202</v>
      </c>
      <c r="BJ5" s="63">
        <v>633</v>
      </c>
      <c r="BK5" s="64">
        <v>63301</v>
      </c>
      <c r="BL5" s="65">
        <v>633011</v>
      </c>
      <c r="BM5" s="65">
        <v>633012</v>
      </c>
      <c r="BN5" s="64">
        <v>63302</v>
      </c>
      <c r="BO5" s="65">
        <v>633021</v>
      </c>
      <c r="BP5" s="65">
        <v>633022</v>
      </c>
      <c r="BQ5" s="63">
        <v>635</v>
      </c>
      <c r="BR5" s="64">
        <v>63501</v>
      </c>
      <c r="BS5" s="64">
        <v>63502</v>
      </c>
      <c r="BT5" s="64">
        <v>63599</v>
      </c>
      <c r="BU5" s="63">
        <v>636</v>
      </c>
      <c r="BV5" s="64">
        <v>63601</v>
      </c>
      <c r="BW5" s="64">
        <v>63602</v>
      </c>
      <c r="BX5" s="64">
        <v>63603</v>
      </c>
      <c r="BY5" s="64">
        <v>63604</v>
      </c>
      <c r="BZ5" s="64">
        <v>63605</v>
      </c>
      <c r="CA5" s="64">
        <v>63606</v>
      </c>
      <c r="CB5" s="64">
        <v>63607</v>
      </c>
      <c r="CC5" s="64">
        <v>63699</v>
      </c>
      <c r="CD5" s="63">
        <v>637</v>
      </c>
      <c r="CE5" s="64">
        <v>63701</v>
      </c>
      <c r="CF5" s="64">
        <v>63702</v>
      </c>
      <c r="CG5" s="64">
        <v>63703</v>
      </c>
      <c r="CH5" s="64">
        <v>63704</v>
      </c>
      <c r="CI5" s="64">
        <v>63705</v>
      </c>
      <c r="CJ5" s="63">
        <v>638</v>
      </c>
      <c r="CK5" s="63">
        <v>639</v>
      </c>
      <c r="CL5" s="64">
        <v>63901</v>
      </c>
      <c r="CM5" s="64">
        <v>63902</v>
      </c>
      <c r="CN5" s="64">
        <v>63903</v>
      </c>
      <c r="CO5" s="64">
        <v>63904</v>
      </c>
      <c r="CP5" s="64">
        <v>63905</v>
      </c>
      <c r="CQ5" s="64">
        <v>63906</v>
      </c>
      <c r="CR5" s="64">
        <v>63907</v>
      </c>
      <c r="CS5" s="64">
        <v>63908</v>
      </c>
      <c r="CT5" s="64">
        <v>63999</v>
      </c>
      <c r="CU5" s="67" t="s">
        <v>253</v>
      </c>
      <c r="CV5" s="4"/>
    </row>
    <row r="6" spans="1:100" s="3" customFormat="1" ht="80.099999999999994" customHeight="1">
      <c r="A6" s="67" t="s">
        <v>290</v>
      </c>
      <c r="B6" s="67" t="s">
        <v>291</v>
      </c>
      <c r="C6" s="67" t="s">
        <v>292</v>
      </c>
      <c r="D6" s="62" t="s">
        <v>385</v>
      </c>
      <c r="E6" s="63" t="s">
        <v>386</v>
      </c>
      <c r="F6" s="64" t="s">
        <v>295</v>
      </c>
      <c r="G6" s="64" t="s">
        <v>296</v>
      </c>
      <c r="H6" s="63" t="s">
        <v>298</v>
      </c>
      <c r="I6" s="64" t="s">
        <v>387</v>
      </c>
      <c r="J6" s="65" t="s">
        <v>300</v>
      </c>
      <c r="K6" s="65" t="s">
        <v>301</v>
      </c>
      <c r="L6" s="64" t="s">
        <v>388</v>
      </c>
      <c r="M6" s="65" t="s">
        <v>303</v>
      </c>
      <c r="N6" s="65" t="s">
        <v>304</v>
      </c>
      <c r="O6" s="63" t="s">
        <v>389</v>
      </c>
      <c r="P6" s="64" t="s">
        <v>309</v>
      </c>
      <c r="Q6" s="65" t="s">
        <v>310</v>
      </c>
      <c r="R6" s="65" t="s">
        <v>311</v>
      </c>
      <c r="S6" s="64" t="s">
        <v>390</v>
      </c>
      <c r="T6" s="65" t="s">
        <v>313</v>
      </c>
      <c r="U6" s="65" t="s">
        <v>314</v>
      </c>
      <c r="V6" s="63" t="s">
        <v>391</v>
      </c>
      <c r="W6" s="64" t="s">
        <v>316</v>
      </c>
      <c r="X6" s="64" t="s">
        <v>317</v>
      </c>
      <c r="Y6" s="64" t="s">
        <v>318</v>
      </c>
      <c r="Z6" s="64" t="s">
        <v>319</v>
      </c>
      <c r="AA6" s="64" t="s">
        <v>320</v>
      </c>
      <c r="AB6" s="64" t="s">
        <v>321</v>
      </c>
      <c r="AC6" s="64" t="s">
        <v>322</v>
      </c>
      <c r="AD6" s="64" t="s">
        <v>323</v>
      </c>
      <c r="AE6" s="64" t="s">
        <v>324</v>
      </c>
      <c r="AF6" s="63" t="s">
        <v>392</v>
      </c>
      <c r="AG6" s="63" t="s">
        <v>325</v>
      </c>
      <c r="AH6" s="64" t="s">
        <v>326</v>
      </c>
      <c r="AI6" s="64" t="s">
        <v>393</v>
      </c>
      <c r="AJ6" s="63" t="s">
        <v>329</v>
      </c>
      <c r="AK6" s="64" t="s">
        <v>394</v>
      </c>
      <c r="AL6" s="64" t="s">
        <v>330</v>
      </c>
      <c r="AM6" s="64" t="s">
        <v>395</v>
      </c>
      <c r="AN6" s="62" t="s">
        <v>396</v>
      </c>
      <c r="AO6" s="63" t="s">
        <v>397</v>
      </c>
      <c r="AP6" s="64" t="s">
        <v>336</v>
      </c>
      <c r="AQ6" s="64" t="s">
        <v>398</v>
      </c>
      <c r="AR6" s="63" t="s">
        <v>399</v>
      </c>
      <c r="AS6" s="64" t="s">
        <v>339</v>
      </c>
      <c r="AT6" s="65" t="s">
        <v>400</v>
      </c>
      <c r="AU6" s="66" t="s">
        <v>341</v>
      </c>
      <c r="AV6" s="66" t="s">
        <v>342</v>
      </c>
      <c r="AW6" s="66" t="s">
        <v>343</v>
      </c>
      <c r="AX6" s="66" t="s">
        <v>401</v>
      </c>
      <c r="AY6" s="65" t="s">
        <v>402</v>
      </c>
      <c r="AZ6" s="64" t="s">
        <v>403</v>
      </c>
      <c r="BA6" s="65" t="s">
        <v>404</v>
      </c>
      <c r="BB6" s="66" t="s">
        <v>341</v>
      </c>
      <c r="BC6" s="66" t="s">
        <v>342</v>
      </c>
      <c r="BD6" s="66" t="s">
        <v>343</v>
      </c>
      <c r="BE6" s="66" t="s">
        <v>348</v>
      </c>
      <c r="BF6" s="65" t="s">
        <v>405</v>
      </c>
      <c r="BG6" s="63" t="s">
        <v>406</v>
      </c>
      <c r="BH6" s="64" t="s">
        <v>407</v>
      </c>
      <c r="BI6" s="64" t="s">
        <v>408</v>
      </c>
      <c r="BJ6" s="63" t="s">
        <v>409</v>
      </c>
      <c r="BK6" s="64" t="s">
        <v>367</v>
      </c>
      <c r="BL6" s="65" t="s">
        <v>368</v>
      </c>
      <c r="BM6" s="65" t="s">
        <v>410</v>
      </c>
      <c r="BN6" s="64" t="s">
        <v>411</v>
      </c>
      <c r="BO6" s="65" t="s">
        <v>412</v>
      </c>
      <c r="BP6" s="65" t="s">
        <v>372</v>
      </c>
      <c r="BQ6" s="63" t="s">
        <v>413</v>
      </c>
      <c r="BR6" s="64" t="s">
        <v>414</v>
      </c>
      <c r="BS6" s="64" t="s">
        <v>415</v>
      </c>
      <c r="BT6" s="64" t="s">
        <v>416</v>
      </c>
      <c r="BU6" s="63" t="s">
        <v>357</v>
      </c>
      <c r="BV6" s="64" t="s">
        <v>358</v>
      </c>
      <c r="BW6" s="64" t="s">
        <v>417</v>
      </c>
      <c r="BX6" s="64" t="s">
        <v>360</v>
      </c>
      <c r="BY6" s="64" t="s">
        <v>361</v>
      </c>
      <c r="BZ6" s="64" t="s">
        <v>362</v>
      </c>
      <c r="CA6" s="64" t="s">
        <v>418</v>
      </c>
      <c r="CB6" s="64" t="s">
        <v>364</v>
      </c>
      <c r="CC6" s="64" t="s">
        <v>365</v>
      </c>
      <c r="CD6" s="63" t="s">
        <v>419</v>
      </c>
      <c r="CE6" s="64" t="s">
        <v>420</v>
      </c>
      <c r="CF6" s="64" t="s">
        <v>421</v>
      </c>
      <c r="CG6" s="64" t="s">
        <v>422</v>
      </c>
      <c r="CH6" s="64" t="s">
        <v>423</v>
      </c>
      <c r="CI6" s="64" t="s">
        <v>424</v>
      </c>
      <c r="CJ6" s="63" t="s">
        <v>425</v>
      </c>
      <c r="CK6" s="63" t="s">
        <v>426</v>
      </c>
      <c r="CL6" s="64" t="s">
        <v>427</v>
      </c>
      <c r="CM6" s="64" t="s">
        <v>428</v>
      </c>
      <c r="CN6" s="64" t="s">
        <v>429</v>
      </c>
      <c r="CO6" s="64" t="s">
        <v>430</v>
      </c>
      <c r="CP6" s="64" t="s">
        <v>431</v>
      </c>
      <c r="CQ6" s="64" t="s">
        <v>432</v>
      </c>
      <c r="CR6" s="64" t="s">
        <v>433</v>
      </c>
      <c r="CS6" s="64" t="s">
        <v>434</v>
      </c>
      <c r="CT6" s="64" t="s">
        <v>435</v>
      </c>
      <c r="CU6" s="67" t="s">
        <v>252</v>
      </c>
      <c r="CV6" s="4"/>
    </row>
    <row r="7" spans="1:100" ht="12.75" customHeight="1">
      <c r="A7" s="54" t="s">
        <v>2</v>
      </c>
      <c r="B7" s="69">
        <v>1001</v>
      </c>
      <c r="C7" s="70" t="s">
        <v>376</v>
      </c>
      <c r="D7" s="71">
        <v>0</v>
      </c>
      <c r="E7" s="71">
        <v>0</v>
      </c>
      <c r="F7" s="71">
        <v>0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1">
        <v>0</v>
      </c>
      <c r="X7" s="71">
        <v>0</v>
      </c>
      <c r="Y7" s="71">
        <v>0</v>
      </c>
      <c r="Z7" s="71">
        <v>0</v>
      </c>
      <c r="AA7" s="71">
        <v>0</v>
      </c>
      <c r="AB7" s="71">
        <v>0</v>
      </c>
      <c r="AC7" s="71">
        <v>0</v>
      </c>
      <c r="AD7" s="71">
        <v>0</v>
      </c>
      <c r="AE7" s="71">
        <v>0</v>
      </c>
      <c r="AF7" s="71">
        <v>0</v>
      </c>
      <c r="AG7" s="71">
        <v>0</v>
      </c>
      <c r="AH7" s="71">
        <v>0</v>
      </c>
      <c r="AI7" s="71">
        <v>0</v>
      </c>
      <c r="AJ7" s="71">
        <v>0</v>
      </c>
      <c r="AK7" s="71">
        <v>0</v>
      </c>
      <c r="AL7" s="71">
        <v>0</v>
      </c>
      <c r="AM7" s="71">
        <v>0</v>
      </c>
      <c r="AN7" s="71">
        <v>0</v>
      </c>
      <c r="AO7" s="71">
        <v>0</v>
      </c>
      <c r="AP7" s="71">
        <v>0</v>
      </c>
      <c r="AQ7" s="71">
        <v>0</v>
      </c>
      <c r="AR7" s="71">
        <v>0</v>
      </c>
      <c r="AS7" s="71">
        <v>0</v>
      </c>
      <c r="AT7" s="71">
        <v>0</v>
      </c>
      <c r="AU7" s="71">
        <v>0</v>
      </c>
      <c r="AV7" s="71">
        <v>0</v>
      </c>
      <c r="AW7" s="71">
        <v>0</v>
      </c>
      <c r="AX7" s="71">
        <v>0</v>
      </c>
      <c r="AY7" s="71">
        <v>0</v>
      </c>
      <c r="AZ7" s="71">
        <v>0</v>
      </c>
      <c r="BA7" s="71">
        <v>0</v>
      </c>
      <c r="BB7" s="71">
        <v>0</v>
      </c>
      <c r="BC7" s="71">
        <v>0</v>
      </c>
      <c r="BD7" s="71">
        <v>0</v>
      </c>
      <c r="BE7" s="71">
        <v>0</v>
      </c>
      <c r="BF7" s="71">
        <v>0</v>
      </c>
      <c r="BG7" s="71">
        <v>0</v>
      </c>
      <c r="BH7" s="71">
        <v>0</v>
      </c>
      <c r="BI7" s="71">
        <v>0</v>
      </c>
      <c r="BJ7" s="71">
        <v>0</v>
      </c>
      <c r="BK7" s="71">
        <v>0</v>
      </c>
      <c r="BL7" s="71">
        <v>0</v>
      </c>
      <c r="BM7" s="71">
        <v>0</v>
      </c>
      <c r="BN7" s="71">
        <v>0</v>
      </c>
      <c r="BO7" s="71">
        <v>0</v>
      </c>
      <c r="BP7" s="71">
        <v>0</v>
      </c>
      <c r="BQ7" s="71">
        <v>0</v>
      </c>
      <c r="BR7" s="71">
        <v>0</v>
      </c>
      <c r="BS7" s="71">
        <v>0</v>
      </c>
      <c r="BT7" s="71">
        <v>0</v>
      </c>
      <c r="BU7" s="71">
        <v>0</v>
      </c>
      <c r="BV7" s="71">
        <v>0</v>
      </c>
      <c r="BW7" s="71">
        <v>0</v>
      </c>
      <c r="BX7" s="71">
        <v>0</v>
      </c>
      <c r="BY7" s="71">
        <v>0</v>
      </c>
      <c r="BZ7" s="71">
        <v>0</v>
      </c>
      <c r="CA7" s="71">
        <v>0</v>
      </c>
      <c r="CB7" s="71">
        <v>0</v>
      </c>
      <c r="CC7" s="71">
        <v>0</v>
      </c>
      <c r="CD7" s="71">
        <v>0</v>
      </c>
      <c r="CE7" s="71">
        <v>0</v>
      </c>
      <c r="CF7" s="71">
        <v>0</v>
      </c>
      <c r="CG7" s="71">
        <v>0</v>
      </c>
      <c r="CH7" s="71">
        <v>0</v>
      </c>
      <c r="CI7" s="71">
        <v>0</v>
      </c>
      <c r="CJ7" s="71">
        <v>0</v>
      </c>
      <c r="CK7" s="71">
        <v>0</v>
      </c>
      <c r="CL7" s="71">
        <v>0</v>
      </c>
      <c r="CM7" s="71">
        <v>0</v>
      </c>
      <c r="CN7" s="71">
        <v>0</v>
      </c>
      <c r="CO7" s="71">
        <v>0</v>
      </c>
      <c r="CP7" s="71">
        <v>0</v>
      </c>
      <c r="CQ7" s="71">
        <v>0</v>
      </c>
      <c r="CR7" s="71">
        <v>0</v>
      </c>
      <c r="CS7" s="71">
        <v>0</v>
      </c>
      <c r="CT7" s="71">
        <v>0</v>
      </c>
      <c r="CU7" s="71">
        <v>0</v>
      </c>
    </row>
    <row r="8" spans="1:100" ht="12.75" customHeight="1">
      <c r="A8" s="54" t="s">
        <v>4</v>
      </c>
      <c r="B8" s="69">
        <v>1003</v>
      </c>
      <c r="C8" s="70" t="s">
        <v>376</v>
      </c>
      <c r="D8" s="71">
        <v>316499.33</v>
      </c>
      <c r="E8" s="71">
        <v>0</v>
      </c>
      <c r="F8" s="71">
        <v>0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316499.33</v>
      </c>
      <c r="W8" s="71">
        <v>0</v>
      </c>
      <c r="X8" s="71">
        <v>0</v>
      </c>
      <c r="Y8" s="71">
        <v>316499.33</v>
      </c>
      <c r="Z8" s="71">
        <v>0</v>
      </c>
      <c r="AA8" s="71">
        <v>0</v>
      </c>
      <c r="AB8" s="71">
        <v>0</v>
      </c>
      <c r="AC8" s="71">
        <v>0</v>
      </c>
      <c r="AD8" s="71">
        <v>0</v>
      </c>
      <c r="AE8" s="71">
        <v>0</v>
      </c>
      <c r="AF8" s="71">
        <v>0</v>
      </c>
      <c r="AG8" s="71">
        <v>0</v>
      </c>
      <c r="AH8" s="71">
        <v>0</v>
      </c>
      <c r="AI8" s="71">
        <v>0</v>
      </c>
      <c r="AJ8" s="71">
        <v>0</v>
      </c>
      <c r="AK8" s="71">
        <v>0</v>
      </c>
      <c r="AL8" s="71">
        <v>0</v>
      </c>
      <c r="AM8" s="71">
        <v>0</v>
      </c>
      <c r="AN8" s="71">
        <v>-1450032.1100000003</v>
      </c>
      <c r="AO8" s="71">
        <v>-447838.27</v>
      </c>
      <c r="AP8" s="71">
        <v>-447838.27</v>
      </c>
      <c r="AQ8" s="71">
        <v>0</v>
      </c>
      <c r="AR8" s="71">
        <v>17813.440000000002</v>
      </c>
      <c r="AS8" s="71">
        <v>17813.440000000002</v>
      </c>
      <c r="AT8" s="71">
        <v>-103420.51</v>
      </c>
      <c r="AU8" s="71">
        <v>-103420.51</v>
      </c>
      <c r="AV8" s="71">
        <v>0</v>
      </c>
      <c r="AW8" s="71">
        <v>0</v>
      </c>
      <c r="AX8" s="71">
        <v>0</v>
      </c>
      <c r="AY8" s="71">
        <v>121233.95</v>
      </c>
      <c r="AZ8" s="71">
        <v>0</v>
      </c>
      <c r="BA8" s="71">
        <v>0</v>
      </c>
      <c r="BB8" s="71">
        <v>0</v>
      </c>
      <c r="BC8" s="71">
        <v>0</v>
      </c>
      <c r="BD8" s="71">
        <v>0</v>
      </c>
      <c r="BE8" s="71">
        <v>0</v>
      </c>
      <c r="BF8" s="71">
        <v>0</v>
      </c>
      <c r="BG8" s="71">
        <v>0</v>
      </c>
      <c r="BH8" s="71">
        <v>0</v>
      </c>
      <c r="BI8" s="71">
        <v>0</v>
      </c>
      <c r="BJ8" s="71">
        <v>-1020007.2800000003</v>
      </c>
      <c r="BK8" s="71">
        <v>-1020007.2800000003</v>
      </c>
      <c r="BL8" s="71">
        <v>-3988487.8200000003</v>
      </c>
      <c r="BM8" s="71">
        <v>2968480.54</v>
      </c>
      <c r="BN8" s="71">
        <v>0</v>
      </c>
      <c r="BO8" s="71">
        <v>0</v>
      </c>
      <c r="BP8" s="71">
        <v>0</v>
      </c>
      <c r="BQ8" s="71">
        <v>0</v>
      </c>
      <c r="BR8" s="71">
        <v>0</v>
      </c>
      <c r="BS8" s="71">
        <v>0</v>
      </c>
      <c r="BT8" s="71">
        <v>0</v>
      </c>
      <c r="BU8" s="71">
        <v>0</v>
      </c>
      <c r="BV8" s="71">
        <v>0</v>
      </c>
      <c r="BW8" s="71">
        <v>0</v>
      </c>
      <c r="BX8" s="71">
        <v>0</v>
      </c>
      <c r="BY8" s="71">
        <v>0</v>
      </c>
      <c r="BZ8" s="71">
        <v>0</v>
      </c>
      <c r="CA8" s="71">
        <v>0</v>
      </c>
      <c r="CB8" s="71">
        <v>0</v>
      </c>
      <c r="CC8" s="71">
        <v>0</v>
      </c>
      <c r="CD8" s="71">
        <v>0</v>
      </c>
      <c r="CE8" s="71">
        <v>0</v>
      </c>
      <c r="CF8" s="71">
        <v>0</v>
      </c>
      <c r="CG8" s="71">
        <v>0</v>
      </c>
      <c r="CH8" s="71">
        <v>0</v>
      </c>
      <c r="CI8" s="71">
        <v>0</v>
      </c>
      <c r="CJ8" s="71">
        <v>0</v>
      </c>
      <c r="CK8" s="71">
        <v>0</v>
      </c>
      <c r="CL8" s="71">
        <v>0</v>
      </c>
      <c r="CM8" s="71">
        <v>0</v>
      </c>
      <c r="CN8" s="71">
        <v>0</v>
      </c>
      <c r="CO8" s="71">
        <v>0</v>
      </c>
      <c r="CP8" s="71">
        <v>0</v>
      </c>
      <c r="CQ8" s="71">
        <v>0</v>
      </c>
      <c r="CR8" s="71">
        <v>0</v>
      </c>
      <c r="CS8" s="71">
        <v>0</v>
      </c>
      <c r="CT8" s="71">
        <v>0</v>
      </c>
      <c r="CU8" s="71">
        <v>-1133532.7800000003</v>
      </c>
    </row>
    <row r="9" spans="1:100" ht="12.75" customHeight="1">
      <c r="A9" s="54" t="s">
        <v>5</v>
      </c>
      <c r="B9" s="69">
        <v>1004</v>
      </c>
      <c r="C9" s="70" t="s">
        <v>376</v>
      </c>
      <c r="D9" s="71">
        <v>0</v>
      </c>
      <c r="E9" s="71">
        <v>0</v>
      </c>
      <c r="F9" s="71">
        <v>0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1">
        <v>0</v>
      </c>
      <c r="X9" s="71">
        <v>0</v>
      </c>
      <c r="Y9" s="71">
        <v>0</v>
      </c>
      <c r="Z9" s="71">
        <v>0</v>
      </c>
      <c r="AA9" s="71">
        <v>0</v>
      </c>
      <c r="AB9" s="71">
        <v>0</v>
      </c>
      <c r="AC9" s="71">
        <v>0</v>
      </c>
      <c r="AD9" s="71">
        <v>0</v>
      </c>
      <c r="AE9" s="71">
        <v>0</v>
      </c>
      <c r="AF9" s="71">
        <v>0</v>
      </c>
      <c r="AG9" s="71">
        <v>0</v>
      </c>
      <c r="AH9" s="71">
        <v>0</v>
      </c>
      <c r="AI9" s="71">
        <v>0</v>
      </c>
      <c r="AJ9" s="71">
        <v>0</v>
      </c>
      <c r="AK9" s="71">
        <v>0</v>
      </c>
      <c r="AL9" s="71">
        <v>0</v>
      </c>
      <c r="AM9" s="71">
        <v>0</v>
      </c>
      <c r="AN9" s="71">
        <v>0</v>
      </c>
      <c r="AO9" s="71">
        <v>0</v>
      </c>
      <c r="AP9" s="71">
        <v>0</v>
      </c>
      <c r="AQ9" s="71">
        <v>0</v>
      </c>
      <c r="AR9" s="71">
        <v>0</v>
      </c>
      <c r="AS9" s="71">
        <v>0</v>
      </c>
      <c r="AT9" s="71">
        <v>0</v>
      </c>
      <c r="AU9" s="71">
        <v>0</v>
      </c>
      <c r="AV9" s="71">
        <v>0</v>
      </c>
      <c r="AW9" s="71">
        <v>0</v>
      </c>
      <c r="AX9" s="71">
        <v>0</v>
      </c>
      <c r="AY9" s="71">
        <v>0</v>
      </c>
      <c r="AZ9" s="71">
        <v>0</v>
      </c>
      <c r="BA9" s="71">
        <v>0</v>
      </c>
      <c r="BB9" s="71">
        <v>0</v>
      </c>
      <c r="BC9" s="71">
        <v>0</v>
      </c>
      <c r="BD9" s="71">
        <v>0</v>
      </c>
      <c r="BE9" s="71">
        <v>0</v>
      </c>
      <c r="BF9" s="71">
        <v>0</v>
      </c>
      <c r="BG9" s="71">
        <v>0</v>
      </c>
      <c r="BH9" s="71">
        <v>0</v>
      </c>
      <c r="BI9" s="71">
        <v>0</v>
      </c>
      <c r="BJ9" s="71">
        <v>0</v>
      </c>
      <c r="BK9" s="71">
        <v>0</v>
      </c>
      <c r="BL9" s="71">
        <v>0</v>
      </c>
      <c r="BM9" s="71">
        <v>0</v>
      </c>
      <c r="BN9" s="71">
        <v>0</v>
      </c>
      <c r="BO9" s="71">
        <v>0</v>
      </c>
      <c r="BP9" s="71">
        <v>0</v>
      </c>
      <c r="BQ9" s="71">
        <v>0</v>
      </c>
      <c r="BR9" s="71">
        <v>0</v>
      </c>
      <c r="BS9" s="71">
        <v>0</v>
      </c>
      <c r="BT9" s="71">
        <v>0</v>
      </c>
      <c r="BU9" s="71">
        <v>0</v>
      </c>
      <c r="BV9" s="71">
        <v>0</v>
      </c>
      <c r="BW9" s="71">
        <v>0</v>
      </c>
      <c r="BX9" s="71">
        <v>0</v>
      </c>
      <c r="BY9" s="71">
        <v>0</v>
      </c>
      <c r="BZ9" s="71">
        <v>0</v>
      </c>
      <c r="CA9" s="71">
        <v>0</v>
      </c>
      <c r="CB9" s="71">
        <v>0</v>
      </c>
      <c r="CC9" s="71">
        <v>0</v>
      </c>
      <c r="CD9" s="71">
        <v>0</v>
      </c>
      <c r="CE9" s="71">
        <v>0</v>
      </c>
      <c r="CF9" s="71">
        <v>0</v>
      </c>
      <c r="CG9" s="71">
        <v>0</v>
      </c>
      <c r="CH9" s="71">
        <v>0</v>
      </c>
      <c r="CI9" s="71">
        <v>0</v>
      </c>
      <c r="CJ9" s="71">
        <v>0</v>
      </c>
      <c r="CK9" s="71">
        <v>0</v>
      </c>
      <c r="CL9" s="71">
        <v>0</v>
      </c>
      <c r="CM9" s="71">
        <v>0</v>
      </c>
      <c r="CN9" s="71">
        <v>0</v>
      </c>
      <c r="CO9" s="71">
        <v>0</v>
      </c>
      <c r="CP9" s="71">
        <v>0</v>
      </c>
      <c r="CQ9" s="71">
        <v>0</v>
      </c>
      <c r="CR9" s="71">
        <v>0</v>
      </c>
      <c r="CS9" s="71">
        <v>0</v>
      </c>
      <c r="CT9" s="71">
        <v>0</v>
      </c>
      <c r="CU9" s="71">
        <v>0</v>
      </c>
    </row>
    <row r="10" spans="1:100" ht="12.75" customHeight="1">
      <c r="A10" s="54" t="s">
        <v>7</v>
      </c>
      <c r="B10" s="69">
        <v>1005</v>
      </c>
      <c r="C10" s="70" t="s">
        <v>376</v>
      </c>
      <c r="D10" s="71">
        <v>0</v>
      </c>
      <c r="E10" s="71">
        <v>0</v>
      </c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1">
        <v>0</v>
      </c>
      <c r="Z10" s="71">
        <v>0</v>
      </c>
      <c r="AA10" s="71">
        <v>0</v>
      </c>
      <c r="AB10" s="71">
        <v>0</v>
      </c>
      <c r="AC10" s="71">
        <v>0</v>
      </c>
      <c r="AD10" s="71">
        <v>0</v>
      </c>
      <c r="AE10" s="71">
        <v>0</v>
      </c>
      <c r="AF10" s="71">
        <v>0</v>
      </c>
      <c r="AG10" s="71">
        <v>0</v>
      </c>
      <c r="AH10" s="71">
        <v>0</v>
      </c>
      <c r="AI10" s="71">
        <v>0</v>
      </c>
      <c r="AJ10" s="71">
        <v>0</v>
      </c>
      <c r="AK10" s="71">
        <v>0</v>
      </c>
      <c r="AL10" s="71">
        <v>0</v>
      </c>
      <c r="AM10" s="71">
        <v>0</v>
      </c>
      <c r="AN10" s="71">
        <v>0</v>
      </c>
      <c r="AO10" s="71">
        <v>0</v>
      </c>
      <c r="AP10" s="71">
        <v>0</v>
      </c>
      <c r="AQ10" s="71">
        <v>0</v>
      </c>
      <c r="AR10" s="71">
        <v>0</v>
      </c>
      <c r="AS10" s="71">
        <v>0</v>
      </c>
      <c r="AT10" s="71">
        <v>0</v>
      </c>
      <c r="AU10" s="71">
        <v>0</v>
      </c>
      <c r="AV10" s="71">
        <v>0</v>
      </c>
      <c r="AW10" s="71">
        <v>0</v>
      </c>
      <c r="AX10" s="71">
        <v>0</v>
      </c>
      <c r="AY10" s="71">
        <v>0</v>
      </c>
      <c r="AZ10" s="71">
        <v>0</v>
      </c>
      <c r="BA10" s="71">
        <v>0</v>
      </c>
      <c r="BB10" s="71">
        <v>0</v>
      </c>
      <c r="BC10" s="71">
        <v>0</v>
      </c>
      <c r="BD10" s="71">
        <v>0</v>
      </c>
      <c r="BE10" s="71">
        <v>0</v>
      </c>
      <c r="BF10" s="71">
        <v>0</v>
      </c>
      <c r="BG10" s="71">
        <v>0</v>
      </c>
      <c r="BH10" s="71">
        <v>0</v>
      </c>
      <c r="BI10" s="71">
        <v>0</v>
      </c>
      <c r="BJ10" s="71">
        <v>0</v>
      </c>
      <c r="BK10" s="71">
        <v>0</v>
      </c>
      <c r="BL10" s="71">
        <v>0</v>
      </c>
      <c r="BM10" s="71">
        <v>0</v>
      </c>
      <c r="BN10" s="71">
        <v>0</v>
      </c>
      <c r="BO10" s="71">
        <v>0</v>
      </c>
      <c r="BP10" s="71">
        <v>0</v>
      </c>
      <c r="BQ10" s="71">
        <v>0</v>
      </c>
      <c r="BR10" s="71">
        <v>0</v>
      </c>
      <c r="BS10" s="71">
        <v>0</v>
      </c>
      <c r="BT10" s="71">
        <v>0</v>
      </c>
      <c r="BU10" s="71">
        <v>0</v>
      </c>
      <c r="BV10" s="71">
        <v>0</v>
      </c>
      <c r="BW10" s="71">
        <v>0</v>
      </c>
      <c r="BX10" s="71">
        <v>0</v>
      </c>
      <c r="BY10" s="71">
        <v>0</v>
      </c>
      <c r="BZ10" s="71">
        <v>0</v>
      </c>
      <c r="CA10" s="71">
        <v>0</v>
      </c>
      <c r="CB10" s="71">
        <v>0</v>
      </c>
      <c r="CC10" s="71">
        <v>0</v>
      </c>
      <c r="CD10" s="71">
        <v>0</v>
      </c>
      <c r="CE10" s="71">
        <v>0</v>
      </c>
      <c r="CF10" s="71">
        <v>0</v>
      </c>
      <c r="CG10" s="71">
        <v>0</v>
      </c>
      <c r="CH10" s="71">
        <v>0</v>
      </c>
      <c r="CI10" s="71">
        <v>0</v>
      </c>
      <c r="CJ10" s="71">
        <v>0</v>
      </c>
      <c r="CK10" s="71">
        <v>0</v>
      </c>
      <c r="CL10" s="71">
        <v>0</v>
      </c>
      <c r="CM10" s="71">
        <v>0</v>
      </c>
      <c r="CN10" s="71">
        <v>0</v>
      </c>
      <c r="CO10" s="71">
        <v>0</v>
      </c>
      <c r="CP10" s="71">
        <v>0</v>
      </c>
      <c r="CQ10" s="71">
        <v>0</v>
      </c>
      <c r="CR10" s="71">
        <v>0</v>
      </c>
      <c r="CS10" s="71">
        <v>0</v>
      </c>
      <c r="CT10" s="71">
        <v>0</v>
      </c>
      <c r="CU10" s="71">
        <v>0</v>
      </c>
    </row>
    <row r="11" spans="1:100" ht="12.75" customHeight="1">
      <c r="A11" s="54" t="s">
        <v>9</v>
      </c>
      <c r="B11" s="69">
        <v>1006</v>
      </c>
      <c r="C11" s="70" t="s">
        <v>376</v>
      </c>
      <c r="D11" s="71">
        <v>0</v>
      </c>
      <c r="E11" s="71">
        <v>0</v>
      </c>
      <c r="F11" s="71">
        <v>0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1">
        <v>0</v>
      </c>
      <c r="X11" s="71">
        <v>0</v>
      </c>
      <c r="Y11" s="71">
        <v>0</v>
      </c>
      <c r="Z11" s="71">
        <v>0</v>
      </c>
      <c r="AA11" s="71">
        <v>0</v>
      </c>
      <c r="AB11" s="71">
        <v>0</v>
      </c>
      <c r="AC11" s="71">
        <v>0</v>
      </c>
      <c r="AD11" s="71">
        <v>0</v>
      </c>
      <c r="AE11" s="71">
        <v>0</v>
      </c>
      <c r="AF11" s="71">
        <v>0</v>
      </c>
      <c r="AG11" s="71">
        <v>0</v>
      </c>
      <c r="AH11" s="71">
        <v>0</v>
      </c>
      <c r="AI11" s="71">
        <v>0</v>
      </c>
      <c r="AJ11" s="71">
        <v>0</v>
      </c>
      <c r="AK11" s="71">
        <v>0</v>
      </c>
      <c r="AL11" s="71">
        <v>0</v>
      </c>
      <c r="AM11" s="71">
        <v>0</v>
      </c>
      <c r="AN11" s="71">
        <v>0</v>
      </c>
      <c r="AO11" s="71">
        <v>0</v>
      </c>
      <c r="AP11" s="71">
        <v>0</v>
      </c>
      <c r="AQ11" s="71">
        <v>0</v>
      </c>
      <c r="AR11" s="71">
        <v>0</v>
      </c>
      <c r="AS11" s="71">
        <v>0</v>
      </c>
      <c r="AT11" s="71">
        <v>0</v>
      </c>
      <c r="AU11" s="71">
        <v>0</v>
      </c>
      <c r="AV11" s="71">
        <v>0</v>
      </c>
      <c r="AW11" s="71">
        <v>0</v>
      </c>
      <c r="AX11" s="71">
        <v>0</v>
      </c>
      <c r="AY11" s="71">
        <v>0</v>
      </c>
      <c r="AZ11" s="71">
        <v>0</v>
      </c>
      <c r="BA11" s="71">
        <v>0</v>
      </c>
      <c r="BB11" s="71">
        <v>0</v>
      </c>
      <c r="BC11" s="71">
        <v>0</v>
      </c>
      <c r="BD11" s="71">
        <v>0</v>
      </c>
      <c r="BE11" s="71">
        <v>0</v>
      </c>
      <c r="BF11" s="71">
        <v>0</v>
      </c>
      <c r="BG11" s="71">
        <v>0</v>
      </c>
      <c r="BH11" s="71">
        <v>0</v>
      </c>
      <c r="BI11" s="71">
        <v>0</v>
      </c>
      <c r="BJ11" s="71">
        <v>0</v>
      </c>
      <c r="BK11" s="71">
        <v>0</v>
      </c>
      <c r="BL11" s="71">
        <v>0</v>
      </c>
      <c r="BM11" s="71">
        <v>0</v>
      </c>
      <c r="BN11" s="71">
        <v>0</v>
      </c>
      <c r="BO11" s="71">
        <v>0</v>
      </c>
      <c r="BP11" s="71">
        <v>0</v>
      </c>
      <c r="BQ11" s="71">
        <v>0</v>
      </c>
      <c r="BR11" s="71">
        <v>0</v>
      </c>
      <c r="BS11" s="71">
        <v>0</v>
      </c>
      <c r="BT11" s="71">
        <v>0</v>
      </c>
      <c r="BU11" s="71">
        <v>0</v>
      </c>
      <c r="BV11" s="71">
        <v>0</v>
      </c>
      <c r="BW11" s="71">
        <v>0</v>
      </c>
      <c r="BX11" s="71">
        <v>0</v>
      </c>
      <c r="BY11" s="71">
        <v>0</v>
      </c>
      <c r="BZ11" s="71">
        <v>0</v>
      </c>
      <c r="CA11" s="71">
        <v>0</v>
      </c>
      <c r="CB11" s="71">
        <v>0</v>
      </c>
      <c r="CC11" s="71">
        <v>0</v>
      </c>
      <c r="CD11" s="71">
        <v>0</v>
      </c>
      <c r="CE11" s="71">
        <v>0</v>
      </c>
      <c r="CF11" s="71">
        <v>0</v>
      </c>
      <c r="CG11" s="71">
        <v>0</v>
      </c>
      <c r="CH11" s="71">
        <v>0</v>
      </c>
      <c r="CI11" s="71">
        <v>0</v>
      </c>
      <c r="CJ11" s="71">
        <v>0</v>
      </c>
      <c r="CK11" s="71">
        <v>0</v>
      </c>
      <c r="CL11" s="71">
        <v>0</v>
      </c>
      <c r="CM11" s="71">
        <v>0</v>
      </c>
      <c r="CN11" s="71">
        <v>0</v>
      </c>
      <c r="CO11" s="71">
        <v>0</v>
      </c>
      <c r="CP11" s="71">
        <v>0</v>
      </c>
      <c r="CQ11" s="71">
        <v>0</v>
      </c>
      <c r="CR11" s="71">
        <v>0</v>
      </c>
      <c r="CS11" s="71">
        <v>0</v>
      </c>
      <c r="CT11" s="71">
        <v>0</v>
      </c>
      <c r="CU11" s="71">
        <v>0</v>
      </c>
    </row>
    <row r="12" spans="1:100" ht="12.75" customHeight="1">
      <c r="A12" s="54" t="s">
        <v>11</v>
      </c>
      <c r="B12" s="69">
        <v>1007</v>
      </c>
      <c r="C12" s="70" t="s">
        <v>376</v>
      </c>
      <c r="D12" s="71">
        <v>0</v>
      </c>
      <c r="E12" s="71">
        <v>0</v>
      </c>
      <c r="F12" s="71">
        <v>0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1">
        <v>0</v>
      </c>
      <c r="AB12" s="71">
        <v>0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1">
        <v>0</v>
      </c>
      <c r="AI12" s="71">
        <v>0</v>
      </c>
      <c r="AJ12" s="71">
        <v>0</v>
      </c>
      <c r="AK12" s="71">
        <v>0</v>
      </c>
      <c r="AL12" s="71">
        <v>0</v>
      </c>
      <c r="AM12" s="71">
        <v>0</v>
      </c>
      <c r="AN12" s="71">
        <v>0</v>
      </c>
      <c r="AO12" s="71">
        <v>0</v>
      </c>
      <c r="AP12" s="71">
        <v>0</v>
      </c>
      <c r="AQ12" s="71">
        <v>0</v>
      </c>
      <c r="AR12" s="71">
        <v>0</v>
      </c>
      <c r="AS12" s="71">
        <v>0</v>
      </c>
      <c r="AT12" s="71">
        <v>0</v>
      </c>
      <c r="AU12" s="71">
        <v>0</v>
      </c>
      <c r="AV12" s="71">
        <v>0</v>
      </c>
      <c r="AW12" s="71">
        <v>0</v>
      </c>
      <c r="AX12" s="71">
        <v>0</v>
      </c>
      <c r="AY12" s="71">
        <v>0</v>
      </c>
      <c r="AZ12" s="71">
        <v>0</v>
      </c>
      <c r="BA12" s="71">
        <v>0</v>
      </c>
      <c r="BB12" s="71">
        <v>0</v>
      </c>
      <c r="BC12" s="71">
        <v>0</v>
      </c>
      <c r="BD12" s="71">
        <v>0</v>
      </c>
      <c r="BE12" s="71">
        <v>0</v>
      </c>
      <c r="BF12" s="71">
        <v>0</v>
      </c>
      <c r="BG12" s="71">
        <v>0</v>
      </c>
      <c r="BH12" s="71">
        <v>0</v>
      </c>
      <c r="BI12" s="71">
        <v>0</v>
      </c>
      <c r="BJ12" s="71">
        <v>0</v>
      </c>
      <c r="BK12" s="71">
        <v>0</v>
      </c>
      <c r="BL12" s="71">
        <v>0</v>
      </c>
      <c r="BM12" s="71">
        <v>0</v>
      </c>
      <c r="BN12" s="71">
        <v>0</v>
      </c>
      <c r="BO12" s="71">
        <v>0</v>
      </c>
      <c r="BP12" s="71">
        <v>0</v>
      </c>
      <c r="BQ12" s="71">
        <v>0</v>
      </c>
      <c r="BR12" s="71">
        <v>0</v>
      </c>
      <c r="BS12" s="71">
        <v>0</v>
      </c>
      <c r="BT12" s="71">
        <v>0</v>
      </c>
      <c r="BU12" s="71">
        <v>0</v>
      </c>
      <c r="BV12" s="71">
        <v>0</v>
      </c>
      <c r="BW12" s="71">
        <v>0</v>
      </c>
      <c r="BX12" s="71">
        <v>0</v>
      </c>
      <c r="BY12" s="71">
        <v>0</v>
      </c>
      <c r="BZ12" s="71">
        <v>0</v>
      </c>
      <c r="CA12" s="71">
        <v>0</v>
      </c>
      <c r="CB12" s="71">
        <v>0</v>
      </c>
      <c r="CC12" s="71">
        <v>0</v>
      </c>
      <c r="CD12" s="71">
        <v>0</v>
      </c>
      <c r="CE12" s="71">
        <v>0</v>
      </c>
      <c r="CF12" s="71">
        <v>0</v>
      </c>
      <c r="CG12" s="71">
        <v>0</v>
      </c>
      <c r="CH12" s="71">
        <v>0</v>
      </c>
      <c r="CI12" s="71">
        <v>0</v>
      </c>
      <c r="CJ12" s="71">
        <v>0</v>
      </c>
      <c r="CK12" s="71">
        <v>0</v>
      </c>
      <c r="CL12" s="71">
        <v>0</v>
      </c>
      <c r="CM12" s="71">
        <v>0</v>
      </c>
      <c r="CN12" s="71">
        <v>0</v>
      </c>
      <c r="CO12" s="71">
        <v>0</v>
      </c>
      <c r="CP12" s="71">
        <v>0</v>
      </c>
      <c r="CQ12" s="71">
        <v>0</v>
      </c>
      <c r="CR12" s="71">
        <v>0</v>
      </c>
      <c r="CS12" s="71">
        <v>0</v>
      </c>
      <c r="CT12" s="71">
        <v>0</v>
      </c>
      <c r="CU12" s="71">
        <v>0</v>
      </c>
    </row>
    <row r="13" spans="1:100" ht="12.75" customHeight="1">
      <c r="A13" s="54" t="s">
        <v>13</v>
      </c>
      <c r="B13" s="69">
        <v>1008</v>
      </c>
      <c r="C13" s="70" t="s">
        <v>376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1">
        <v>0</v>
      </c>
      <c r="AB13" s="71">
        <v>0</v>
      </c>
      <c r="AC13" s="71">
        <v>0</v>
      </c>
      <c r="AD13" s="71">
        <v>0</v>
      </c>
      <c r="AE13" s="71">
        <v>0</v>
      </c>
      <c r="AF13" s="71">
        <v>0</v>
      </c>
      <c r="AG13" s="71">
        <v>0</v>
      </c>
      <c r="AH13" s="71">
        <v>0</v>
      </c>
      <c r="AI13" s="71">
        <v>0</v>
      </c>
      <c r="AJ13" s="71">
        <v>0</v>
      </c>
      <c r="AK13" s="71">
        <v>0</v>
      </c>
      <c r="AL13" s="71">
        <v>0</v>
      </c>
      <c r="AM13" s="71">
        <v>0</v>
      </c>
      <c r="AN13" s="71">
        <v>0</v>
      </c>
      <c r="AO13" s="71">
        <v>0</v>
      </c>
      <c r="AP13" s="71">
        <v>0</v>
      </c>
      <c r="AQ13" s="71">
        <v>0</v>
      </c>
      <c r="AR13" s="71">
        <v>0</v>
      </c>
      <c r="AS13" s="71">
        <v>0</v>
      </c>
      <c r="AT13" s="71">
        <v>0</v>
      </c>
      <c r="AU13" s="71">
        <v>0</v>
      </c>
      <c r="AV13" s="71">
        <v>0</v>
      </c>
      <c r="AW13" s="71">
        <v>0</v>
      </c>
      <c r="AX13" s="71">
        <v>0</v>
      </c>
      <c r="AY13" s="71">
        <v>0</v>
      </c>
      <c r="AZ13" s="71">
        <v>0</v>
      </c>
      <c r="BA13" s="71">
        <v>0</v>
      </c>
      <c r="BB13" s="71">
        <v>0</v>
      </c>
      <c r="BC13" s="71">
        <v>0</v>
      </c>
      <c r="BD13" s="71">
        <v>0</v>
      </c>
      <c r="BE13" s="71">
        <v>0</v>
      </c>
      <c r="BF13" s="71">
        <v>0</v>
      </c>
      <c r="BG13" s="71">
        <v>0</v>
      </c>
      <c r="BH13" s="71">
        <v>0</v>
      </c>
      <c r="BI13" s="71">
        <v>0</v>
      </c>
      <c r="BJ13" s="71">
        <v>0</v>
      </c>
      <c r="BK13" s="71">
        <v>0</v>
      </c>
      <c r="BL13" s="71">
        <v>0</v>
      </c>
      <c r="BM13" s="71">
        <v>0</v>
      </c>
      <c r="BN13" s="71">
        <v>0</v>
      </c>
      <c r="BO13" s="71">
        <v>0</v>
      </c>
      <c r="BP13" s="71">
        <v>0</v>
      </c>
      <c r="BQ13" s="71">
        <v>0</v>
      </c>
      <c r="BR13" s="71">
        <v>0</v>
      </c>
      <c r="BS13" s="71">
        <v>0</v>
      </c>
      <c r="BT13" s="71">
        <v>0</v>
      </c>
      <c r="BU13" s="71">
        <v>0</v>
      </c>
      <c r="BV13" s="71">
        <v>0</v>
      </c>
      <c r="BW13" s="71">
        <v>0</v>
      </c>
      <c r="BX13" s="71">
        <v>0</v>
      </c>
      <c r="BY13" s="71">
        <v>0</v>
      </c>
      <c r="BZ13" s="71">
        <v>0</v>
      </c>
      <c r="CA13" s="71">
        <v>0</v>
      </c>
      <c r="CB13" s="71">
        <v>0</v>
      </c>
      <c r="CC13" s="71">
        <v>0</v>
      </c>
      <c r="CD13" s="71">
        <v>0</v>
      </c>
      <c r="CE13" s="71">
        <v>0</v>
      </c>
      <c r="CF13" s="71">
        <v>0</v>
      </c>
      <c r="CG13" s="71">
        <v>0</v>
      </c>
      <c r="CH13" s="71">
        <v>0</v>
      </c>
      <c r="CI13" s="71">
        <v>0</v>
      </c>
      <c r="CJ13" s="71">
        <v>0</v>
      </c>
      <c r="CK13" s="71">
        <v>0</v>
      </c>
      <c r="CL13" s="71">
        <v>0</v>
      </c>
      <c r="CM13" s="71">
        <v>0</v>
      </c>
      <c r="CN13" s="71">
        <v>0</v>
      </c>
      <c r="CO13" s="71">
        <v>0</v>
      </c>
      <c r="CP13" s="71">
        <v>0</v>
      </c>
      <c r="CQ13" s="71">
        <v>0</v>
      </c>
      <c r="CR13" s="71">
        <v>0</v>
      </c>
      <c r="CS13" s="71">
        <v>0</v>
      </c>
      <c r="CT13" s="71">
        <v>0</v>
      </c>
      <c r="CU13" s="71">
        <v>0</v>
      </c>
    </row>
    <row r="14" spans="1:100" ht="12.75" customHeight="1">
      <c r="A14" s="54" t="s">
        <v>15</v>
      </c>
      <c r="B14" s="69">
        <v>1009</v>
      </c>
      <c r="C14" s="70" t="s">
        <v>376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1">
        <v>0</v>
      </c>
      <c r="AH14" s="71">
        <v>0</v>
      </c>
      <c r="AI14" s="71">
        <v>0</v>
      </c>
      <c r="AJ14" s="71">
        <v>0</v>
      </c>
      <c r="AK14" s="71">
        <v>0</v>
      </c>
      <c r="AL14" s="71">
        <v>0</v>
      </c>
      <c r="AM14" s="71">
        <v>0</v>
      </c>
      <c r="AN14" s="71">
        <v>0</v>
      </c>
      <c r="AO14" s="71">
        <v>0</v>
      </c>
      <c r="AP14" s="71">
        <v>0</v>
      </c>
      <c r="AQ14" s="71">
        <v>0</v>
      </c>
      <c r="AR14" s="71">
        <v>0</v>
      </c>
      <c r="AS14" s="71">
        <v>0</v>
      </c>
      <c r="AT14" s="71">
        <v>0</v>
      </c>
      <c r="AU14" s="71">
        <v>0</v>
      </c>
      <c r="AV14" s="71">
        <v>0</v>
      </c>
      <c r="AW14" s="71">
        <v>0</v>
      </c>
      <c r="AX14" s="71">
        <v>0</v>
      </c>
      <c r="AY14" s="71">
        <v>0</v>
      </c>
      <c r="AZ14" s="71">
        <v>0</v>
      </c>
      <c r="BA14" s="71">
        <v>0</v>
      </c>
      <c r="BB14" s="71">
        <v>0</v>
      </c>
      <c r="BC14" s="71">
        <v>0</v>
      </c>
      <c r="BD14" s="71">
        <v>0</v>
      </c>
      <c r="BE14" s="71">
        <v>0</v>
      </c>
      <c r="BF14" s="71">
        <v>0</v>
      </c>
      <c r="BG14" s="71">
        <v>0</v>
      </c>
      <c r="BH14" s="71">
        <v>0</v>
      </c>
      <c r="BI14" s="71">
        <v>0</v>
      </c>
      <c r="BJ14" s="71">
        <v>0</v>
      </c>
      <c r="BK14" s="71">
        <v>0</v>
      </c>
      <c r="BL14" s="71">
        <v>0</v>
      </c>
      <c r="BM14" s="71">
        <v>0</v>
      </c>
      <c r="BN14" s="71">
        <v>0</v>
      </c>
      <c r="BO14" s="71">
        <v>0</v>
      </c>
      <c r="BP14" s="71">
        <v>0</v>
      </c>
      <c r="BQ14" s="71">
        <v>0</v>
      </c>
      <c r="BR14" s="71">
        <v>0</v>
      </c>
      <c r="BS14" s="71">
        <v>0</v>
      </c>
      <c r="BT14" s="71">
        <v>0</v>
      </c>
      <c r="BU14" s="71">
        <v>0</v>
      </c>
      <c r="BV14" s="71">
        <v>0</v>
      </c>
      <c r="BW14" s="71">
        <v>0</v>
      </c>
      <c r="BX14" s="71">
        <v>0</v>
      </c>
      <c r="BY14" s="71">
        <v>0</v>
      </c>
      <c r="BZ14" s="71">
        <v>0</v>
      </c>
      <c r="CA14" s="71">
        <v>0</v>
      </c>
      <c r="CB14" s="71">
        <v>0</v>
      </c>
      <c r="CC14" s="71">
        <v>0</v>
      </c>
      <c r="CD14" s="71">
        <v>0</v>
      </c>
      <c r="CE14" s="71">
        <v>0</v>
      </c>
      <c r="CF14" s="71">
        <v>0</v>
      </c>
      <c r="CG14" s="71">
        <v>0</v>
      </c>
      <c r="CH14" s="71">
        <v>0</v>
      </c>
      <c r="CI14" s="71">
        <v>0</v>
      </c>
      <c r="CJ14" s="71">
        <v>0</v>
      </c>
      <c r="CK14" s="71">
        <v>0</v>
      </c>
      <c r="CL14" s="71">
        <v>0</v>
      </c>
      <c r="CM14" s="71">
        <v>0</v>
      </c>
      <c r="CN14" s="71">
        <v>0</v>
      </c>
      <c r="CO14" s="71">
        <v>0</v>
      </c>
      <c r="CP14" s="71">
        <v>0</v>
      </c>
      <c r="CQ14" s="71">
        <v>0</v>
      </c>
      <c r="CR14" s="71">
        <v>0</v>
      </c>
      <c r="CS14" s="71">
        <v>0</v>
      </c>
      <c r="CT14" s="71">
        <v>0</v>
      </c>
      <c r="CU14" s="71">
        <v>0</v>
      </c>
    </row>
    <row r="15" spans="1:100" ht="12.75" customHeight="1">
      <c r="A15" s="54" t="s">
        <v>17</v>
      </c>
      <c r="B15" s="69">
        <v>1010</v>
      </c>
      <c r="C15" s="70" t="s">
        <v>376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1">
        <v>0</v>
      </c>
      <c r="AB15" s="71">
        <v>0</v>
      </c>
      <c r="AC15" s="71">
        <v>0</v>
      </c>
      <c r="AD15" s="71">
        <v>0</v>
      </c>
      <c r="AE15" s="71">
        <v>0</v>
      </c>
      <c r="AF15" s="71">
        <v>0</v>
      </c>
      <c r="AG15" s="71">
        <v>0</v>
      </c>
      <c r="AH15" s="71">
        <v>0</v>
      </c>
      <c r="AI15" s="71">
        <v>0</v>
      </c>
      <c r="AJ15" s="71">
        <v>0</v>
      </c>
      <c r="AK15" s="71">
        <v>0</v>
      </c>
      <c r="AL15" s="71">
        <v>0</v>
      </c>
      <c r="AM15" s="71">
        <v>0</v>
      </c>
      <c r="AN15" s="71">
        <v>0</v>
      </c>
      <c r="AO15" s="71">
        <v>0</v>
      </c>
      <c r="AP15" s="71">
        <v>0</v>
      </c>
      <c r="AQ15" s="71">
        <v>0</v>
      </c>
      <c r="AR15" s="71">
        <v>0</v>
      </c>
      <c r="AS15" s="71">
        <v>0</v>
      </c>
      <c r="AT15" s="71">
        <v>0</v>
      </c>
      <c r="AU15" s="71">
        <v>0</v>
      </c>
      <c r="AV15" s="71">
        <v>0</v>
      </c>
      <c r="AW15" s="71">
        <v>0</v>
      </c>
      <c r="AX15" s="71">
        <v>0</v>
      </c>
      <c r="AY15" s="71">
        <v>0</v>
      </c>
      <c r="AZ15" s="71">
        <v>0</v>
      </c>
      <c r="BA15" s="71">
        <v>0</v>
      </c>
      <c r="BB15" s="71">
        <v>0</v>
      </c>
      <c r="BC15" s="71">
        <v>0</v>
      </c>
      <c r="BD15" s="71">
        <v>0</v>
      </c>
      <c r="BE15" s="71">
        <v>0</v>
      </c>
      <c r="BF15" s="71">
        <v>0</v>
      </c>
      <c r="BG15" s="71">
        <v>0</v>
      </c>
      <c r="BH15" s="71">
        <v>0</v>
      </c>
      <c r="BI15" s="71">
        <v>0</v>
      </c>
      <c r="BJ15" s="71">
        <v>0</v>
      </c>
      <c r="BK15" s="71">
        <v>0</v>
      </c>
      <c r="BL15" s="71">
        <v>0</v>
      </c>
      <c r="BM15" s="71">
        <v>0</v>
      </c>
      <c r="BN15" s="71">
        <v>0</v>
      </c>
      <c r="BO15" s="71">
        <v>0</v>
      </c>
      <c r="BP15" s="71">
        <v>0</v>
      </c>
      <c r="BQ15" s="71">
        <v>0</v>
      </c>
      <c r="BR15" s="71">
        <v>0</v>
      </c>
      <c r="BS15" s="71">
        <v>0</v>
      </c>
      <c r="BT15" s="71">
        <v>0</v>
      </c>
      <c r="BU15" s="71">
        <v>0</v>
      </c>
      <c r="BV15" s="71">
        <v>0</v>
      </c>
      <c r="BW15" s="71">
        <v>0</v>
      </c>
      <c r="BX15" s="71">
        <v>0</v>
      </c>
      <c r="BY15" s="71">
        <v>0</v>
      </c>
      <c r="BZ15" s="71">
        <v>0</v>
      </c>
      <c r="CA15" s="71">
        <v>0</v>
      </c>
      <c r="CB15" s="71">
        <v>0</v>
      </c>
      <c r="CC15" s="71">
        <v>0</v>
      </c>
      <c r="CD15" s="71">
        <v>0</v>
      </c>
      <c r="CE15" s="71">
        <v>0</v>
      </c>
      <c r="CF15" s="71">
        <v>0</v>
      </c>
      <c r="CG15" s="71">
        <v>0</v>
      </c>
      <c r="CH15" s="71">
        <v>0</v>
      </c>
      <c r="CI15" s="71">
        <v>0</v>
      </c>
      <c r="CJ15" s="71">
        <v>0</v>
      </c>
      <c r="CK15" s="71">
        <v>0</v>
      </c>
      <c r="CL15" s="71">
        <v>0</v>
      </c>
      <c r="CM15" s="71">
        <v>0</v>
      </c>
      <c r="CN15" s="71">
        <v>0</v>
      </c>
      <c r="CO15" s="71">
        <v>0</v>
      </c>
      <c r="CP15" s="71">
        <v>0</v>
      </c>
      <c r="CQ15" s="71">
        <v>0</v>
      </c>
      <c r="CR15" s="71">
        <v>0</v>
      </c>
      <c r="CS15" s="71">
        <v>0</v>
      </c>
      <c r="CT15" s="71">
        <v>0</v>
      </c>
      <c r="CU15" s="71">
        <v>0</v>
      </c>
    </row>
    <row r="16" spans="1:100" ht="12.75" customHeight="1">
      <c r="A16" s="54" t="s">
        <v>19</v>
      </c>
      <c r="B16" s="69">
        <v>1011</v>
      </c>
      <c r="C16" s="70" t="s">
        <v>376</v>
      </c>
      <c r="D16" s="71">
        <v>0</v>
      </c>
      <c r="E16" s="71"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71">
        <v>0</v>
      </c>
      <c r="AC16" s="71">
        <v>0</v>
      </c>
      <c r="AD16" s="71">
        <v>0</v>
      </c>
      <c r="AE16" s="71">
        <v>0</v>
      </c>
      <c r="AF16" s="71">
        <v>0</v>
      </c>
      <c r="AG16" s="71">
        <v>0</v>
      </c>
      <c r="AH16" s="71">
        <v>0</v>
      </c>
      <c r="AI16" s="71">
        <v>0</v>
      </c>
      <c r="AJ16" s="71">
        <v>0</v>
      </c>
      <c r="AK16" s="71">
        <v>0</v>
      </c>
      <c r="AL16" s="71">
        <v>0</v>
      </c>
      <c r="AM16" s="71">
        <v>0</v>
      </c>
      <c r="AN16" s="71">
        <v>0</v>
      </c>
      <c r="AO16" s="71">
        <v>0</v>
      </c>
      <c r="AP16" s="71">
        <v>0</v>
      </c>
      <c r="AQ16" s="71">
        <v>0</v>
      </c>
      <c r="AR16" s="71">
        <v>0</v>
      </c>
      <c r="AS16" s="71">
        <v>0</v>
      </c>
      <c r="AT16" s="71">
        <v>0</v>
      </c>
      <c r="AU16" s="71">
        <v>0</v>
      </c>
      <c r="AV16" s="71">
        <v>0</v>
      </c>
      <c r="AW16" s="71">
        <v>0</v>
      </c>
      <c r="AX16" s="71">
        <v>0</v>
      </c>
      <c r="AY16" s="71">
        <v>0</v>
      </c>
      <c r="AZ16" s="71">
        <v>0</v>
      </c>
      <c r="BA16" s="71">
        <v>0</v>
      </c>
      <c r="BB16" s="71">
        <v>0</v>
      </c>
      <c r="BC16" s="71">
        <v>0</v>
      </c>
      <c r="BD16" s="71">
        <v>0</v>
      </c>
      <c r="BE16" s="71">
        <v>0</v>
      </c>
      <c r="BF16" s="71">
        <v>0</v>
      </c>
      <c r="BG16" s="71">
        <v>0</v>
      </c>
      <c r="BH16" s="71">
        <v>0</v>
      </c>
      <c r="BI16" s="71">
        <v>0</v>
      </c>
      <c r="BJ16" s="71">
        <v>0</v>
      </c>
      <c r="BK16" s="71">
        <v>0</v>
      </c>
      <c r="BL16" s="71">
        <v>0</v>
      </c>
      <c r="BM16" s="71">
        <v>0</v>
      </c>
      <c r="BN16" s="71">
        <v>0</v>
      </c>
      <c r="BO16" s="71">
        <v>0</v>
      </c>
      <c r="BP16" s="71">
        <v>0</v>
      </c>
      <c r="BQ16" s="71">
        <v>0</v>
      </c>
      <c r="BR16" s="71">
        <v>0</v>
      </c>
      <c r="BS16" s="71">
        <v>0</v>
      </c>
      <c r="BT16" s="71">
        <v>0</v>
      </c>
      <c r="BU16" s="71">
        <v>0</v>
      </c>
      <c r="BV16" s="71">
        <v>0</v>
      </c>
      <c r="BW16" s="71">
        <v>0</v>
      </c>
      <c r="BX16" s="71">
        <v>0</v>
      </c>
      <c r="BY16" s="71">
        <v>0</v>
      </c>
      <c r="BZ16" s="71">
        <v>0</v>
      </c>
      <c r="CA16" s="71">
        <v>0</v>
      </c>
      <c r="CB16" s="71">
        <v>0</v>
      </c>
      <c r="CC16" s="71">
        <v>0</v>
      </c>
      <c r="CD16" s="71">
        <v>0</v>
      </c>
      <c r="CE16" s="71">
        <v>0</v>
      </c>
      <c r="CF16" s="71">
        <v>0</v>
      </c>
      <c r="CG16" s="71">
        <v>0</v>
      </c>
      <c r="CH16" s="71">
        <v>0</v>
      </c>
      <c r="CI16" s="71">
        <v>0</v>
      </c>
      <c r="CJ16" s="71">
        <v>0</v>
      </c>
      <c r="CK16" s="71">
        <v>0</v>
      </c>
      <c r="CL16" s="71">
        <v>0</v>
      </c>
      <c r="CM16" s="71">
        <v>0</v>
      </c>
      <c r="CN16" s="71">
        <v>0</v>
      </c>
      <c r="CO16" s="71">
        <v>0</v>
      </c>
      <c r="CP16" s="71">
        <v>0</v>
      </c>
      <c r="CQ16" s="71">
        <v>0</v>
      </c>
      <c r="CR16" s="71">
        <v>0</v>
      </c>
      <c r="CS16" s="71">
        <v>0</v>
      </c>
      <c r="CT16" s="71">
        <v>0</v>
      </c>
      <c r="CU16" s="71">
        <v>0</v>
      </c>
    </row>
    <row r="17" spans="1:99" ht="12.75" customHeight="1">
      <c r="A17" s="54" t="s">
        <v>21</v>
      </c>
      <c r="B17" s="69">
        <v>1012</v>
      </c>
      <c r="C17" s="70" t="s">
        <v>376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1">
        <v>0</v>
      </c>
      <c r="AH17" s="71">
        <v>0</v>
      </c>
      <c r="AI17" s="71">
        <v>0</v>
      </c>
      <c r="AJ17" s="71">
        <v>0</v>
      </c>
      <c r="AK17" s="71">
        <v>0</v>
      </c>
      <c r="AL17" s="71">
        <v>0</v>
      </c>
      <c r="AM17" s="71">
        <v>0</v>
      </c>
      <c r="AN17" s="71">
        <v>0</v>
      </c>
      <c r="AO17" s="71">
        <v>0</v>
      </c>
      <c r="AP17" s="71">
        <v>0</v>
      </c>
      <c r="AQ17" s="71">
        <v>0</v>
      </c>
      <c r="AR17" s="71">
        <v>0</v>
      </c>
      <c r="AS17" s="71">
        <v>0</v>
      </c>
      <c r="AT17" s="71">
        <v>0</v>
      </c>
      <c r="AU17" s="71">
        <v>0</v>
      </c>
      <c r="AV17" s="71">
        <v>0</v>
      </c>
      <c r="AW17" s="71">
        <v>0</v>
      </c>
      <c r="AX17" s="71">
        <v>0</v>
      </c>
      <c r="AY17" s="71">
        <v>0</v>
      </c>
      <c r="AZ17" s="71">
        <v>0</v>
      </c>
      <c r="BA17" s="71">
        <v>0</v>
      </c>
      <c r="BB17" s="71">
        <v>0</v>
      </c>
      <c r="BC17" s="71">
        <v>0</v>
      </c>
      <c r="BD17" s="71">
        <v>0</v>
      </c>
      <c r="BE17" s="71">
        <v>0</v>
      </c>
      <c r="BF17" s="71">
        <v>0</v>
      </c>
      <c r="BG17" s="71">
        <v>0</v>
      </c>
      <c r="BH17" s="71">
        <v>0</v>
      </c>
      <c r="BI17" s="71">
        <v>0</v>
      </c>
      <c r="BJ17" s="71">
        <v>0</v>
      </c>
      <c r="BK17" s="71">
        <v>0</v>
      </c>
      <c r="BL17" s="71">
        <v>0</v>
      </c>
      <c r="BM17" s="71">
        <v>0</v>
      </c>
      <c r="BN17" s="71">
        <v>0</v>
      </c>
      <c r="BO17" s="71">
        <v>0</v>
      </c>
      <c r="BP17" s="71">
        <v>0</v>
      </c>
      <c r="BQ17" s="71">
        <v>0</v>
      </c>
      <c r="BR17" s="71">
        <v>0</v>
      </c>
      <c r="BS17" s="71">
        <v>0</v>
      </c>
      <c r="BT17" s="71">
        <v>0</v>
      </c>
      <c r="BU17" s="71">
        <v>0</v>
      </c>
      <c r="BV17" s="71">
        <v>0</v>
      </c>
      <c r="BW17" s="71">
        <v>0</v>
      </c>
      <c r="BX17" s="71">
        <v>0</v>
      </c>
      <c r="BY17" s="71">
        <v>0</v>
      </c>
      <c r="BZ17" s="71">
        <v>0</v>
      </c>
      <c r="CA17" s="71">
        <v>0</v>
      </c>
      <c r="CB17" s="71">
        <v>0</v>
      </c>
      <c r="CC17" s="71">
        <v>0</v>
      </c>
      <c r="CD17" s="71">
        <v>0</v>
      </c>
      <c r="CE17" s="71">
        <v>0</v>
      </c>
      <c r="CF17" s="71">
        <v>0</v>
      </c>
      <c r="CG17" s="71">
        <v>0</v>
      </c>
      <c r="CH17" s="71">
        <v>0</v>
      </c>
      <c r="CI17" s="71">
        <v>0</v>
      </c>
      <c r="CJ17" s="71">
        <v>0</v>
      </c>
      <c r="CK17" s="71">
        <v>0</v>
      </c>
      <c r="CL17" s="71">
        <v>0</v>
      </c>
      <c r="CM17" s="71">
        <v>0</v>
      </c>
      <c r="CN17" s="71">
        <v>0</v>
      </c>
      <c r="CO17" s="71">
        <v>0</v>
      </c>
      <c r="CP17" s="71">
        <v>0</v>
      </c>
      <c r="CQ17" s="71">
        <v>0</v>
      </c>
      <c r="CR17" s="71">
        <v>0</v>
      </c>
      <c r="CS17" s="71">
        <v>0</v>
      </c>
      <c r="CT17" s="71">
        <v>0</v>
      </c>
      <c r="CU17" s="71">
        <v>0</v>
      </c>
    </row>
    <row r="18" spans="1:99" ht="12.75" customHeight="1">
      <c r="A18" s="54" t="s">
        <v>23</v>
      </c>
      <c r="B18" s="69">
        <v>1013</v>
      </c>
      <c r="C18" s="70" t="s">
        <v>376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1">
        <v>0</v>
      </c>
      <c r="X18" s="71">
        <v>0</v>
      </c>
      <c r="Y18" s="71">
        <v>0</v>
      </c>
      <c r="Z18" s="71">
        <v>0</v>
      </c>
      <c r="AA18" s="71">
        <v>0</v>
      </c>
      <c r="AB18" s="71">
        <v>0</v>
      </c>
      <c r="AC18" s="71">
        <v>0</v>
      </c>
      <c r="AD18" s="71">
        <v>0</v>
      </c>
      <c r="AE18" s="71">
        <v>0</v>
      </c>
      <c r="AF18" s="71">
        <v>0</v>
      </c>
      <c r="AG18" s="71">
        <v>0</v>
      </c>
      <c r="AH18" s="71">
        <v>0</v>
      </c>
      <c r="AI18" s="71">
        <v>0</v>
      </c>
      <c r="AJ18" s="71">
        <v>0</v>
      </c>
      <c r="AK18" s="71">
        <v>0</v>
      </c>
      <c r="AL18" s="71">
        <v>0</v>
      </c>
      <c r="AM18" s="71">
        <v>0</v>
      </c>
      <c r="AN18" s="71">
        <v>0</v>
      </c>
      <c r="AO18" s="71">
        <v>0</v>
      </c>
      <c r="AP18" s="71">
        <v>0</v>
      </c>
      <c r="AQ18" s="71">
        <v>0</v>
      </c>
      <c r="AR18" s="71">
        <v>0</v>
      </c>
      <c r="AS18" s="71">
        <v>0</v>
      </c>
      <c r="AT18" s="71">
        <v>0</v>
      </c>
      <c r="AU18" s="71">
        <v>0</v>
      </c>
      <c r="AV18" s="71">
        <v>0</v>
      </c>
      <c r="AW18" s="71">
        <v>0</v>
      </c>
      <c r="AX18" s="71">
        <v>0</v>
      </c>
      <c r="AY18" s="71">
        <v>0</v>
      </c>
      <c r="AZ18" s="71">
        <v>0</v>
      </c>
      <c r="BA18" s="71">
        <v>0</v>
      </c>
      <c r="BB18" s="71">
        <v>0</v>
      </c>
      <c r="BC18" s="71">
        <v>0</v>
      </c>
      <c r="BD18" s="71">
        <v>0</v>
      </c>
      <c r="BE18" s="71">
        <v>0</v>
      </c>
      <c r="BF18" s="71">
        <v>0</v>
      </c>
      <c r="BG18" s="71">
        <v>0</v>
      </c>
      <c r="BH18" s="71">
        <v>0</v>
      </c>
      <c r="BI18" s="71">
        <v>0</v>
      </c>
      <c r="BJ18" s="71">
        <v>0</v>
      </c>
      <c r="BK18" s="71">
        <v>0</v>
      </c>
      <c r="BL18" s="71">
        <v>0</v>
      </c>
      <c r="BM18" s="71">
        <v>0</v>
      </c>
      <c r="BN18" s="71">
        <v>0</v>
      </c>
      <c r="BO18" s="71">
        <v>0</v>
      </c>
      <c r="BP18" s="71">
        <v>0</v>
      </c>
      <c r="BQ18" s="71">
        <v>0</v>
      </c>
      <c r="BR18" s="71">
        <v>0</v>
      </c>
      <c r="BS18" s="71">
        <v>0</v>
      </c>
      <c r="BT18" s="71">
        <v>0</v>
      </c>
      <c r="BU18" s="71">
        <v>0</v>
      </c>
      <c r="BV18" s="71">
        <v>0</v>
      </c>
      <c r="BW18" s="71">
        <v>0</v>
      </c>
      <c r="BX18" s="71">
        <v>0</v>
      </c>
      <c r="BY18" s="71">
        <v>0</v>
      </c>
      <c r="BZ18" s="71">
        <v>0</v>
      </c>
      <c r="CA18" s="71">
        <v>0</v>
      </c>
      <c r="CB18" s="71">
        <v>0</v>
      </c>
      <c r="CC18" s="71">
        <v>0</v>
      </c>
      <c r="CD18" s="71">
        <v>0</v>
      </c>
      <c r="CE18" s="71">
        <v>0</v>
      </c>
      <c r="CF18" s="71">
        <v>0</v>
      </c>
      <c r="CG18" s="71">
        <v>0</v>
      </c>
      <c r="CH18" s="71">
        <v>0</v>
      </c>
      <c r="CI18" s="71">
        <v>0</v>
      </c>
      <c r="CJ18" s="71">
        <v>0</v>
      </c>
      <c r="CK18" s="71">
        <v>0</v>
      </c>
      <c r="CL18" s="71">
        <v>0</v>
      </c>
      <c r="CM18" s="71">
        <v>0</v>
      </c>
      <c r="CN18" s="71">
        <v>0</v>
      </c>
      <c r="CO18" s="71">
        <v>0</v>
      </c>
      <c r="CP18" s="71">
        <v>0</v>
      </c>
      <c r="CQ18" s="71">
        <v>0</v>
      </c>
      <c r="CR18" s="71">
        <v>0</v>
      </c>
      <c r="CS18" s="71">
        <v>0</v>
      </c>
      <c r="CT18" s="71">
        <v>0</v>
      </c>
      <c r="CU18" s="71">
        <v>0</v>
      </c>
    </row>
    <row r="19" spans="1:99" ht="12.75" customHeight="1">
      <c r="A19" s="54" t="s">
        <v>25</v>
      </c>
      <c r="B19" s="69">
        <v>1016</v>
      </c>
      <c r="C19" s="70" t="s">
        <v>376</v>
      </c>
      <c r="D19" s="71">
        <v>0</v>
      </c>
      <c r="E19" s="71">
        <v>0</v>
      </c>
      <c r="F19" s="71">
        <v>0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1">
        <v>0</v>
      </c>
      <c r="X19" s="71">
        <v>0</v>
      </c>
      <c r="Y19" s="71">
        <v>0</v>
      </c>
      <c r="Z19" s="71">
        <v>0</v>
      </c>
      <c r="AA19" s="71">
        <v>0</v>
      </c>
      <c r="AB19" s="71">
        <v>0</v>
      </c>
      <c r="AC19" s="71">
        <v>0</v>
      </c>
      <c r="AD19" s="71">
        <v>0</v>
      </c>
      <c r="AE19" s="71">
        <v>0</v>
      </c>
      <c r="AF19" s="71">
        <v>0</v>
      </c>
      <c r="AG19" s="71">
        <v>0</v>
      </c>
      <c r="AH19" s="71">
        <v>0</v>
      </c>
      <c r="AI19" s="71">
        <v>0</v>
      </c>
      <c r="AJ19" s="71">
        <v>0</v>
      </c>
      <c r="AK19" s="71">
        <v>0</v>
      </c>
      <c r="AL19" s="71">
        <v>0</v>
      </c>
      <c r="AM19" s="71">
        <v>0</v>
      </c>
      <c r="AN19" s="71">
        <v>0</v>
      </c>
      <c r="AO19" s="71">
        <v>0</v>
      </c>
      <c r="AP19" s="71">
        <v>0</v>
      </c>
      <c r="AQ19" s="71">
        <v>0</v>
      </c>
      <c r="AR19" s="71">
        <v>0</v>
      </c>
      <c r="AS19" s="71">
        <v>0</v>
      </c>
      <c r="AT19" s="71">
        <v>0</v>
      </c>
      <c r="AU19" s="71">
        <v>0</v>
      </c>
      <c r="AV19" s="71">
        <v>0</v>
      </c>
      <c r="AW19" s="71">
        <v>0</v>
      </c>
      <c r="AX19" s="71">
        <v>0</v>
      </c>
      <c r="AY19" s="71">
        <v>0</v>
      </c>
      <c r="AZ19" s="71">
        <v>0</v>
      </c>
      <c r="BA19" s="71">
        <v>0</v>
      </c>
      <c r="BB19" s="71">
        <v>0</v>
      </c>
      <c r="BC19" s="71">
        <v>0</v>
      </c>
      <c r="BD19" s="71">
        <v>0</v>
      </c>
      <c r="BE19" s="71">
        <v>0</v>
      </c>
      <c r="BF19" s="71">
        <v>0</v>
      </c>
      <c r="BG19" s="71">
        <v>0</v>
      </c>
      <c r="BH19" s="71">
        <v>0</v>
      </c>
      <c r="BI19" s="71">
        <v>0</v>
      </c>
      <c r="BJ19" s="71">
        <v>0</v>
      </c>
      <c r="BK19" s="71">
        <v>0</v>
      </c>
      <c r="BL19" s="71">
        <v>0</v>
      </c>
      <c r="BM19" s="71">
        <v>0</v>
      </c>
      <c r="BN19" s="71">
        <v>0</v>
      </c>
      <c r="BO19" s="71">
        <v>0</v>
      </c>
      <c r="BP19" s="71">
        <v>0</v>
      </c>
      <c r="BQ19" s="71">
        <v>0</v>
      </c>
      <c r="BR19" s="71">
        <v>0</v>
      </c>
      <c r="BS19" s="71">
        <v>0</v>
      </c>
      <c r="BT19" s="71">
        <v>0</v>
      </c>
      <c r="BU19" s="71">
        <v>0</v>
      </c>
      <c r="BV19" s="71">
        <v>0</v>
      </c>
      <c r="BW19" s="71">
        <v>0</v>
      </c>
      <c r="BX19" s="71">
        <v>0</v>
      </c>
      <c r="BY19" s="71">
        <v>0</v>
      </c>
      <c r="BZ19" s="71">
        <v>0</v>
      </c>
      <c r="CA19" s="71">
        <v>0</v>
      </c>
      <c r="CB19" s="71">
        <v>0</v>
      </c>
      <c r="CC19" s="71">
        <v>0</v>
      </c>
      <c r="CD19" s="71">
        <v>0</v>
      </c>
      <c r="CE19" s="71">
        <v>0</v>
      </c>
      <c r="CF19" s="71">
        <v>0</v>
      </c>
      <c r="CG19" s="71">
        <v>0</v>
      </c>
      <c r="CH19" s="71">
        <v>0</v>
      </c>
      <c r="CI19" s="71">
        <v>0</v>
      </c>
      <c r="CJ19" s="71">
        <v>0</v>
      </c>
      <c r="CK19" s="71">
        <v>0</v>
      </c>
      <c r="CL19" s="71">
        <v>0</v>
      </c>
      <c r="CM19" s="71">
        <v>0</v>
      </c>
      <c r="CN19" s="71">
        <v>0</v>
      </c>
      <c r="CO19" s="71">
        <v>0</v>
      </c>
      <c r="CP19" s="71">
        <v>0</v>
      </c>
      <c r="CQ19" s="71">
        <v>0</v>
      </c>
      <c r="CR19" s="71">
        <v>0</v>
      </c>
      <c r="CS19" s="71">
        <v>0</v>
      </c>
      <c r="CT19" s="71">
        <v>0</v>
      </c>
      <c r="CU19" s="71">
        <v>0</v>
      </c>
    </row>
    <row r="20" spans="1:99" ht="12.75" customHeight="1">
      <c r="A20" s="54" t="s">
        <v>27</v>
      </c>
      <c r="B20" s="69">
        <v>1017</v>
      </c>
      <c r="C20" s="70" t="s">
        <v>376</v>
      </c>
      <c r="D20" s="71">
        <v>0</v>
      </c>
      <c r="E20" s="71">
        <v>0</v>
      </c>
      <c r="F20" s="71">
        <v>0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1">
        <v>0</v>
      </c>
      <c r="X20" s="71">
        <v>0</v>
      </c>
      <c r="Y20" s="71">
        <v>0</v>
      </c>
      <c r="Z20" s="71">
        <v>0</v>
      </c>
      <c r="AA20" s="71">
        <v>0</v>
      </c>
      <c r="AB20" s="71">
        <v>0</v>
      </c>
      <c r="AC20" s="71">
        <v>0</v>
      </c>
      <c r="AD20" s="71">
        <v>0</v>
      </c>
      <c r="AE20" s="71">
        <v>0</v>
      </c>
      <c r="AF20" s="71">
        <v>0</v>
      </c>
      <c r="AG20" s="71">
        <v>0</v>
      </c>
      <c r="AH20" s="71">
        <v>0</v>
      </c>
      <c r="AI20" s="71">
        <v>0</v>
      </c>
      <c r="AJ20" s="71">
        <v>0</v>
      </c>
      <c r="AK20" s="71">
        <v>0</v>
      </c>
      <c r="AL20" s="71">
        <v>0</v>
      </c>
      <c r="AM20" s="71">
        <v>0</v>
      </c>
      <c r="AN20" s="71">
        <v>0</v>
      </c>
      <c r="AO20" s="71">
        <v>0</v>
      </c>
      <c r="AP20" s="71">
        <v>0</v>
      </c>
      <c r="AQ20" s="71">
        <v>0</v>
      </c>
      <c r="AR20" s="71">
        <v>0</v>
      </c>
      <c r="AS20" s="71">
        <v>0</v>
      </c>
      <c r="AT20" s="71">
        <v>0</v>
      </c>
      <c r="AU20" s="71">
        <v>0</v>
      </c>
      <c r="AV20" s="71">
        <v>0</v>
      </c>
      <c r="AW20" s="71">
        <v>0</v>
      </c>
      <c r="AX20" s="71">
        <v>0</v>
      </c>
      <c r="AY20" s="71">
        <v>0</v>
      </c>
      <c r="AZ20" s="71">
        <v>0</v>
      </c>
      <c r="BA20" s="71">
        <v>0</v>
      </c>
      <c r="BB20" s="71">
        <v>0</v>
      </c>
      <c r="BC20" s="71">
        <v>0</v>
      </c>
      <c r="BD20" s="71">
        <v>0</v>
      </c>
      <c r="BE20" s="71">
        <v>0</v>
      </c>
      <c r="BF20" s="71">
        <v>0</v>
      </c>
      <c r="BG20" s="71">
        <v>0</v>
      </c>
      <c r="BH20" s="71">
        <v>0</v>
      </c>
      <c r="BI20" s="71">
        <v>0</v>
      </c>
      <c r="BJ20" s="71">
        <v>0</v>
      </c>
      <c r="BK20" s="71">
        <v>0</v>
      </c>
      <c r="BL20" s="71">
        <v>0</v>
      </c>
      <c r="BM20" s="71">
        <v>0</v>
      </c>
      <c r="BN20" s="71">
        <v>0</v>
      </c>
      <c r="BO20" s="71">
        <v>0</v>
      </c>
      <c r="BP20" s="71">
        <v>0</v>
      </c>
      <c r="BQ20" s="71">
        <v>0</v>
      </c>
      <c r="BR20" s="71">
        <v>0</v>
      </c>
      <c r="BS20" s="71">
        <v>0</v>
      </c>
      <c r="BT20" s="71">
        <v>0</v>
      </c>
      <c r="BU20" s="71">
        <v>0</v>
      </c>
      <c r="BV20" s="71">
        <v>0</v>
      </c>
      <c r="BW20" s="71">
        <v>0</v>
      </c>
      <c r="BX20" s="71">
        <v>0</v>
      </c>
      <c r="BY20" s="71">
        <v>0</v>
      </c>
      <c r="BZ20" s="71">
        <v>0</v>
      </c>
      <c r="CA20" s="71">
        <v>0</v>
      </c>
      <c r="CB20" s="71">
        <v>0</v>
      </c>
      <c r="CC20" s="71">
        <v>0</v>
      </c>
      <c r="CD20" s="71">
        <v>0</v>
      </c>
      <c r="CE20" s="71">
        <v>0</v>
      </c>
      <c r="CF20" s="71">
        <v>0</v>
      </c>
      <c r="CG20" s="71">
        <v>0</v>
      </c>
      <c r="CH20" s="71">
        <v>0</v>
      </c>
      <c r="CI20" s="71">
        <v>0</v>
      </c>
      <c r="CJ20" s="71">
        <v>0</v>
      </c>
      <c r="CK20" s="71">
        <v>0</v>
      </c>
      <c r="CL20" s="71">
        <v>0</v>
      </c>
      <c r="CM20" s="71">
        <v>0</v>
      </c>
      <c r="CN20" s="71">
        <v>0</v>
      </c>
      <c r="CO20" s="71">
        <v>0</v>
      </c>
      <c r="CP20" s="71">
        <v>0</v>
      </c>
      <c r="CQ20" s="71">
        <v>0</v>
      </c>
      <c r="CR20" s="71">
        <v>0</v>
      </c>
      <c r="CS20" s="71">
        <v>0</v>
      </c>
      <c r="CT20" s="71">
        <v>0</v>
      </c>
      <c r="CU20" s="71">
        <v>0</v>
      </c>
    </row>
    <row r="21" spans="1:99" ht="12.75" customHeight="1">
      <c r="A21" s="54" t="s">
        <v>29</v>
      </c>
      <c r="B21" s="69">
        <v>1018</v>
      </c>
      <c r="C21" s="70" t="s">
        <v>376</v>
      </c>
      <c r="D21" s="71">
        <v>0</v>
      </c>
      <c r="E21" s="71">
        <v>0</v>
      </c>
      <c r="F21" s="71">
        <v>0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1">
        <v>0</v>
      </c>
      <c r="X21" s="71">
        <v>0</v>
      </c>
      <c r="Y21" s="71">
        <v>0</v>
      </c>
      <c r="Z21" s="71">
        <v>0</v>
      </c>
      <c r="AA21" s="71">
        <v>0</v>
      </c>
      <c r="AB21" s="71">
        <v>0</v>
      </c>
      <c r="AC21" s="71">
        <v>0</v>
      </c>
      <c r="AD21" s="71">
        <v>0</v>
      </c>
      <c r="AE21" s="71">
        <v>0</v>
      </c>
      <c r="AF21" s="71">
        <v>0</v>
      </c>
      <c r="AG21" s="71">
        <v>0</v>
      </c>
      <c r="AH21" s="71">
        <v>0</v>
      </c>
      <c r="AI21" s="71">
        <v>0</v>
      </c>
      <c r="AJ21" s="71">
        <v>0</v>
      </c>
      <c r="AK21" s="71">
        <v>0</v>
      </c>
      <c r="AL21" s="71">
        <v>0</v>
      </c>
      <c r="AM21" s="71">
        <v>0</v>
      </c>
      <c r="AN21" s="71">
        <v>0</v>
      </c>
      <c r="AO21" s="71">
        <v>0</v>
      </c>
      <c r="AP21" s="71">
        <v>0</v>
      </c>
      <c r="AQ21" s="71">
        <v>0</v>
      </c>
      <c r="AR21" s="71">
        <v>0</v>
      </c>
      <c r="AS21" s="71">
        <v>0</v>
      </c>
      <c r="AT21" s="71">
        <v>0</v>
      </c>
      <c r="AU21" s="71">
        <v>0</v>
      </c>
      <c r="AV21" s="71">
        <v>0</v>
      </c>
      <c r="AW21" s="71">
        <v>0</v>
      </c>
      <c r="AX21" s="71">
        <v>0</v>
      </c>
      <c r="AY21" s="71">
        <v>0</v>
      </c>
      <c r="AZ21" s="71">
        <v>0</v>
      </c>
      <c r="BA21" s="71">
        <v>0</v>
      </c>
      <c r="BB21" s="71">
        <v>0</v>
      </c>
      <c r="BC21" s="71">
        <v>0</v>
      </c>
      <c r="BD21" s="71">
        <v>0</v>
      </c>
      <c r="BE21" s="71">
        <v>0</v>
      </c>
      <c r="BF21" s="71">
        <v>0</v>
      </c>
      <c r="BG21" s="71">
        <v>0</v>
      </c>
      <c r="BH21" s="71">
        <v>0</v>
      </c>
      <c r="BI21" s="71">
        <v>0</v>
      </c>
      <c r="BJ21" s="71">
        <v>0</v>
      </c>
      <c r="BK21" s="71">
        <v>0</v>
      </c>
      <c r="BL21" s="71">
        <v>0</v>
      </c>
      <c r="BM21" s="71">
        <v>0</v>
      </c>
      <c r="BN21" s="71">
        <v>0</v>
      </c>
      <c r="BO21" s="71">
        <v>0</v>
      </c>
      <c r="BP21" s="71">
        <v>0</v>
      </c>
      <c r="BQ21" s="71">
        <v>0</v>
      </c>
      <c r="BR21" s="71">
        <v>0</v>
      </c>
      <c r="BS21" s="71">
        <v>0</v>
      </c>
      <c r="BT21" s="71">
        <v>0</v>
      </c>
      <c r="BU21" s="71">
        <v>0</v>
      </c>
      <c r="BV21" s="71">
        <v>0</v>
      </c>
      <c r="BW21" s="71">
        <v>0</v>
      </c>
      <c r="BX21" s="71">
        <v>0</v>
      </c>
      <c r="BY21" s="71">
        <v>0</v>
      </c>
      <c r="BZ21" s="71">
        <v>0</v>
      </c>
      <c r="CA21" s="71">
        <v>0</v>
      </c>
      <c r="CB21" s="71">
        <v>0</v>
      </c>
      <c r="CC21" s="71">
        <v>0</v>
      </c>
      <c r="CD21" s="71">
        <v>0</v>
      </c>
      <c r="CE21" s="71">
        <v>0</v>
      </c>
      <c r="CF21" s="71">
        <v>0</v>
      </c>
      <c r="CG21" s="71">
        <v>0</v>
      </c>
      <c r="CH21" s="71">
        <v>0</v>
      </c>
      <c r="CI21" s="71">
        <v>0</v>
      </c>
      <c r="CJ21" s="71">
        <v>0</v>
      </c>
      <c r="CK21" s="71">
        <v>0</v>
      </c>
      <c r="CL21" s="71">
        <v>0</v>
      </c>
      <c r="CM21" s="71">
        <v>0</v>
      </c>
      <c r="CN21" s="71">
        <v>0</v>
      </c>
      <c r="CO21" s="71">
        <v>0</v>
      </c>
      <c r="CP21" s="71">
        <v>0</v>
      </c>
      <c r="CQ21" s="71">
        <v>0</v>
      </c>
      <c r="CR21" s="71">
        <v>0</v>
      </c>
      <c r="CS21" s="71">
        <v>0</v>
      </c>
      <c r="CT21" s="71">
        <v>0</v>
      </c>
      <c r="CU21" s="71">
        <v>0</v>
      </c>
    </row>
    <row r="22" spans="1:99" ht="12.75" customHeight="1">
      <c r="A22" s="54" t="s">
        <v>31</v>
      </c>
      <c r="B22" s="69">
        <v>1020</v>
      </c>
      <c r="C22" s="70" t="s">
        <v>376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1">
        <v>0</v>
      </c>
      <c r="X22" s="71">
        <v>0</v>
      </c>
      <c r="Y22" s="71">
        <v>0</v>
      </c>
      <c r="Z22" s="71">
        <v>0</v>
      </c>
      <c r="AA22" s="71">
        <v>0</v>
      </c>
      <c r="AB22" s="71">
        <v>0</v>
      </c>
      <c r="AC22" s="71">
        <v>0</v>
      </c>
      <c r="AD22" s="71">
        <v>0</v>
      </c>
      <c r="AE22" s="71">
        <v>0</v>
      </c>
      <c r="AF22" s="71">
        <v>0</v>
      </c>
      <c r="AG22" s="71">
        <v>0</v>
      </c>
      <c r="AH22" s="71">
        <v>0</v>
      </c>
      <c r="AI22" s="71">
        <v>0</v>
      </c>
      <c r="AJ22" s="71">
        <v>0</v>
      </c>
      <c r="AK22" s="71">
        <v>0</v>
      </c>
      <c r="AL22" s="71">
        <v>0</v>
      </c>
      <c r="AM22" s="71">
        <v>0</v>
      </c>
      <c r="AN22" s="71">
        <v>0</v>
      </c>
      <c r="AO22" s="71">
        <v>0</v>
      </c>
      <c r="AP22" s="71">
        <v>0</v>
      </c>
      <c r="AQ22" s="71">
        <v>0</v>
      </c>
      <c r="AR22" s="71">
        <v>0</v>
      </c>
      <c r="AS22" s="71">
        <v>0</v>
      </c>
      <c r="AT22" s="71">
        <v>0</v>
      </c>
      <c r="AU22" s="71">
        <v>0</v>
      </c>
      <c r="AV22" s="71">
        <v>0</v>
      </c>
      <c r="AW22" s="71">
        <v>0</v>
      </c>
      <c r="AX22" s="71">
        <v>0</v>
      </c>
      <c r="AY22" s="71">
        <v>0</v>
      </c>
      <c r="AZ22" s="71">
        <v>0</v>
      </c>
      <c r="BA22" s="71">
        <v>0</v>
      </c>
      <c r="BB22" s="71">
        <v>0</v>
      </c>
      <c r="BC22" s="71">
        <v>0</v>
      </c>
      <c r="BD22" s="71">
        <v>0</v>
      </c>
      <c r="BE22" s="71">
        <v>0</v>
      </c>
      <c r="BF22" s="71">
        <v>0</v>
      </c>
      <c r="BG22" s="71">
        <v>0</v>
      </c>
      <c r="BH22" s="71">
        <v>0</v>
      </c>
      <c r="BI22" s="71">
        <v>0</v>
      </c>
      <c r="BJ22" s="71">
        <v>0</v>
      </c>
      <c r="BK22" s="71">
        <v>0</v>
      </c>
      <c r="BL22" s="71">
        <v>0</v>
      </c>
      <c r="BM22" s="71">
        <v>0</v>
      </c>
      <c r="BN22" s="71">
        <v>0</v>
      </c>
      <c r="BO22" s="71">
        <v>0</v>
      </c>
      <c r="BP22" s="71">
        <v>0</v>
      </c>
      <c r="BQ22" s="71">
        <v>0</v>
      </c>
      <c r="BR22" s="71">
        <v>0</v>
      </c>
      <c r="BS22" s="71">
        <v>0</v>
      </c>
      <c r="BT22" s="71">
        <v>0</v>
      </c>
      <c r="BU22" s="71">
        <v>0</v>
      </c>
      <c r="BV22" s="71">
        <v>0</v>
      </c>
      <c r="BW22" s="71">
        <v>0</v>
      </c>
      <c r="BX22" s="71">
        <v>0</v>
      </c>
      <c r="BY22" s="71">
        <v>0</v>
      </c>
      <c r="BZ22" s="71">
        <v>0</v>
      </c>
      <c r="CA22" s="71">
        <v>0</v>
      </c>
      <c r="CB22" s="71">
        <v>0</v>
      </c>
      <c r="CC22" s="71">
        <v>0</v>
      </c>
      <c r="CD22" s="71">
        <v>0</v>
      </c>
      <c r="CE22" s="71">
        <v>0</v>
      </c>
      <c r="CF22" s="71">
        <v>0</v>
      </c>
      <c r="CG22" s="71">
        <v>0</v>
      </c>
      <c r="CH22" s="71">
        <v>0</v>
      </c>
      <c r="CI22" s="71">
        <v>0</v>
      </c>
      <c r="CJ22" s="71">
        <v>0</v>
      </c>
      <c r="CK22" s="71">
        <v>0</v>
      </c>
      <c r="CL22" s="71">
        <v>0</v>
      </c>
      <c r="CM22" s="71">
        <v>0</v>
      </c>
      <c r="CN22" s="71">
        <v>0</v>
      </c>
      <c r="CO22" s="71">
        <v>0</v>
      </c>
      <c r="CP22" s="71">
        <v>0</v>
      </c>
      <c r="CQ22" s="71">
        <v>0</v>
      </c>
      <c r="CR22" s="71">
        <v>0</v>
      </c>
      <c r="CS22" s="71">
        <v>0</v>
      </c>
      <c r="CT22" s="71">
        <v>0</v>
      </c>
      <c r="CU22" s="71">
        <v>0</v>
      </c>
    </row>
    <row r="23" spans="1:99" ht="12.75" customHeight="1">
      <c r="A23" s="54" t="s">
        <v>33</v>
      </c>
      <c r="B23" s="69">
        <v>1022</v>
      </c>
      <c r="C23" s="70" t="s">
        <v>376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1">
        <v>0</v>
      </c>
      <c r="X23" s="71">
        <v>0</v>
      </c>
      <c r="Y23" s="71">
        <v>0</v>
      </c>
      <c r="Z23" s="71">
        <v>0</v>
      </c>
      <c r="AA23" s="71">
        <v>0</v>
      </c>
      <c r="AB23" s="71">
        <v>0</v>
      </c>
      <c r="AC23" s="71">
        <v>0</v>
      </c>
      <c r="AD23" s="71">
        <v>0</v>
      </c>
      <c r="AE23" s="71">
        <v>0</v>
      </c>
      <c r="AF23" s="71">
        <v>0</v>
      </c>
      <c r="AG23" s="71">
        <v>0</v>
      </c>
      <c r="AH23" s="71">
        <v>0</v>
      </c>
      <c r="AI23" s="71">
        <v>0</v>
      </c>
      <c r="AJ23" s="71">
        <v>0</v>
      </c>
      <c r="AK23" s="71">
        <v>0</v>
      </c>
      <c r="AL23" s="71">
        <v>0</v>
      </c>
      <c r="AM23" s="71">
        <v>0</v>
      </c>
      <c r="AN23" s="71">
        <v>0</v>
      </c>
      <c r="AO23" s="71">
        <v>0</v>
      </c>
      <c r="AP23" s="71">
        <v>0</v>
      </c>
      <c r="AQ23" s="71">
        <v>0</v>
      </c>
      <c r="AR23" s="71">
        <v>0</v>
      </c>
      <c r="AS23" s="71">
        <v>0</v>
      </c>
      <c r="AT23" s="71">
        <v>0</v>
      </c>
      <c r="AU23" s="71">
        <v>0</v>
      </c>
      <c r="AV23" s="71">
        <v>0</v>
      </c>
      <c r="AW23" s="71">
        <v>0</v>
      </c>
      <c r="AX23" s="71">
        <v>0</v>
      </c>
      <c r="AY23" s="71">
        <v>0</v>
      </c>
      <c r="AZ23" s="71">
        <v>0</v>
      </c>
      <c r="BA23" s="71">
        <v>0</v>
      </c>
      <c r="BB23" s="71">
        <v>0</v>
      </c>
      <c r="BC23" s="71">
        <v>0</v>
      </c>
      <c r="BD23" s="71">
        <v>0</v>
      </c>
      <c r="BE23" s="71">
        <v>0</v>
      </c>
      <c r="BF23" s="71">
        <v>0</v>
      </c>
      <c r="BG23" s="71">
        <v>0</v>
      </c>
      <c r="BH23" s="71">
        <v>0</v>
      </c>
      <c r="BI23" s="71">
        <v>0</v>
      </c>
      <c r="BJ23" s="71">
        <v>0</v>
      </c>
      <c r="BK23" s="71">
        <v>0</v>
      </c>
      <c r="BL23" s="71">
        <v>0</v>
      </c>
      <c r="BM23" s="71">
        <v>0</v>
      </c>
      <c r="BN23" s="71">
        <v>0</v>
      </c>
      <c r="BO23" s="71">
        <v>0</v>
      </c>
      <c r="BP23" s="71">
        <v>0</v>
      </c>
      <c r="BQ23" s="71">
        <v>0</v>
      </c>
      <c r="BR23" s="71">
        <v>0</v>
      </c>
      <c r="BS23" s="71">
        <v>0</v>
      </c>
      <c r="BT23" s="71">
        <v>0</v>
      </c>
      <c r="BU23" s="71">
        <v>0</v>
      </c>
      <c r="BV23" s="71">
        <v>0</v>
      </c>
      <c r="BW23" s="71">
        <v>0</v>
      </c>
      <c r="BX23" s="71">
        <v>0</v>
      </c>
      <c r="BY23" s="71">
        <v>0</v>
      </c>
      <c r="BZ23" s="71">
        <v>0</v>
      </c>
      <c r="CA23" s="71">
        <v>0</v>
      </c>
      <c r="CB23" s="71">
        <v>0</v>
      </c>
      <c r="CC23" s="71">
        <v>0</v>
      </c>
      <c r="CD23" s="71">
        <v>0</v>
      </c>
      <c r="CE23" s="71">
        <v>0</v>
      </c>
      <c r="CF23" s="71">
        <v>0</v>
      </c>
      <c r="CG23" s="71">
        <v>0</v>
      </c>
      <c r="CH23" s="71">
        <v>0</v>
      </c>
      <c r="CI23" s="71">
        <v>0</v>
      </c>
      <c r="CJ23" s="71">
        <v>0</v>
      </c>
      <c r="CK23" s="71">
        <v>0</v>
      </c>
      <c r="CL23" s="71">
        <v>0</v>
      </c>
      <c r="CM23" s="71">
        <v>0</v>
      </c>
      <c r="CN23" s="71">
        <v>0</v>
      </c>
      <c r="CO23" s="71">
        <v>0</v>
      </c>
      <c r="CP23" s="71">
        <v>0</v>
      </c>
      <c r="CQ23" s="71">
        <v>0</v>
      </c>
      <c r="CR23" s="71">
        <v>0</v>
      </c>
      <c r="CS23" s="71">
        <v>0</v>
      </c>
      <c r="CT23" s="71">
        <v>0</v>
      </c>
      <c r="CU23" s="71">
        <v>0</v>
      </c>
    </row>
    <row r="24" spans="1:99" ht="12.75" customHeight="1">
      <c r="A24" s="54" t="s">
        <v>35</v>
      </c>
      <c r="B24" s="69">
        <v>1025</v>
      </c>
      <c r="C24" s="70" t="s">
        <v>376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1">
        <v>0</v>
      </c>
      <c r="X24" s="71">
        <v>0</v>
      </c>
      <c r="Y24" s="71">
        <v>0</v>
      </c>
      <c r="Z24" s="71">
        <v>0</v>
      </c>
      <c r="AA24" s="71">
        <v>0</v>
      </c>
      <c r="AB24" s="71">
        <v>0</v>
      </c>
      <c r="AC24" s="71">
        <v>0</v>
      </c>
      <c r="AD24" s="71">
        <v>0</v>
      </c>
      <c r="AE24" s="71">
        <v>0</v>
      </c>
      <c r="AF24" s="71">
        <v>0</v>
      </c>
      <c r="AG24" s="71">
        <v>0</v>
      </c>
      <c r="AH24" s="71">
        <v>0</v>
      </c>
      <c r="AI24" s="71">
        <v>0</v>
      </c>
      <c r="AJ24" s="71">
        <v>0</v>
      </c>
      <c r="AK24" s="71">
        <v>0</v>
      </c>
      <c r="AL24" s="71">
        <v>0</v>
      </c>
      <c r="AM24" s="71">
        <v>0</v>
      </c>
      <c r="AN24" s="71">
        <v>0</v>
      </c>
      <c r="AO24" s="71">
        <v>0</v>
      </c>
      <c r="AP24" s="71">
        <v>0</v>
      </c>
      <c r="AQ24" s="71">
        <v>0</v>
      </c>
      <c r="AR24" s="71">
        <v>0</v>
      </c>
      <c r="AS24" s="71">
        <v>0</v>
      </c>
      <c r="AT24" s="71">
        <v>0</v>
      </c>
      <c r="AU24" s="71">
        <v>0</v>
      </c>
      <c r="AV24" s="71">
        <v>0</v>
      </c>
      <c r="AW24" s="71">
        <v>0</v>
      </c>
      <c r="AX24" s="71">
        <v>0</v>
      </c>
      <c r="AY24" s="71">
        <v>0</v>
      </c>
      <c r="AZ24" s="71">
        <v>0</v>
      </c>
      <c r="BA24" s="71">
        <v>0</v>
      </c>
      <c r="BB24" s="71">
        <v>0</v>
      </c>
      <c r="BC24" s="71">
        <v>0</v>
      </c>
      <c r="BD24" s="71">
        <v>0</v>
      </c>
      <c r="BE24" s="71">
        <v>0</v>
      </c>
      <c r="BF24" s="71">
        <v>0</v>
      </c>
      <c r="BG24" s="71">
        <v>0</v>
      </c>
      <c r="BH24" s="71">
        <v>0</v>
      </c>
      <c r="BI24" s="71">
        <v>0</v>
      </c>
      <c r="BJ24" s="71">
        <v>0</v>
      </c>
      <c r="BK24" s="71">
        <v>0</v>
      </c>
      <c r="BL24" s="71">
        <v>0</v>
      </c>
      <c r="BM24" s="71">
        <v>0</v>
      </c>
      <c r="BN24" s="71">
        <v>0</v>
      </c>
      <c r="BO24" s="71">
        <v>0</v>
      </c>
      <c r="BP24" s="71">
        <v>0</v>
      </c>
      <c r="BQ24" s="71">
        <v>0</v>
      </c>
      <c r="BR24" s="71">
        <v>0</v>
      </c>
      <c r="BS24" s="71">
        <v>0</v>
      </c>
      <c r="BT24" s="71">
        <v>0</v>
      </c>
      <c r="BU24" s="71">
        <v>0</v>
      </c>
      <c r="BV24" s="71">
        <v>0</v>
      </c>
      <c r="BW24" s="71">
        <v>0</v>
      </c>
      <c r="BX24" s="71">
        <v>0</v>
      </c>
      <c r="BY24" s="71">
        <v>0</v>
      </c>
      <c r="BZ24" s="71">
        <v>0</v>
      </c>
      <c r="CA24" s="71">
        <v>0</v>
      </c>
      <c r="CB24" s="71">
        <v>0</v>
      </c>
      <c r="CC24" s="71">
        <v>0</v>
      </c>
      <c r="CD24" s="71">
        <v>0</v>
      </c>
      <c r="CE24" s="71">
        <v>0</v>
      </c>
      <c r="CF24" s="71">
        <v>0</v>
      </c>
      <c r="CG24" s="71">
        <v>0</v>
      </c>
      <c r="CH24" s="71">
        <v>0</v>
      </c>
      <c r="CI24" s="71">
        <v>0</v>
      </c>
      <c r="CJ24" s="71">
        <v>0</v>
      </c>
      <c r="CK24" s="71">
        <v>0</v>
      </c>
      <c r="CL24" s="71">
        <v>0</v>
      </c>
      <c r="CM24" s="71">
        <v>0</v>
      </c>
      <c r="CN24" s="71">
        <v>0</v>
      </c>
      <c r="CO24" s="71">
        <v>0</v>
      </c>
      <c r="CP24" s="71">
        <v>0</v>
      </c>
      <c r="CQ24" s="71">
        <v>0</v>
      </c>
      <c r="CR24" s="71">
        <v>0</v>
      </c>
      <c r="CS24" s="71">
        <v>0</v>
      </c>
      <c r="CT24" s="71">
        <v>0</v>
      </c>
      <c r="CU24" s="71">
        <v>0</v>
      </c>
    </row>
    <row r="25" spans="1:99" ht="12.75" customHeight="1">
      <c r="A25" s="54" t="s">
        <v>37</v>
      </c>
      <c r="B25" s="69">
        <v>1027</v>
      </c>
      <c r="C25" s="70" t="s">
        <v>376</v>
      </c>
      <c r="D25" s="71">
        <v>0</v>
      </c>
      <c r="E25" s="71">
        <v>0</v>
      </c>
      <c r="F25" s="71">
        <v>0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1">
        <v>0</v>
      </c>
      <c r="X25" s="71">
        <v>0</v>
      </c>
      <c r="Y25" s="71">
        <v>0</v>
      </c>
      <c r="Z25" s="71">
        <v>0</v>
      </c>
      <c r="AA25" s="71">
        <v>0</v>
      </c>
      <c r="AB25" s="71">
        <v>0</v>
      </c>
      <c r="AC25" s="71">
        <v>0</v>
      </c>
      <c r="AD25" s="71">
        <v>0</v>
      </c>
      <c r="AE25" s="71">
        <v>0</v>
      </c>
      <c r="AF25" s="71">
        <v>0</v>
      </c>
      <c r="AG25" s="71">
        <v>0</v>
      </c>
      <c r="AH25" s="71">
        <v>0</v>
      </c>
      <c r="AI25" s="71">
        <v>0</v>
      </c>
      <c r="AJ25" s="71">
        <v>0</v>
      </c>
      <c r="AK25" s="71">
        <v>0</v>
      </c>
      <c r="AL25" s="71">
        <v>0</v>
      </c>
      <c r="AM25" s="71">
        <v>0</v>
      </c>
      <c r="AN25" s="71">
        <v>0</v>
      </c>
      <c r="AO25" s="71">
        <v>0</v>
      </c>
      <c r="AP25" s="71">
        <v>0</v>
      </c>
      <c r="AQ25" s="71">
        <v>0</v>
      </c>
      <c r="AR25" s="71">
        <v>0</v>
      </c>
      <c r="AS25" s="71">
        <v>0</v>
      </c>
      <c r="AT25" s="71">
        <v>0</v>
      </c>
      <c r="AU25" s="71">
        <v>0</v>
      </c>
      <c r="AV25" s="71">
        <v>0</v>
      </c>
      <c r="AW25" s="71">
        <v>0</v>
      </c>
      <c r="AX25" s="71">
        <v>0</v>
      </c>
      <c r="AY25" s="71">
        <v>0</v>
      </c>
      <c r="AZ25" s="71">
        <v>0</v>
      </c>
      <c r="BA25" s="71">
        <v>0</v>
      </c>
      <c r="BB25" s="71">
        <v>0</v>
      </c>
      <c r="BC25" s="71">
        <v>0</v>
      </c>
      <c r="BD25" s="71">
        <v>0</v>
      </c>
      <c r="BE25" s="71">
        <v>0</v>
      </c>
      <c r="BF25" s="71">
        <v>0</v>
      </c>
      <c r="BG25" s="71">
        <v>0</v>
      </c>
      <c r="BH25" s="71">
        <v>0</v>
      </c>
      <c r="BI25" s="71">
        <v>0</v>
      </c>
      <c r="BJ25" s="71">
        <v>0</v>
      </c>
      <c r="BK25" s="71">
        <v>0</v>
      </c>
      <c r="BL25" s="71">
        <v>0</v>
      </c>
      <c r="BM25" s="71">
        <v>0</v>
      </c>
      <c r="BN25" s="71">
        <v>0</v>
      </c>
      <c r="BO25" s="71">
        <v>0</v>
      </c>
      <c r="BP25" s="71">
        <v>0</v>
      </c>
      <c r="BQ25" s="71">
        <v>0</v>
      </c>
      <c r="BR25" s="71">
        <v>0</v>
      </c>
      <c r="BS25" s="71">
        <v>0</v>
      </c>
      <c r="BT25" s="71">
        <v>0</v>
      </c>
      <c r="BU25" s="71">
        <v>0</v>
      </c>
      <c r="BV25" s="71">
        <v>0</v>
      </c>
      <c r="BW25" s="71">
        <v>0</v>
      </c>
      <c r="BX25" s="71">
        <v>0</v>
      </c>
      <c r="BY25" s="71">
        <v>0</v>
      </c>
      <c r="BZ25" s="71">
        <v>0</v>
      </c>
      <c r="CA25" s="71">
        <v>0</v>
      </c>
      <c r="CB25" s="71">
        <v>0</v>
      </c>
      <c r="CC25" s="71">
        <v>0</v>
      </c>
      <c r="CD25" s="71">
        <v>0</v>
      </c>
      <c r="CE25" s="71">
        <v>0</v>
      </c>
      <c r="CF25" s="71">
        <v>0</v>
      </c>
      <c r="CG25" s="71">
        <v>0</v>
      </c>
      <c r="CH25" s="71">
        <v>0</v>
      </c>
      <c r="CI25" s="71">
        <v>0</v>
      </c>
      <c r="CJ25" s="71">
        <v>0</v>
      </c>
      <c r="CK25" s="71">
        <v>0</v>
      </c>
      <c r="CL25" s="71">
        <v>0</v>
      </c>
      <c r="CM25" s="71">
        <v>0</v>
      </c>
      <c r="CN25" s="71">
        <v>0</v>
      </c>
      <c r="CO25" s="71">
        <v>0</v>
      </c>
      <c r="CP25" s="71">
        <v>0</v>
      </c>
      <c r="CQ25" s="71">
        <v>0</v>
      </c>
      <c r="CR25" s="71">
        <v>0</v>
      </c>
      <c r="CS25" s="71">
        <v>0</v>
      </c>
      <c r="CT25" s="71">
        <v>0</v>
      </c>
      <c r="CU25" s="71">
        <v>0</v>
      </c>
    </row>
    <row r="26" spans="1:99" ht="12.75" customHeight="1">
      <c r="A26" s="54" t="s">
        <v>39</v>
      </c>
      <c r="B26" s="69">
        <v>1028</v>
      </c>
      <c r="C26" s="70" t="s">
        <v>376</v>
      </c>
      <c r="D26" s="71">
        <v>0</v>
      </c>
      <c r="E26" s="71">
        <v>0</v>
      </c>
      <c r="F26" s="71">
        <v>0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1">
        <v>0</v>
      </c>
      <c r="AB26" s="71">
        <v>0</v>
      </c>
      <c r="AC26" s="71">
        <v>0</v>
      </c>
      <c r="AD26" s="71">
        <v>0</v>
      </c>
      <c r="AE26" s="71">
        <v>0</v>
      </c>
      <c r="AF26" s="71">
        <v>0</v>
      </c>
      <c r="AG26" s="71">
        <v>0</v>
      </c>
      <c r="AH26" s="71">
        <v>0</v>
      </c>
      <c r="AI26" s="71">
        <v>0</v>
      </c>
      <c r="AJ26" s="71">
        <v>0</v>
      </c>
      <c r="AK26" s="71">
        <v>0</v>
      </c>
      <c r="AL26" s="71">
        <v>0</v>
      </c>
      <c r="AM26" s="71">
        <v>0</v>
      </c>
      <c r="AN26" s="71">
        <v>0</v>
      </c>
      <c r="AO26" s="71">
        <v>0</v>
      </c>
      <c r="AP26" s="71">
        <v>0</v>
      </c>
      <c r="AQ26" s="71">
        <v>0</v>
      </c>
      <c r="AR26" s="71">
        <v>0</v>
      </c>
      <c r="AS26" s="71">
        <v>0</v>
      </c>
      <c r="AT26" s="71">
        <v>0</v>
      </c>
      <c r="AU26" s="71">
        <v>0</v>
      </c>
      <c r="AV26" s="71">
        <v>0</v>
      </c>
      <c r="AW26" s="71">
        <v>0</v>
      </c>
      <c r="AX26" s="71">
        <v>0</v>
      </c>
      <c r="AY26" s="71">
        <v>0</v>
      </c>
      <c r="AZ26" s="71">
        <v>0</v>
      </c>
      <c r="BA26" s="71">
        <v>0</v>
      </c>
      <c r="BB26" s="71">
        <v>0</v>
      </c>
      <c r="BC26" s="71">
        <v>0</v>
      </c>
      <c r="BD26" s="71">
        <v>0</v>
      </c>
      <c r="BE26" s="71">
        <v>0</v>
      </c>
      <c r="BF26" s="71">
        <v>0</v>
      </c>
      <c r="BG26" s="71">
        <v>0</v>
      </c>
      <c r="BH26" s="71">
        <v>0</v>
      </c>
      <c r="BI26" s="71">
        <v>0</v>
      </c>
      <c r="BJ26" s="71">
        <v>0</v>
      </c>
      <c r="BK26" s="71">
        <v>0</v>
      </c>
      <c r="BL26" s="71">
        <v>0</v>
      </c>
      <c r="BM26" s="71">
        <v>0</v>
      </c>
      <c r="BN26" s="71">
        <v>0</v>
      </c>
      <c r="BO26" s="71">
        <v>0</v>
      </c>
      <c r="BP26" s="71">
        <v>0</v>
      </c>
      <c r="BQ26" s="71">
        <v>0</v>
      </c>
      <c r="BR26" s="71">
        <v>0</v>
      </c>
      <c r="BS26" s="71">
        <v>0</v>
      </c>
      <c r="BT26" s="71">
        <v>0</v>
      </c>
      <c r="BU26" s="71">
        <v>0</v>
      </c>
      <c r="BV26" s="71">
        <v>0</v>
      </c>
      <c r="BW26" s="71">
        <v>0</v>
      </c>
      <c r="BX26" s="71">
        <v>0</v>
      </c>
      <c r="BY26" s="71">
        <v>0</v>
      </c>
      <c r="BZ26" s="71">
        <v>0</v>
      </c>
      <c r="CA26" s="71">
        <v>0</v>
      </c>
      <c r="CB26" s="71">
        <v>0</v>
      </c>
      <c r="CC26" s="71">
        <v>0</v>
      </c>
      <c r="CD26" s="71">
        <v>0</v>
      </c>
      <c r="CE26" s="71">
        <v>0</v>
      </c>
      <c r="CF26" s="71">
        <v>0</v>
      </c>
      <c r="CG26" s="71">
        <v>0</v>
      </c>
      <c r="CH26" s="71">
        <v>0</v>
      </c>
      <c r="CI26" s="71">
        <v>0</v>
      </c>
      <c r="CJ26" s="71">
        <v>0</v>
      </c>
      <c r="CK26" s="71">
        <v>0</v>
      </c>
      <c r="CL26" s="71">
        <v>0</v>
      </c>
      <c r="CM26" s="71">
        <v>0</v>
      </c>
      <c r="CN26" s="71">
        <v>0</v>
      </c>
      <c r="CO26" s="71">
        <v>0</v>
      </c>
      <c r="CP26" s="71">
        <v>0</v>
      </c>
      <c r="CQ26" s="71">
        <v>0</v>
      </c>
      <c r="CR26" s="71">
        <v>0</v>
      </c>
      <c r="CS26" s="71">
        <v>0</v>
      </c>
      <c r="CT26" s="71">
        <v>0</v>
      </c>
      <c r="CU26" s="71">
        <v>0</v>
      </c>
    </row>
    <row r="27" spans="1:99" ht="12.75" customHeight="1">
      <c r="A27" s="54" t="s">
        <v>41</v>
      </c>
      <c r="B27" s="69">
        <v>1030</v>
      </c>
      <c r="C27" s="70" t="s">
        <v>376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1">
        <v>0</v>
      </c>
      <c r="AB27" s="71">
        <v>0</v>
      </c>
      <c r="AC27" s="71">
        <v>0</v>
      </c>
      <c r="AD27" s="71">
        <v>0</v>
      </c>
      <c r="AE27" s="71">
        <v>0</v>
      </c>
      <c r="AF27" s="71">
        <v>0</v>
      </c>
      <c r="AG27" s="71">
        <v>0</v>
      </c>
      <c r="AH27" s="71">
        <v>0</v>
      </c>
      <c r="AI27" s="71">
        <v>0</v>
      </c>
      <c r="AJ27" s="71">
        <v>0</v>
      </c>
      <c r="AK27" s="71">
        <v>0</v>
      </c>
      <c r="AL27" s="71">
        <v>0</v>
      </c>
      <c r="AM27" s="71">
        <v>0</v>
      </c>
      <c r="AN27" s="71">
        <v>0</v>
      </c>
      <c r="AO27" s="71">
        <v>0</v>
      </c>
      <c r="AP27" s="71">
        <v>0</v>
      </c>
      <c r="AQ27" s="71">
        <v>0</v>
      </c>
      <c r="AR27" s="71">
        <v>0</v>
      </c>
      <c r="AS27" s="71">
        <v>0</v>
      </c>
      <c r="AT27" s="71">
        <v>0</v>
      </c>
      <c r="AU27" s="71">
        <v>0</v>
      </c>
      <c r="AV27" s="71">
        <v>0</v>
      </c>
      <c r="AW27" s="71">
        <v>0</v>
      </c>
      <c r="AX27" s="71">
        <v>0</v>
      </c>
      <c r="AY27" s="71">
        <v>0</v>
      </c>
      <c r="AZ27" s="71">
        <v>0</v>
      </c>
      <c r="BA27" s="71">
        <v>0</v>
      </c>
      <c r="BB27" s="71">
        <v>0</v>
      </c>
      <c r="BC27" s="71">
        <v>0</v>
      </c>
      <c r="BD27" s="71">
        <v>0</v>
      </c>
      <c r="BE27" s="71">
        <v>0</v>
      </c>
      <c r="BF27" s="71">
        <v>0</v>
      </c>
      <c r="BG27" s="71">
        <v>0</v>
      </c>
      <c r="BH27" s="71">
        <v>0</v>
      </c>
      <c r="BI27" s="71">
        <v>0</v>
      </c>
      <c r="BJ27" s="71">
        <v>0</v>
      </c>
      <c r="BK27" s="71">
        <v>0</v>
      </c>
      <c r="BL27" s="71">
        <v>0</v>
      </c>
      <c r="BM27" s="71">
        <v>0</v>
      </c>
      <c r="BN27" s="71">
        <v>0</v>
      </c>
      <c r="BO27" s="71">
        <v>0</v>
      </c>
      <c r="BP27" s="71">
        <v>0</v>
      </c>
      <c r="BQ27" s="71">
        <v>0</v>
      </c>
      <c r="BR27" s="71">
        <v>0</v>
      </c>
      <c r="BS27" s="71">
        <v>0</v>
      </c>
      <c r="BT27" s="71">
        <v>0</v>
      </c>
      <c r="BU27" s="71">
        <v>0</v>
      </c>
      <c r="BV27" s="71">
        <v>0</v>
      </c>
      <c r="BW27" s="71">
        <v>0</v>
      </c>
      <c r="BX27" s="71">
        <v>0</v>
      </c>
      <c r="BY27" s="71">
        <v>0</v>
      </c>
      <c r="BZ27" s="71">
        <v>0</v>
      </c>
      <c r="CA27" s="71">
        <v>0</v>
      </c>
      <c r="CB27" s="71">
        <v>0</v>
      </c>
      <c r="CC27" s="71">
        <v>0</v>
      </c>
      <c r="CD27" s="71">
        <v>0</v>
      </c>
      <c r="CE27" s="71">
        <v>0</v>
      </c>
      <c r="CF27" s="71">
        <v>0</v>
      </c>
      <c r="CG27" s="71">
        <v>0</v>
      </c>
      <c r="CH27" s="71">
        <v>0</v>
      </c>
      <c r="CI27" s="71">
        <v>0</v>
      </c>
      <c r="CJ27" s="71">
        <v>0</v>
      </c>
      <c r="CK27" s="71">
        <v>0</v>
      </c>
      <c r="CL27" s="71">
        <v>0</v>
      </c>
      <c r="CM27" s="71">
        <v>0</v>
      </c>
      <c r="CN27" s="71">
        <v>0</v>
      </c>
      <c r="CO27" s="71">
        <v>0</v>
      </c>
      <c r="CP27" s="71">
        <v>0</v>
      </c>
      <c r="CQ27" s="71">
        <v>0</v>
      </c>
      <c r="CR27" s="71">
        <v>0</v>
      </c>
      <c r="CS27" s="71">
        <v>0</v>
      </c>
      <c r="CT27" s="71">
        <v>0</v>
      </c>
      <c r="CU27" s="71">
        <v>0</v>
      </c>
    </row>
    <row r="28" spans="1:99" ht="12.75" customHeight="1">
      <c r="A28" s="54" t="s">
        <v>43</v>
      </c>
      <c r="B28" s="69">
        <v>1031</v>
      </c>
      <c r="C28" s="70" t="s">
        <v>376</v>
      </c>
      <c r="D28" s="71">
        <v>0</v>
      </c>
      <c r="E28" s="71">
        <v>0</v>
      </c>
      <c r="F28" s="71">
        <v>0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1">
        <v>0</v>
      </c>
      <c r="AB28" s="71">
        <v>0</v>
      </c>
      <c r="AC28" s="71">
        <v>0</v>
      </c>
      <c r="AD28" s="71">
        <v>0</v>
      </c>
      <c r="AE28" s="71">
        <v>0</v>
      </c>
      <c r="AF28" s="71">
        <v>0</v>
      </c>
      <c r="AG28" s="71">
        <v>0</v>
      </c>
      <c r="AH28" s="71">
        <v>0</v>
      </c>
      <c r="AI28" s="71">
        <v>0</v>
      </c>
      <c r="AJ28" s="71">
        <v>0</v>
      </c>
      <c r="AK28" s="71">
        <v>0</v>
      </c>
      <c r="AL28" s="71">
        <v>0</v>
      </c>
      <c r="AM28" s="71">
        <v>0</v>
      </c>
      <c r="AN28" s="71">
        <v>0</v>
      </c>
      <c r="AO28" s="71">
        <v>0</v>
      </c>
      <c r="AP28" s="71">
        <v>0</v>
      </c>
      <c r="AQ28" s="71">
        <v>0</v>
      </c>
      <c r="AR28" s="71">
        <v>0</v>
      </c>
      <c r="AS28" s="71">
        <v>0</v>
      </c>
      <c r="AT28" s="71">
        <v>0</v>
      </c>
      <c r="AU28" s="71">
        <v>0</v>
      </c>
      <c r="AV28" s="71">
        <v>0</v>
      </c>
      <c r="AW28" s="71">
        <v>0</v>
      </c>
      <c r="AX28" s="71">
        <v>0</v>
      </c>
      <c r="AY28" s="71">
        <v>0</v>
      </c>
      <c r="AZ28" s="71">
        <v>0</v>
      </c>
      <c r="BA28" s="71">
        <v>0</v>
      </c>
      <c r="BB28" s="71">
        <v>0</v>
      </c>
      <c r="BC28" s="71">
        <v>0</v>
      </c>
      <c r="BD28" s="71">
        <v>0</v>
      </c>
      <c r="BE28" s="71">
        <v>0</v>
      </c>
      <c r="BF28" s="71">
        <v>0</v>
      </c>
      <c r="BG28" s="71">
        <v>0</v>
      </c>
      <c r="BH28" s="71">
        <v>0</v>
      </c>
      <c r="BI28" s="71">
        <v>0</v>
      </c>
      <c r="BJ28" s="71">
        <v>0</v>
      </c>
      <c r="BK28" s="71">
        <v>0</v>
      </c>
      <c r="BL28" s="71">
        <v>0</v>
      </c>
      <c r="BM28" s="71">
        <v>0</v>
      </c>
      <c r="BN28" s="71">
        <v>0</v>
      </c>
      <c r="BO28" s="71">
        <v>0</v>
      </c>
      <c r="BP28" s="71">
        <v>0</v>
      </c>
      <c r="BQ28" s="71">
        <v>0</v>
      </c>
      <c r="BR28" s="71">
        <v>0</v>
      </c>
      <c r="BS28" s="71">
        <v>0</v>
      </c>
      <c r="BT28" s="71">
        <v>0</v>
      </c>
      <c r="BU28" s="71">
        <v>0</v>
      </c>
      <c r="BV28" s="71">
        <v>0</v>
      </c>
      <c r="BW28" s="71">
        <v>0</v>
      </c>
      <c r="BX28" s="71">
        <v>0</v>
      </c>
      <c r="BY28" s="71">
        <v>0</v>
      </c>
      <c r="BZ28" s="71">
        <v>0</v>
      </c>
      <c r="CA28" s="71">
        <v>0</v>
      </c>
      <c r="CB28" s="71">
        <v>0</v>
      </c>
      <c r="CC28" s="71">
        <v>0</v>
      </c>
      <c r="CD28" s="71">
        <v>0</v>
      </c>
      <c r="CE28" s="71">
        <v>0</v>
      </c>
      <c r="CF28" s="71">
        <v>0</v>
      </c>
      <c r="CG28" s="71">
        <v>0</v>
      </c>
      <c r="CH28" s="71">
        <v>0</v>
      </c>
      <c r="CI28" s="71">
        <v>0</v>
      </c>
      <c r="CJ28" s="71">
        <v>0</v>
      </c>
      <c r="CK28" s="71">
        <v>0</v>
      </c>
      <c r="CL28" s="71">
        <v>0</v>
      </c>
      <c r="CM28" s="71">
        <v>0</v>
      </c>
      <c r="CN28" s="71">
        <v>0</v>
      </c>
      <c r="CO28" s="71">
        <v>0</v>
      </c>
      <c r="CP28" s="71">
        <v>0</v>
      </c>
      <c r="CQ28" s="71">
        <v>0</v>
      </c>
      <c r="CR28" s="71">
        <v>0</v>
      </c>
      <c r="CS28" s="71">
        <v>0</v>
      </c>
      <c r="CT28" s="71">
        <v>0</v>
      </c>
      <c r="CU28" s="71">
        <v>0</v>
      </c>
    </row>
    <row r="29" spans="1:99" ht="12.75" customHeight="1">
      <c r="A29" s="54" t="s">
        <v>45</v>
      </c>
      <c r="B29" s="69">
        <v>1032</v>
      </c>
      <c r="C29" s="70" t="s">
        <v>376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1">
        <v>0</v>
      </c>
      <c r="AB29" s="71">
        <v>0</v>
      </c>
      <c r="AC29" s="71">
        <v>0</v>
      </c>
      <c r="AD29" s="71">
        <v>0</v>
      </c>
      <c r="AE29" s="71">
        <v>0</v>
      </c>
      <c r="AF29" s="71">
        <v>0</v>
      </c>
      <c r="AG29" s="71">
        <v>0</v>
      </c>
      <c r="AH29" s="71">
        <v>0</v>
      </c>
      <c r="AI29" s="71">
        <v>0</v>
      </c>
      <c r="AJ29" s="71">
        <v>0</v>
      </c>
      <c r="AK29" s="71">
        <v>0</v>
      </c>
      <c r="AL29" s="71">
        <v>0</v>
      </c>
      <c r="AM29" s="71">
        <v>0</v>
      </c>
      <c r="AN29" s="71">
        <v>0</v>
      </c>
      <c r="AO29" s="71">
        <v>0</v>
      </c>
      <c r="AP29" s="71">
        <v>0</v>
      </c>
      <c r="AQ29" s="71">
        <v>0</v>
      </c>
      <c r="AR29" s="71">
        <v>0</v>
      </c>
      <c r="AS29" s="71">
        <v>0</v>
      </c>
      <c r="AT29" s="71">
        <v>0</v>
      </c>
      <c r="AU29" s="71">
        <v>0</v>
      </c>
      <c r="AV29" s="71">
        <v>0</v>
      </c>
      <c r="AW29" s="71">
        <v>0</v>
      </c>
      <c r="AX29" s="71">
        <v>0</v>
      </c>
      <c r="AY29" s="71">
        <v>0</v>
      </c>
      <c r="AZ29" s="71">
        <v>0</v>
      </c>
      <c r="BA29" s="71">
        <v>0</v>
      </c>
      <c r="BB29" s="71">
        <v>0</v>
      </c>
      <c r="BC29" s="71">
        <v>0</v>
      </c>
      <c r="BD29" s="71">
        <v>0</v>
      </c>
      <c r="BE29" s="71">
        <v>0</v>
      </c>
      <c r="BF29" s="71">
        <v>0</v>
      </c>
      <c r="BG29" s="71">
        <v>0</v>
      </c>
      <c r="BH29" s="71">
        <v>0</v>
      </c>
      <c r="BI29" s="71">
        <v>0</v>
      </c>
      <c r="BJ29" s="71">
        <v>0</v>
      </c>
      <c r="BK29" s="71">
        <v>0</v>
      </c>
      <c r="BL29" s="71">
        <v>0</v>
      </c>
      <c r="BM29" s="71">
        <v>0</v>
      </c>
      <c r="BN29" s="71">
        <v>0</v>
      </c>
      <c r="BO29" s="71">
        <v>0</v>
      </c>
      <c r="BP29" s="71">
        <v>0</v>
      </c>
      <c r="BQ29" s="71">
        <v>0</v>
      </c>
      <c r="BR29" s="71">
        <v>0</v>
      </c>
      <c r="BS29" s="71">
        <v>0</v>
      </c>
      <c r="BT29" s="71">
        <v>0</v>
      </c>
      <c r="BU29" s="71">
        <v>0</v>
      </c>
      <c r="BV29" s="71">
        <v>0</v>
      </c>
      <c r="BW29" s="71">
        <v>0</v>
      </c>
      <c r="BX29" s="71">
        <v>0</v>
      </c>
      <c r="BY29" s="71">
        <v>0</v>
      </c>
      <c r="BZ29" s="71">
        <v>0</v>
      </c>
      <c r="CA29" s="71">
        <v>0</v>
      </c>
      <c r="CB29" s="71">
        <v>0</v>
      </c>
      <c r="CC29" s="71">
        <v>0</v>
      </c>
      <c r="CD29" s="71">
        <v>0</v>
      </c>
      <c r="CE29" s="71">
        <v>0</v>
      </c>
      <c r="CF29" s="71">
        <v>0</v>
      </c>
      <c r="CG29" s="71">
        <v>0</v>
      </c>
      <c r="CH29" s="71">
        <v>0</v>
      </c>
      <c r="CI29" s="71">
        <v>0</v>
      </c>
      <c r="CJ29" s="71">
        <v>0</v>
      </c>
      <c r="CK29" s="71">
        <v>0</v>
      </c>
      <c r="CL29" s="71">
        <v>0</v>
      </c>
      <c r="CM29" s="71">
        <v>0</v>
      </c>
      <c r="CN29" s="71">
        <v>0</v>
      </c>
      <c r="CO29" s="71">
        <v>0</v>
      </c>
      <c r="CP29" s="71">
        <v>0</v>
      </c>
      <c r="CQ29" s="71">
        <v>0</v>
      </c>
      <c r="CR29" s="71">
        <v>0</v>
      </c>
      <c r="CS29" s="71">
        <v>0</v>
      </c>
      <c r="CT29" s="71">
        <v>0</v>
      </c>
      <c r="CU29" s="71">
        <v>0</v>
      </c>
    </row>
    <row r="30" spans="1:99" ht="12.75" customHeight="1">
      <c r="A30" s="54" t="s">
        <v>47</v>
      </c>
      <c r="B30" s="69">
        <v>1034</v>
      </c>
      <c r="C30" s="70" t="s">
        <v>376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1">
        <v>0</v>
      </c>
      <c r="AB30" s="71">
        <v>0</v>
      </c>
      <c r="AC30" s="71">
        <v>0</v>
      </c>
      <c r="AD30" s="71">
        <v>0</v>
      </c>
      <c r="AE30" s="71">
        <v>0</v>
      </c>
      <c r="AF30" s="71">
        <v>0</v>
      </c>
      <c r="AG30" s="71">
        <v>0</v>
      </c>
      <c r="AH30" s="71">
        <v>0</v>
      </c>
      <c r="AI30" s="71">
        <v>0</v>
      </c>
      <c r="AJ30" s="71">
        <v>0</v>
      </c>
      <c r="AK30" s="71">
        <v>0</v>
      </c>
      <c r="AL30" s="71">
        <v>0</v>
      </c>
      <c r="AM30" s="71">
        <v>0</v>
      </c>
      <c r="AN30" s="71">
        <v>0</v>
      </c>
      <c r="AO30" s="71">
        <v>0</v>
      </c>
      <c r="AP30" s="71">
        <v>0</v>
      </c>
      <c r="AQ30" s="71">
        <v>0</v>
      </c>
      <c r="AR30" s="71">
        <v>0</v>
      </c>
      <c r="AS30" s="71">
        <v>0</v>
      </c>
      <c r="AT30" s="71">
        <v>0</v>
      </c>
      <c r="AU30" s="71">
        <v>0</v>
      </c>
      <c r="AV30" s="71">
        <v>0</v>
      </c>
      <c r="AW30" s="71">
        <v>0</v>
      </c>
      <c r="AX30" s="71">
        <v>0</v>
      </c>
      <c r="AY30" s="71">
        <v>0</v>
      </c>
      <c r="AZ30" s="71">
        <v>0</v>
      </c>
      <c r="BA30" s="71">
        <v>0</v>
      </c>
      <c r="BB30" s="71">
        <v>0</v>
      </c>
      <c r="BC30" s="71">
        <v>0</v>
      </c>
      <c r="BD30" s="71">
        <v>0</v>
      </c>
      <c r="BE30" s="71">
        <v>0</v>
      </c>
      <c r="BF30" s="71">
        <v>0</v>
      </c>
      <c r="BG30" s="71">
        <v>0</v>
      </c>
      <c r="BH30" s="71">
        <v>0</v>
      </c>
      <c r="BI30" s="71">
        <v>0</v>
      </c>
      <c r="BJ30" s="71">
        <v>0</v>
      </c>
      <c r="BK30" s="71">
        <v>0</v>
      </c>
      <c r="BL30" s="71">
        <v>0</v>
      </c>
      <c r="BM30" s="71">
        <v>0</v>
      </c>
      <c r="BN30" s="71">
        <v>0</v>
      </c>
      <c r="BO30" s="71">
        <v>0</v>
      </c>
      <c r="BP30" s="71">
        <v>0</v>
      </c>
      <c r="BQ30" s="71">
        <v>0</v>
      </c>
      <c r="BR30" s="71">
        <v>0</v>
      </c>
      <c r="BS30" s="71">
        <v>0</v>
      </c>
      <c r="BT30" s="71">
        <v>0</v>
      </c>
      <c r="BU30" s="71">
        <v>0</v>
      </c>
      <c r="BV30" s="71">
        <v>0</v>
      </c>
      <c r="BW30" s="71">
        <v>0</v>
      </c>
      <c r="BX30" s="71">
        <v>0</v>
      </c>
      <c r="BY30" s="71">
        <v>0</v>
      </c>
      <c r="BZ30" s="71">
        <v>0</v>
      </c>
      <c r="CA30" s="71">
        <v>0</v>
      </c>
      <c r="CB30" s="71">
        <v>0</v>
      </c>
      <c r="CC30" s="71">
        <v>0</v>
      </c>
      <c r="CD30" s="71">
        <v>0</v>
      </c>
      <c r="CE30" s="71">
        <v>0</v>
      </c>
      <c r="CF30" s="71">
        <v>0</v>
      </c>
      <c r="CG30" s="71">
        <v>0</v>
      </c>
      <c r="CH30" s="71">
        <v>0</v>
      </c>
      <c r="CI30" s="71">
        <v>0</v>
      </c>
      <c r="CJ30" s="71">
        <v>0</v>
      </c>
      <c r="CK30" s="71">
        <v>0</v>
      </c>
      <c r="CL30" s="71">
        <v>0</v>
      </c>
      <c r="CM30" s="71">
        <v>0</v>
      </c>
      <c r="CN30" s="71">
        <v>0</v>
      </c>
      <c r="CO30" s="71">
        <v>0</v>
      </c>
      <c r="CP30" s="71">
        <v>0</v>
      </c>
      <c r="CQ30" s="71">
        <v>0</v>
      </c>
      <c r="CR30" s="71">
        <v>0</v>
      </c>
      <c r="CS30" s="71">
        <v>0</v>
      </c>
      <c r="CT30" s="71">
        <v>0</v>
      </c>
      <c r="CU30" s="71">
        <v>0</v>
      </c>
    </row>
    <row r="31" spans="1:99" ht="12.75" customHeight="1">
      <c r="A31" s="54" t="s">
        <v>49</v>
      </c>
      <c r="B31" s="69">
        <v>1035</v>
      </c>
      <c r="C31" s="70" t="s">
        <v>376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1">
        <v>0</v>
      </c>
      <c r="AB31" s="71">
        <v>0</v>
      </c>
      <c r="AC31" s="71">
        <v>0</v>
      </c>
      <c r="AD31" s="71">
        <v>0</v>
      </c>
      <c r="AE31" s="71">
        <v>0</v>
      </c>
      <c r="AF31" s="71">
        <v>0</v>
      </c>
      <c r="AG31" s="71">
        <v>0</v>
      </c>
      <c r="AH31" s="71">
        <v>0</v>
      </c>
      <c r="AI31" s="71">
        <v>0</v>
      </c>
      <c r="AJ31" s="71">
        <v>0</v>
      </c>
      <c r="AK31" s="71">
        <v>0</v>
      </c>
      <c r="AL31" s="71">
        <v>0</v>
      </c>
      <c r="AM31" s="71">
        <v>0</v>
      </c>
      <c r="AN31" s="71">
        <v>0</v>
      </c>
      <c r="AO31" s="71">
        <v>0</v>
      </c>
      <c r="AP31" s="71">
        <v>0</v>
      </c>
      <c r="AQ31" s="71">
        <v>0</v>
      </c>
      <c r="AR31" s="71">
        <v>0</v>
      </c>
      <c r="AS31" s="71">
        <v>0</v>
      </c>
      <c r="AT31" s="71">
        <v>0</v>
      </c>
      <c r="AU31" s="71">
        <v>0</v>
      </c>
      <c r="AV31" s="71">
        <v>0</v>
      </c>
      <c r="AW31" s="71">
        <v>0</v>
      </c>
      <c r="AX31" s="71">
        <v>0</v>
      </c>
      <c r="AY31" s="71">
        <v>0</v>
      </c>
      <c r="AZ31" s="71">
        <v>0</v>
      </c>
      <c r="BA31" s="71">
        <v>0</v>
      </c>
      <c r="BB31" s="71">
        <v>0</v>
      </c>
      <c r="BC31" s="71">
        <v>0</v>
      </c>
      <c r="BD31" s="71">
        <v>0</v>
      </c>
      <c r="BE31" s="71">
        <v>0</v>
      </c>
      <c r="BF31" s="71">
        <v>0</v>
      </c>
      <c r="BG31" s="71">
        <v>0</v>
      </c>
      <c r="BH31" s="71">
        <v>0</v>
      </c>
      <c r="BI31" s="71">
        <v>0</v>
      </c>
      <c r="BJ31" s="71">
        <v>0</v>
      </c>
      <c r="BK31" s="71">
        <v>0</v>
      </c>
      <c r="BL31" s="71">
        <v>0</v>
      </c>
      <c r="BM31" s="71">
        <v>0</v>
      </c>
      <c r="BN31" s="71">
        <v>0</v>
      </c>
      <c r="BO31" s="71">
        <v>0</v>
      </c>
      <c r="BP31" s="71">
        <v>0</v>
      </c>
      <c r="BQ31" s="71">
        <v>0</v>
      </c>
      <c r="BR31" s="71">
        <v>0</v>
      </c>
      <c r="BS31" s="71">
        <v>0</v>
      </c>
      <c r="BT31" s="71">
        <v>0</v>
      </c>
      <c r="BU31" s="71">
        <v>0</v>
      </c>
      <c r="BV31" s="71">
        <v>0</v>
      </c>
      <c r="BW31" s="71">
        <v>0</v>
      </c>
      <c r="BX31" s="71">
        <v>0</v>
      </c>
      <c r="BY31" s="71">
        <v>0</v>
      </c>
      <c r="BZ31" s="71">
        <v>0</v>
      </c>
      <c r="CA31" s="71">
        <v>0</v>
      </c>
      <c r="CB31" s="71">
        <v>0</v>
      </c>
      <c r="CC31" s="71">
        <v>0</v>
      </c>
      <c r="CD31" s="71">
        <v>0</v>
      </c>
      <c r="CE31" s="71">
        <v>0</v>
      </c>
      <c r="CF31" s="71">
        <v>0</v>
      </c>
      <c r="CG31" s="71">
        <v>0</v>
      </c>
      <c r="CH31" s="71">
        <v>0</v>
      </c>
      <c r="CI31" s="71">
        <v>0</v>
      </c>
      <c r="CJ31" s="71">
        <v>0</v>
      </c>
      <c r="CK31" s="71">
        <v>0</v>
      </c>
      <c r="CL31" s="71">
        <v>0</v>
      </c>
      <c r="CM31" s="71">
        <v>0</v>
      </c>
      <c r="CN31" s="71">
        <v>0</v>
      </c>
      <c r="CO31" s="71">
        <v>0</v>
      </c>
      <c r="CP31" s="71">
        <v>0</v>
      </c>
      <c r="CQ31" s="71">
        <v>0</v>
      </c>
      <c r="CR31" s="71">
        <v>0</v>
      </c>
      <c r="CS31" s="71">
        <v>0</v>
      </c>
      <c r="CT31" s="71">
        <v>0</v>
      </c>
      <c r="CU31" s="71">
        <v>0</v>
      </c>
    </row>
    <row r="32" spans="1:99" ht="12.75" customHeight="1">
      <c r="A32" s="54" t="s">
        <v>51</v>
      </c>
      <c r="B32" s="69">
        <v>1036</v>
      </c>
      <c r="C32" s="70" t="s">
        <v>376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1">
        <v>0</v>
      </c>
      <c r="AB32" s="71">
        <v>0</v>
      </c>
      <c r="AC32" s="71">
        <v>0</v>
      </c>
      <c r="AD32" s="71">
        <v>0</v>
      </c>
      <c r="AE32" s="71">
        <v>0</v>
      </c>
      <c r="AF32" s="71">
        <v>0</v>
      </c>
      <c r="AG32" s="71">
        <v>0</v>
      </c>
      <c r="AH32" s="71">
        <v>0</v>
      </c>
      <c r="AI32" s="71">
        <v>0</v>
      </c>
      <c r="AJ32" s="71">
        <v>0</v>
      </c>
      <c r="AK32" s="71">
        <v>0</v>
      </c>
      <c r="AL32" s="71">
        <v>0</v>
      </c>
      <c r="AM32" s="71">
        <v>0</v>
      </c>
      <c r="AN32" s="71">
        <v>0</v>
      </c>
      <c r="AO32" s="71">
        <v>0</v>
      </c>
      <c r="AP32" s="71">
        <v>0</v>
      </c>
      <c r="AQ32" s="71">
        <v>0</v>
      </c>
      <c r="AR32" s="71">
        <v>0</v>
      </c>
      <c r="AS32" s="71">
        <v>0</v>
      </c>
      <c r="AT32" s="71">
        <v>0</v>
      </c>
      <c r="AU32" s="71">
        <v>0</v>
      </c>
      <c r="AV32" s="71">
        <v>0</v>
      </c>
      <c r="AW32" s="71">
        <v>0</v>
      </c>
      <c r="AX32" s="71">
        <v>0</v>
      </c>
      <c r="AY32" s="71">
        <v>0</v>
      </c>
      <c r="AZ32" s="71">
        <v>0</v>
      </c>
      <c r="BA32" s="71">
        <v>0</v>
      </c>
      <c r="BB32" s="71">
        <v>0</v>
      </c>
      <c r="BC32" s="71">
        <v>0</v>
      </c>
      <c r="BD32" s="71">
        <v>0</v>
      </c>
      <c r="BE32" s="71">
        <v>0</v>
      </c>
      <c r="BF32" s="71">
        <v>0</v>
      </c>
      <c r="BG32" s="71">
        <v>0</v>
      </c>
      <c r="BH32" s="71">
        <v>0</v>
      </c>
      <c r="BI32" s="71">
        <v>0</v>
      </c>
      <c r="BJ32" s="71">
        <v>0</v>
      </c>
      <c r="BK32" s="71">
        <v>0</v>
      </c>
      <c r="BL32" s="71">
        <v>0</v>
      </c>
      <c r="BM32" s="71">
        <v>0</v>
      </c>
      <c r="BN32" s="71">
        <v>0</v>
      </c>
      <c r="BO32" s="71">
        <v>0</v>
      </c>
      <c r="BP32" s="71">
        <v>0</v>
      </c>
      <c r="BQ32" s="71">
        <v>0</v>
      </c>
      <c r="BR32" s="71">
        <v>0</v>
      </c>
      <c r="BS32" s="71">
        <v>0</v>
      </c>
      <c r="BT32" s="71">
        <v>0</v>
      </c>
      <c r="BU32" s="71">
        <v>0</v>
      </c>
      <c r="BV32" s="71">
        <v>0</v>
      </c>
      <c r="BW32" s="71">
        <v>0</v>
      </c>
      <c r="BX32" s="71">
        <v>0</v>
      </c>
      <c r="BY32" s="71">
        <v>0</v>
      </c>
      <c r="BZ32" s="71">
        <v>0</v>
      </c>
      <c r="CA32" s="71">
        <v>0</v>
      </c>
      <c r="CB32" s="71">
        <v>0</v>
      </c>
      <c r="CC32" s="71">
        <v>0</v>
      </c>
      <c r="CD32" s="71">
        <v>0</v>
      </c>
      <c r="CE32" s="71">
        <v>0</v>
      </c>
      <c r="CF32" s="71">
        <v>0</v>
      </c>
      <c r="CG32" s="71">
        <v>0</v>
      </c>
      <c r="CH32" s="71">
        <v>0</v>
      </c>
      <c r="CI32" s="71">
        <v>0</v>
      </c>
      <c r="CJ32" s="71">
        <v>0</v>
      </c>
      <c r="CK32" s="71">
        <v>0</v>
      </c>
      <c r="CL32" s="71">
        <v>0</v>
      </c>
      <c r="CM32" s="71">
        <v>0</v>
      </c>
      <c r="CN32" s="71">
        <v>0</v>
      </c>
      <c r="CO32" s="71">
        <v>0</v>
      </c>
      <c r="CP32" s="71">
        <v>0</v>
      </c>
      <c r="CQ32" s="71">
        <v>0</v>
      </c>
      <c r="CR32" s="71">
        <v>0</v>
      </c>
      <c r="CS32" s="71">
        <v>0</v>
      </c>
      <c r="CT32" s="71">
        <v>0</v>
      </c>
      <c r="CU32" s="71">
        <v>0</v>
      </c>
    </row>
    <row r="33" spans="1:99" ht="12.75" customHeight="1">
      <c r="A33" s="54" t="s">
        <v>53</v>
      </c>
      <c r="B33" s="69">
        <v>1037</v>
      </c>
      <c r="C33" s="70" t="s">
        <v>376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1">
        <v>0</v>
      </c>
      <c r="AH33" s="71">
        <v>0</v>
      </c>
      <c r="AI33" s="71">
        <v>0</v>
      </c>
      <c r="AJ33" s="71">
        <v>0</v>
      </c>
      <c r="AK33" s="71">
        <v>0</v>
      </c>
      <c r="AL33" s="71">
        <v>0</v>
      </c>
      <c r="AM33" s="71">
        <v>0</v>
      </c>
      <c r="AN33" s="71">
        <v>0</v>
      </c>
      <c r="AO33" s="71">
        <v>0</v>
      </c>
      <c r="AP33" s="71">
        <v>0</v>
      </c>
      <c r="AQ33" s="71">
        <v>0</v>
      </c>
      <c r="AR33" s="71">
        <v>0</v>
      </c>
      <c r="AS33" s="71">
        <v>0</v>
      </c>
      <c r="AT33" s="71">
        <v>0</v>
      </c>
      <c r="AU33" s="71">
        <v>0</v>
      </c>
      <c r="AV33" s="71">
        <v>0</v>
      </c>
      <c r="AW33" s="71">
        <v>0</v>
      </c>
      <c r="AX33" s="71">
        <v>0</v>
      </c>
      <c r="AY33" s="71">
        <v>0</v>
      </c>
      <c r="AZ33" s="71">
        <v>0</v>
      </c>
      <c r="BA33" s="71">
        <v>0</v>
      </c>
      <c r="BB33" s="71">
        <v>0</v>
      </c>
      <c r="BC33" s="71">
        <v>0</v>
      </c>
      <c r="BD33" s="71">
        <v>0</v>
      </c>
      <c r="BE33" s="71">
        <v>0</v>
      </c>
      <c r="BF33" s="71">
        <v>0</v>
      </c>
      <c r="BG33" s="71">
        <v>0</v>
      </c>
      <c r="BH33" s="71">
        <v>0</v>
      </c>
      <c r="BI33" s="71">
        <v>0</v>
      </c>
      <c r="BJ33" s="71">
        <v>0</v>
      </c>
      <c r="BK33" s="71">
        <v>0</v>
      </c>
      <c r="BL33" s="71">
        <v>0</v>
      </c>
      <c r="BM33" s="71">
        <v>0</v>
      </c>
      <c r="BN33" s="71">
        <v>0</v>
      </c>
      <c r="BO33" s="71">
        <v>0</v>
      </c>
      <c r="BP33" s="71">
        <v>0</v>
      </c>
      <c r="BQ33" s="71">
        <v>0</v>
      </c>
      <c r="BR33" s="71">
        <v>0</v>
      </c>
      <c r="BS33" s="71">
        <v>0</v>
      </c>
      <c r="BT33" s="71">
        <v>0</v>
      </c>
      <c r="BU33" s="71">
        <v>0</v>
      </c>
      <c r="BV33" s="71">
        <v>0</v>
      </c>
      <c r="BW33" s="71">
        <v>0</v>
      </c>
      <c r="BX33" s="71">
        <v>0</v>
      </c>
      <c r="BY33" s="71">
        <v>0</v>
      </c>
      <c r="BZ33" s="71">
        <v>0</v>
      </c>
      <c r="CA33" s="71">
        <v>0</v>
      </c>
      <c r="CB33" s="71">
        <v>0</v>
      </c>
      <c r="CC33" s="71">
        <v>0</v>
      </c>
      <c r="CD33" s="71">
        <v>0</v>
      </c>
      <c r="CE33" s="71">
        <v>0</v>
      </c>
      <c r="CF33" s="71">
        <v>0</v>
      </c>
      <c r="CG33" s="71">
        <v>0</v>
      </c>
      <c r="CH33" s="71">
        <v>0</v>
      </c>
      <c r="CI33" s="71">
        <v>0</v>
      </c>
      <c r="CJ33" s="71">
        <v>0</v>
      </c>
      <c r="CK33" s="71">
        <v>0</v>
      </c>
      <c r="CL33" s="71">
        <v>0</v>
      </c>
      <c r="CM33" s="71">
        <v>0</v>
      </c>
      <c r="CN33" s="71">
        <v>0</v>
      </c>
      <c r="CO33" s="71">
        <v>0</v>
      </c>
      <c r="CP33" s="71">
        <v>0</v>
      </c>
      <c r="CQ33" s="71">
        <v>0</v>
      </c>
      <c r="CR33" s="71">
        <v>0</v>
      </c>
      <c r="CS33" s="71">
        <v>0</v>
      </c>
      <c r="CT33" s="71">
        <v>0</v>
      </c>
      <c r="CU33" s="71">
        <v>0</v>
      </c>
    </row>
    <row r="34" spans="1:99" ht="12.75" customHeight="1">
      <c r="A34" s="54" t="s">
        <v>55</v>
      </c>
      <c r="B34" s="69">
        <v>1038</v>
      </c>
      <c r="C34" s="70" t="s">
        <v>376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1">
        <v>0</v>
      </c>
      <c r="AH34" s="71">
        <v>0</v>
      </c>
      <c r="AI34" s="71">
        <v>0</v>
      </c>
      <c r="AJ34" s="71">
        <v>0</v>
      </c>
      <c r="AK34" s="71">
        <v>0</v>
      </c>
      <c r="AL34" s="71">
        <v>0</v>
      </c>
      <c r="AM34" s="71">
        <v>0</v>
      </c>
      <c r="AN34" s="71">
        <v>0</v>
      </c>
      <c r="AO34" s="71">
        <v>0</v>
      </c>
      <c r="AP34" s="71">
        <v>0</v>
      </c>
      <c r="AQ34" s="71">
        <v>0</v>
      </c>
      <c r="AR34" s="71">
        <v>0</v>
      </c>
      <c r="AS34" s="71">
        <v>0</v>
      </c>
      <c r="AT34" s="71">
        <v>0</v>
      </c>
      <c r="AU34" s="71">
        <v>0</v>
      </c>
      <c r="AV34" s="71">
        <v>0</v>
      </c>
      <c r="AW34" s="71">
        <v>0</v>
      </c>
      <c r="AX34" s="71">
        <v>0</v>
      </c>
      <c r="AY34" s="71">
        <v>0</v>
      </c>
      <c r="AZ34" s="71">
        <v>0</v>
      </c>
      <c r="BA34" s="71">
        <v>0</v>
      </c>
      <c r="BB34" s="71">
        <v>0</v>
      </c>
      <c r="BC34" s="71">
        <v>0</v>
      </c>
      <c r="BD34" s="71">
        <v>0</v>
      </c>
      <c r="BE34" s="71">
        <v>0</v>
      </c>
      <c r="BF34" s="71">
        <v>0</v>
      </c>
      <c r="BG34" s="71">
        <v>0</v>
      </c>
      <c r="BH34" s="71">
        <v>0</v>
      </c>
      <c r="BI34" s="71">
        <v>0</v>
      </c>
      <c r="BJ34" s="71">
        <v>0</v>
      </c>
      <c r="BK34" s="71">
        <v>0</v>
      </c>
      <c r="BL34" s="71">
        <v>0</v>
      </c>
      <c r="BM34" s="71">
        <v>0</v>
      </c>
      <c r="BN34" s="71">
        <v>0</v>
      </c>
      <c r="BO34" s="71">
        <v>0</v>
      </c>
      <c r="BP34" s="71">
        <v>0</v>
      </c>
      <c r="BQ34" s="71">
        <v>0</v>
      </c>
      <c r="BR34" s="71">
        <v>0</v>
      </c>
      <c r="BS34" s="71">
        <v>0</v>
      </c>
      <c r="BT34" s="71">
        <v>0</v>
      </c>
      <c r="BU34" s="71">
        <v>0</v>
      </c>
      <c r="BV34" s="71">
        <v>0</v>
      </c>
      <c r="BW34" s="71">
        <v>0</v>
      </c>
      <c r="BX34" s="71">
        <v>0</v>
      </c>
      <c r="BY34" s="71">
        <v>0</v>
      </c>
      <c r="BZ34" s="71">
        <v>0</v>
      </c>
      <c r="CA34" s="71">
        <v>0</v>
      </c>
      <c r="CB34" s="71">
        <v>0</v>
      </c>
      <c r="CC34" s="71">
        <v>0</v>
      </c>
      <c r="CD34" s="71">
        <v>0</v>
      </c>
      <c r="CE34" s="71">
        <v>0</v>
      </c>
      <c r="CF34" s="71">
        <v>0</v>
      </c>
      <c r="CG34" s="71">
        <v>0</v>
      </c>
      <c r="CH34" s="71">
        <v>0</v>
      </c>
      <c r="CI34" s="71">
        <v>0</v>
      </c>
      <c r="CJ34" s="71">
        <v>0</v>
      </c>
      <c r="CK34" s="71">
        <v>0</v>
      </c>
      <c r="CL34" s="71">
        <v>0</v>
      </c>
      <c r="CM34" s="71">
        <v>0</v>
      </c>
      <c r="CN34" s="71">
        <v>0</v>
      </c>
      <c r="CO34" s="71">
        <v>0</v>
      </c>
      <c r="CP34" s="71">
        <v>0</v>
      </c>
      <c r="CQ34" s="71">
        <v>0</v>
      </c>
      <c r="CR34" s="71">
        <v>0</v>
      </c>
      <c r="CS34" s="71">
        <v>0</v>
      </c>
      <c r="CT34" s="71">
        <v>0</v>
      </c>
      <c r="CU34" s="71">
        <v>0</v>
      </c>
    </row>
    <row r="35" spans="1:99" ht="12.75" customHeight="1">
      <c r="A35" s="54" t="s">
        <v>57</v>
      </c>
      <c r="B35" s="69">
        <v>1039</v>
      </c>
      <c r="C35" s="70" t="s">
        <v>376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1">
        <v>0</v>
      </c>
      <c r="AH35" s="71">
        <v>0</v>
      </c>
      <c r="AI35" s="71">
        <v>0</v>
      </c>
      <c r="AJ35" s="71">
        <v>0</v>
      </c>
      <c r="AK35" s="71">
        <v>0</v>
      </c>
      <c r="AL35" s="71">
        <v>0</v>
      </c>
      <c r="AM35" s="71">
        <v>0</v>
      </c>
      <c r="AN35" s="71">
        <v>0</v>
      </c>
      <c r="AO35" s="71">
        <v>0</v>
      </c>
      <c r="AP35" s="71">
        <v>0</v>
      </c>
      <c r="AQ35" s="71">
        <v>0</v>
      </c>
      <c r="AR35" s="71">
        <v>0</v>
      </c>
      <c r="AS35" s="71">
        <v>0</v>
      </c>
      <c r="AT35" s="71">
        <v>0</v>
      </c>
      <c r="AU35" s="71">
        <v>0</v>
      </c>
      <c r="AV35" s="71">
        <v>0</v>
      </c>
      <c r="AW35" s="71">
        <v>0</v>
      </c>
      <c r="AX35" s="71">
        <v>0</v>
      </c>
      <c r="AY35" s="71">
        <v>0</v>
      </c>
      <c r="AZ35" s="71">
        <v>0</v>
      </c>
      <c r="BA35" s="71">
        <v>0</v>
      </c>
      <c r="BB35" s="71">
        <v>0</v>
      </c>
      <c r="BC35" s="71">
        <v>0</v>
      </c>
      <c r="BD35" s="71">
        <v>0</v>
      </c>
      <c r="BE35" s="71">
        <v>0</v>
      </c>
      <c r="BF35" s="71">
        <v>0</v>
      </c>
      <c r="BG35" s="71">
        <v>0</v>
      </c>
      <c r="BH35" s="71">
        <v>0</v>
      </c>
      <c r="BI35" s="71">
        <v>0</v>
      </c>
      <c r="BJ35" s="71">
        <v>0</v>
      </c>
      <c r="BK35" s="71">
        <v>0</v>
      </c>
      <c r="BL35" s="71">
        <v>0</v>
      </c>
      <c r="BM35" s="71">
        <v>0</v>
      </c>
      <c r="BN35" s="71">
        <v>0</v>
      </c>
      <c r="BO35" s="71">
        <v>0</v>
      </c>
      <c r="BP35" s="71">
        <v>0</v>
      </c>
      <c r="BQ35" s="71">
        <v>0</v>
      </c>
      <c r="BR35" s="71">
        <v>0</v>
      </c>
      <c r="BS35" s="71">
        <v>0</v>
      </c>
      <c r="BT35" s="71">
        <v>0</v>
      </c>
      <c r="BU35" s="71">
        <v>0</v>
      </c>
      <c r="BV35" s="71">
        <v>0</v>
      </c>
      <c r="BW35" s="71">
        <v>0</v>
      </c>
      <c r="BX35" s="71">
        <v>0</v>
      </c>
      <c r="BY35" s="71">
        <v>0</v>
      </c>
      <c r="BZ35" s="71">
        <v>0</v>
      </c>
      <c r="CA35" s="71">
        <v>0</v>
      </c>
      <c r="CB35" s="71">
        <v>0</v>
      </c>
      <c r="CC35" s="71">
        <v>0</v>
      </c>
      <c r="CD35" s="71">
        <v>0</v>
      </c>
      <c r="CE35" s="71">
        <v>0</v>
      </c>
      <c r="CF35" s="71">
        <v>0</v>
      </c>
      <c r="CG35" s="71">
        <v>0</v>
      </c>
      <c r="CH35" s="71">
        <v>0</v>
      </c>
      <c r="CI35" s="71">
        <v>0</v>
      </c>
      <c r="CJ35" s="71">
        <v>0</v>
      </c>
      <c r="CK35" s="71">
        <v>0</v>
      </c>
      <c r="CL35" s="71">
        <v>0</v>
      </c>
      <c r="CM35" s="71">
        <v>0</v>
      </c>
      <c r="CN35" s="71">
        <v>0</v>
      </c>
      <c r="CO35" s="71">
        <v>0</v>
      </c>
      <c r="CP35" s="71">
        <v>0</v>
      </c>
      <c r="CQ35" s="71">
        <v>0</v>
      </c>
      <c r="CR35" s="71">
        <v>0</v>
      </c>
      <c r="CS35" s="71">
        <v>0</v>
      </c>
      <c r="CT35" s="71">
        <v>0</v>
      </c>
      <c r="CU35" s="71">
        <v>0</v>
      </c>
    </row>
    <row r="36" spans="1:99" ht="12.75" customHeight="1">
      <c r="A36" s="54" t="s">
        <v>59</v>
      </c>
      <c r="B36" s="69">
        <v>1040</v>
      </c>
      <c r="C36" s="70" t="s">
        <v>376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1">
        <v>0</v>
      </c>
      <c r="AB36" s="71">
        <v>0</v>
      </c>
      <c r="AC36" s="71">
        <v>0</v>
      </c>
      <c r="AD36" s="71">
        <v>0</v>
      </c>
      <c r="AE36" s="71">
        <v>0</v>
      </c>
      <c r="AF36" s="71">
        <v>0</v>
      </c>
      <c r="AG36" s="71">
        <v>0</v>
      </c>
      <c r="AH36" s="71">
        <v>0</v>
      </c>
      <c r="AI36" s="71">
        <v>0</v>
      </c>
      <c r="AJ36" s="71">
        <v>0</v>
      </c>
      <c r="AK36" s="71">
        <v>0</v>
      </c>
      <c r="AL36" s="71">
        <v>0</v>
      </c>
      <c r="AM36" s="71">
        <v>0</v>
      </c>
      <c r="AN36" s="71">
        <v>0</v>
      </c>
      <c r="AO36" s="71">
        <v>0</v>
      </c>
      <c r="AP36" s="71">
        <v>0</v>
      </c>
      <c r="AQ36" s="71">
        <v>0</v>
      </c>
      <c r="AR36" s="71">
        <v>0</v>
      </c>
      <c r="AS36" s="71">
        <v>0</v>
      </c>
      <c r="AT36" s="71">
        <v>0</v>
      </c>
      <c r="AU36" s="71">
        <v>0</v>
      </c>
      <c r="AV36" s="71">
        <v>0</v>
      </c>
      <c r="AW36" s="71">
        <v>0</v>
      </c>
      <c r="AX36" s="71">
        <v>0</v>
      </c>
      <c r="AY36" s="71">
        <v>0</v>
      </c>
      <c r="AZ36" s="71">
        <v>0</v>
      </c>
      <c r="BA36" s="71">
        <v>0</v>
      </c>
      <c r="BB36" s="71">
        <v>0</v>
      </c>
      <c r="BC36" s="71">
        <v>0</v>
      </c>
      <c r="BD36" s="71">
        <v>0</v>
      </c>
      <c r="BE36" s="71">
        <v>0</v>
      </c>
      <c r="BF36" s="71">
        <v>0</v>
      </c>
      <c r="BG36" s="71">
        <v>0</v>
      </c>
      <c r="BH36" s="71">
        <v>0</v>
      </c>
      <c r="BI36" s="71">
        <v>0</v>
      </c>
      <c r="BJ36" s="71">
        <v>0</v>
      </c>
      <c r="BK36" s="71">
        <v>0</v>
      </c>
      <c r="BL36" s="71">
        <v>0</v>
      </c>
      <c r="BM36" s="71">
        <v>0</v>
      </c>
      <c r="BN36" s="71">
        <v>0</v>
      </c>
      <c r="BO36" s="71">
        <v>0</v>
      </c>
      <c r="BP36" s="71">
        <v>0</v>
      </c>
      <c r="BQ36" s="71">
        <v>0</v>
      </c>
      <c r="BR36" s="71">
        <v>0</v>
      </c>
      <c r="BS36" s="71">
        <v>0</v>
      </c>
      <c r="BT36" s="71">
        <v>0</v>
      </c>
      <c r="BU36" s="71">
        <v>0</v>
      </c>
      <c r="BV36" s="71">
        <v>0</v>
      </c>
      <c r="BW36" s="71">
        <v>0</v>
      </c>
      <c r="BX36" s="71">
        <v>0</v>
      </c>
      <c r="BY36" s="71">
        <v>0</v>
      </c>
      <c r="BZ36" s="71">
        <v>0</v>
      </c>
      <c r="CA36" s="71">
        <v>0</v>
      </c>
      <c r="CB36" s="71">
        <v>0</v>
      </c>
      <c r="CC36" s="71">
        <v>0</v>
      </c>
      <c r="CD36" s="71">
        <v>0</v>
      </c>
      <c r="CE36" s="71">
        <v>0</v>
      </c>
      <c r="CF36" s="71">
        <v>0</v>
      </c>
      <c r="CG36" s="71">
        <v>0</v>
      </c>
      <c r="CH36" s="71">
        <v>0</v>
      </c>
      <c r="CI36" s="71">
        <v>0</v>
      </c>
      <c r="CJ36" s="71">
        <v>0</v>
      </c>
      <c r="CK36" s="71">
        <v>0</v>
      </c>
      <c r="CL36" s="71">
        <v>0</v>
      </c>
      <c r="CM36" s="71">
        <v>0</v>
      </c>
      <c r="CN36" s="71">
        <v>0</v>
      </c>
      <c r="CO36" s="71">
        <v>0</v>
      </c>
      <c r="CP36" s="71">
        <v>0</v>
      </c>
      <c r="CQ36" s="71">
        <v>0</v>
      </c>
      <c r="CR36" s="71">
        <v>0</v>
      </c>
      <c r="CS36" s="71">
        <v>0</v>
      </c>
      <c r="CT36" s="71">
        <v>0</v>
      </c>
      <c r="CU36" s="71">
        <v>0</v>
      </c>
    </row>
    <row r="37" spans="1:99" ht="12.75" customHeight="1">
      <c r="A37" s="54" t="s">
        <v>61</v>
      </c>
      <c r="B37" s="69">
        <v>1043</v>
      </c>
      <c r="C37" s="70" t="s">
        <v>376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1">
        <v>0</v>
      </c>
      <c r="AH37" s="71">
        <v>0</v>
      </c>
      <c r="AI37" s="71">
        <v>0</v>
      </c>
      <c r="AJ37" s="71">
        <v>0</v>
      </c>
      <c r="AK37" s="71">
        <v>0</v>
      </c>
      <c r="AL37" s="71">
        <v>0</v>
      </c>
      <c r="AM37" s="71">
        <v>0</v>
      </c>
      <c r="AN37" s="71">
        <v>0</v>
      </c>
      <c r="AO37" s="71">
        <v>0</v>
      </c>
      <c r="AP37" s="71">
        <v>0</v>
      </c>
      <c r="AQ37" s="71">
        <v>0</v>
      </c>
      <c r="AR37" s="71">
        <v>0</v>
      </c>
      <c r="AS37" s="71">
        <v>0</v>
      </c>
      <c r="AT37" s="71">
        <v>0</v>
      </c>
      <c r="AU37" s="71">
        <v>0</v>
      </c>
      <c r="AV37" s="71">
        <v>0</v>
      </c>
      <c r="AW37" s="71">
        <v>0</v>
      </c>
      <c r="AX37" s="71">
        <v>0</v>
      </c>
      <c r="AY37" s="71">
        <v>0</v>
      </c>
      <c r="AZ37" s="71">
        <v>0</v>
      </c>
      <c r="BA37" s="71">
        <v>0</v>
      </c>
      <c r="BB37" s="71">
        <v>0</v>
      </c>
      <c r="BC37" s="71">
        <v>0</v>
      </c>
      <c r="BD37" s="71">
        <v>0</v>
      </c>
      <c r="BE37" s="71">
        <v>0</v>
      </c>
      <c r="BF37" s="71">
        <v>0</v>
      </c>
      <c r="BG37" s="71">
        <v>0</v>
      </c>
      <c r="BH37" s="71">
        <v>0</v>
      </c>
      <c r="BI37" s="71">
        <v>0</v>
      </c>
      <c r="BJ37" s="71">
        <v>0</v>
      </c>
      <c r="BK37" s="71">
        <v>0</v>
      </c>
      <c r="BL37" s="71">
        <v>0</v>
      </c>
      <c r="BM37" s="71">
        <v>0</v>
      </c>
      <c r="BN37" s="71">
        <v>0</v>
      </c>
      <c r="BO37" s="71">
        <v>0</v>
      </c>
      <c r="BP37" s="71">
        <v>0</v>
      </c>
      <c r="BQ37" s="71">
        <v>0</v>
      </c>
      <c r="BR37" s="71">
        <v>0</v>
      </c>
      <c r="BS37" s="71">
        <v>0</v>
      </c>
      <c r="BT37" s="71">
        <v>0</v>
      </c>
      <c r="BU37" s="71">
        <v>0</v>
      </c>
      <c r="BV37" s="71">
        <v>0</v>
      </c>
      <c r="BW37" s="71">
        <v>0</v>
      </c>
      <c r="BX37" s="71">
        <v>0</v>
      </c>
      <c r="BY37" s="71">
        <v>0</v>
      </c>
      <c r="BZ37" s="71">
        <v>0</v>
      </c>
      <c r="CA37" s="71">
        <v>0</v>
      </c>
      <c r="CB37" s="71">
        <v>0</v>
      </c>
      <c r="CC37" s="71">
        <v>0</v>
      </c>
      <c r="CD37" s="71">
        <v>0</v>
      </c>
      <c r="CE37" s="71">
        <v>0</v>
      </c>
      <c r="CF37" s="71">
        <v>0</v>
      </c>
      <c r="CG37" s="71">
        <v>0</v>
      </c>
      <c r="CH37" s="71">
        <v>0</v>
      </c>
      <c r="CI37" s="71">
        <v>0</v>
      </c>
      <c r="CJ37" s="71">
        <v>0</v>
      </c>
      <c r="CK37" s="71">
        <v>0</v>
      </c>
      <c r="CL37" s="71">
        <v>0</v>
      </c>
      <c r="CM37" s="71">
        <v>0</v>
      </c>
      <c r="CN37" s="71">
        <v>0</v>
      </c>
      <c r="CO37" s="71">
        <v>0</v>
      </c>
      <c r="CP37" s="71">
        <v>0</v>
      </c>
      <c r="CQ37" s="71">
        <v>0</v>
      </c>
      <c r="CR37" s="71">
        <v>0</v>
      </c>
      <c r="CS37" s="71">
        <v>0</v>
      </c>
      <c r="CT37" s="71">
        <v>0</v>
      </c>
      <c r="CU37" s="71">
        <v>0</v>
      </c>
    </row>
    <row r="38" spans="1:99" ht="12.75" customHeight="1">
      <c r="A38" s="54" t="s">
        <v>63</v>
      </c>
      <c r="B38" s="69">
        <v>1044</v>
      </c>
      <c r="C38" s="70" t="s">
        <v>376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1">
        <v>0</v>
      </c>
      <c r="AH38" s="71">
        <v>0</v>
      </c>
      <c r="AI38" s="71">
        <v>0</v>
      </c>
      <c r="AJ38" s="71">
        <v>0</v>
      </c>
      <c r="AK38" s="71">
        <v>0</v>
      </c>
      <c r="AL38" s="71">
        <v>0</v>
      </c>
      <c r="AM38" s="71">
        <v>0</v>
      </c>
      <c r="AN38" s="71">
        <v>0</v>
      </c>
      <c r="AO38" s="71">
        <v>0</v>
      </c>
      <c r="AP38" s="71">
        <v>0</v>
      </c>
      <c r="AQ38" s="71">
        <v>0</v>
      </c>
      <c r="AR38" s="71">
        <v>0</v>
      </c>
      <c r="AS38" s="71">
        <v>0</v>
      </c>
      <c r="AT38" s="71">
        <v>0</v>
      </c>
      <c r="AU38" s="71">
        <v>0</v>
      </c>
      <c r="AV38" s="71">
        <v>0</v>
      </c>
      <c r="AW38" s="71">
        <v>0</v>
      </c>
      <c r="AX38" s="71">
        <v>0</v>
      </c>
      <c r="AY38" s="71">
        <v>0</v>
      </c>
      <c r="AZ38" s="71">
        <v>0</v>
      </c>
      <c r="BA38" s="71">
        <v>0</v>
      </c>
      <c r="BB38" s="71">
        <v>0</v>
      </c>
      <c r="BC38" s="71">
        <v>0</v>
      </c>
      <c r="BD38" s="71">
        <v>0</v>
      </c>
      <c r="BE38" s="71">
        <v>0</v>
      </c>
      <c r="BF38" s="71">
        <v>0</v>
      </c>
      <c r="BG38" s="71">
        <v>0</v>
      </c>
      <c r="BH38" s="71">
        <v>0</v>
      </c>
      <c r="BI38" s="71">
        <v>0</v>
      </c>
      <c r="BJ38" s="71">
        <v>0</v>
      </c>
      <c r="BK38" s="71">
        <v>0</v>
      </c>
      <c r="BL38" s="71">
        <v>0</v>
      </c>
      <c r="BM38" s="71">
        <v>0</v>
      </c>
      <c r="BN38" s="71">
        <v>0</v>
      </c>
      <c r="BO38" s="71">
        <v>0</v>
      </c>
      <c r="BP38" s="71">
        <v>0</v>
      </c>
      <c r="BQ38" s="71">
        <v>0</v>
      </c>
      <c r="BR38" s="71">
        <v>0</v>
      </c>
      <c r="BS38" s="71">
        <v>0</v>
      </c>
      <c r="BT38" s="71">
        <v>0</v>
      </c>
      <c r="BU38" s="71">
        <v>0</v>
      </c>
      <c r="BV38" s="71">
        <v>0</v>
      </c>
      <c r="BW38" s="71">
        <v>0</v>
      </c>
      <c r="BX38" s="71">
        <v>0</v>
      </c>
      <c r="BY38" s="71">
        <v>0</v>
      </c>
      <c r="BZ38" s="71">
        <v>0</v>
      </c>
      <c r="CA38" s="71">
        <v>0</v>
      </c>
      <c r="CB38" s="71">
        <v>0</v>
      </c>
      <c r="CC38" s="71">
        <v>0</v>
      </c>
      <c r="CD38" s="71">
        <v>0</v>
      </c>
      <c r="CE38" s="71">
        <v>0</v>
      </c>
      <c r="CF38" s="71">
        <v>0</v>
      </c>
      <c r="CG38" s="71">
        <v>0</v>
      </c>
      <c r="CH38" s="71">
        <v>0</v>
      </c>
      <c r="CI38" s="71">
        <v>0</v>
      </c>
      <c r="CJ38" s="71">
        <v>0</v>
      </c>
      <c r="CK38" s="71">
        <v>0</v>
      </c>
      <c r="CL38" s="71">
        <v>0</v>
      </c>
      <c r="CM38" s="71">
        <v>0</v>
      </c>
      <c r="CN38" s="71">
        <v>0</v>
      </c>
      <c r="CO38" s="71">
        <v>0</v>
      </c>
      <c r="CP38" s="71">
        <v>0</v>
      </c>
      <c r="CQ38" s="71">
        <v>0</v>
      </c>
      <c r="CR38" s="71">
        <v>0</v>
      </c>
      <c r="CS38" s="71">
        <v>0</v>
      </c>
      <c r="CT38" s="71">
        <v>0</v>
      </c>
      <c r="CU38" s="71">
        <v>0</v>
      </c>
    </row>
    <row r="39" spans="1:99" ht="12.75" customHeight="1">
      <c r="A39" s="54" t="s">
        <v>65</v>
      </c>
      <c r="B39" s="69">
        <v>1045</v>
      </c>
      <c r="C39" s="70" t="s">
        <v>376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1">
        <v>0</v>
      </c>
      <c r="AH39" s="71">
        <v>0</v>
      </c>
      <c r="AI39" s="71">
        <v>0</v>
      </c>
      <c r="AJ39" s="71">
        <v>0</v>
      </c>
      <c r="AK39" s="71">
        <v>0</v>
      </c>
      <c r="AL39" s="71">
        <v>0</v>
      </c>
      <c r="AM39" s="71">
        <v>0</v>
      </c>
      <c r="AN39" s="71">
        <v>0</v>
      </c>
      <c r="AO39" s="71">
        <v>0</v>
      </c>
      <c r="AP39" s="71">
        <v>0</v>
      </c>
      <c r="AQ39" s="71">
        <v>0</v>
      </c>
      <c r="AR39" s="71">
        <v>0</v>
      </c>
      <c r="AS39" s="71">
        <v>0</v>
      </c>
      <c r="AT39" s="71">
        <v>0</v>
      </c>
      <c r="AU39" s="71">
        <v>0</v>
      </c>
      <c r="AV39" s="71">
        <v>0</v>
      </c>
      <c r="AW39" s="71">
        <v>0</v>
      </c>
      <c r="AX39" s="71">
        <v>0</v>
      </c>
      <c r="AY39" s="71">
        <v>0</v>
      </c>
      <c r="AZ39" s="71">
        <v>0</v>
      </c>
      <c r="BA39" s="71">
        <v>0</v>
      </c>
      <c r="BB39" s="71">
        <v>0</v>
      </c>
      <c r="BC39" s="71">
        <v>0</v>
      </c>
      <c r="BD39" s="71">
        <v>0</v>
      </c>
      <c r="BE39" s="71">
        <v>0</v>
      </c>
      <c r="BF39" s="71">
        <v>0</v>
      </c>
      <c r="BG39" s="71">
        <v>0</v>
      </c>
      <c r="BH39" s="71">
        <v>0</v>
      </c>
      <c r="BI39" s="71">
        <v>0</v>
      </c>
      <c r="BJ39" s="71">
        <v>0</v>
      </c>
      <c r="BK39" s="71">
        <v>0</v>
      </c>
      <c r="BL39" s="71">
        <v>0</v>
      </c>
      <c r="BM39" s="71">
        <v>0</v>
      </c>
      <c r="BN39" s="71">
        <v>0</v>
      </c>
      <c r="BO39" s="71">
        <v>0</v>
      </c>
      <c r="BP39" s="71">
        <v>0</v>
      </c>
      <c r="BQ39" s="71">
        <v>0</v>
      </c>
      <c r="BR39" s="71">
        <v>0</v>
      </c>
      <c r="BS39" s="71">
        <v>0</v>
      </c>
      <c r="BT39" s="71">
        <v>0</v>
      </c>
      <c r="BU39" s="71">
        <v>0</v>
      </c>
      <c r="BV39" s="71">
        <v>0</v>
      </c>
      <c r="BW39" s="71">
        <v>0</v>
      </c>
      <c r="BX39" s="71">
        <v>0</v>
      </c>
      <c r="BY39" s="71">
        <v>0</v>
      </c>
      <c r="BZ39" s="71">
        <v>0</v>
      </c>
      <c r="CA39" s="71">
        <v>0</v>
      </c>
      <c r="CB39" s="71">
        <v>0</v>
      </c>
      <c r="CC39" s="71">
        <v>0</v>
      </c>
      <c r="CD39" s="71">
        <v>0</v>
      </c>
      <c r="CE39" s="71">
        <v>0</v>
      </c>
      <c r="CF39" s="71">
        <v>0</v>
      </c>
      <c r="CG39" s="71">
        <v>0</v>
      </c>
      <c r="CH39" s="71">
        <v>0</v>
      </c>
      <c r="CI39" s="71">
        <v>0</v>
      </c>
      <c r="CJ39" s="71">
        <v>0</v>
      </c>
      <c r="CK39" s="71">
        <v>0</v>
      </c>
      <c r="CL39" s="71">
        <v>0</v>
      </c>
      <c r="CM39" s="71">
        <v>0</v>
      </c>
      <c r="CN39" s="71">
        <v>0</v>
      </c>
      <c r="CO39" s="71">
        <v>0</v>
      </c>
      <c r="CP39" s="71">
        <v>0</v>
      </c>
      <c r="CQ39" s="71">
        <v>0</v>
      </c>
      <c r="CR39" s="71">
        <v>0</v>
      </c>
      <c r="CS39" s="71">
        <v>0</v>
      </c>
      <c r="CT39" s="71">
        <v>0</v>
      </c>
      <c r="CU39" s="71">
        <v>0</v>
      </c>
    </row>
    <row r="40" spans="1:99" ht="12.75" customHeight="1">
      <c r="A40" s="54" t="s">
        <v>67</v>
      </c>
      <c r="B40" s="69">
        <v>1046</v>
      </c>
      <c r="C40" s="70" t="s">
        <v>376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1">
        <v>0</v>
      </c>
      <c r="AH40" s="71">
        <v>0</v>
      </c>
      <c r="AI40" s="71">
        <v>0</v>
      </c>
      <c r="AJ40" s="71">
        <v>0</v>
      </c>
      <c r="AK40" s="71">
        <v>0</v>
      </c>
      <c r="AL40" s="71">
        <v>0</v>
      </c>
      <c r="AM40" s="71">
        <v>0</v>
      </c>
      <c r="AN40" s="71">
        <v>0</v>
      </c>
      <c r="AO40" s="71">
        <v>0</v>
      </c>
      <c r="AP40" s="71">
        <v>0</v>
      </c>
      <c r="AQ40" s="71">
        <v>0</v>
      </c>
      <c r="AR40" s="71">
        <v>0</v>
      </c>
      <c r="AS40" s="71">
        <v>0</v>
      </c>
      <c r="AT40" s="71">
        <v>0</v>
      </c>
      <c r="AU40" s="71">
        <v>0</v>
      </c>
      <c r="AV40" s="71">
        <v>0</v>
      </c>
      <c r="AW40" s="71">
        <v>0</v>
      </c>
      <c r="AX40" s="71">
        <v>0</v>
      </c>
      <c r="AY40" s="71">
        <v>0</v>
      </c>
      <c r="AZ40" s="71">
        <v>0</v>
      </c>
      <c r="BA40" s="71">
        <v>0</v>
      </c>
      <c r="BB40" s="71">
        <v>0</v>
      </c>
      <c r="BC40" s="71">
        <v>0</v>
      </c>
      <c r="BD40" s="71">
        <v>0</v>
      </c>
      <c r="BE40" s="71">
        <v>0</v>
      </c>
      <c r="BF40" s="71">
        <v>0</v>
      </c>
      <c r="BG40" s="71">
        <v>0</v>
      </c>
      <c r="BH40" s="71">
        <v>0</v>
      </c>
      <c r="BI40" s="71">
        <v>0</v>
      </c>
      <c r="BJ40" s="71">
        <v>0</v>
      </c>
      <c r="BK40" s="71">
        <v>0</v>
      </c>
      <c r="BL40" s="71">
        <v>0</v>
      </c>
      <c r="BM40" s="71">
        <v>0</v>
      </c>
      <c r="BN40" s="71">
        <v>0</v>
      </c>
      <c r="BO40" s="71">
        <v>0</v>
      </c>
      <c r="BP40" s="71">
        <v>0</v>
      </c>
      <c r="BQ40" s="71">
        <v>0</v>
      </c>
      <c r="BR40" s="71">
        <v>0</v>
      </c>
      <c r="BS40" s="71">
        <v>0</v>
      </c>
      <c r="BT40" s="71">
        <v>0</v>
      </c>
      <c r="BU40" s="71">
        <v>0</v>
      </c>
      <c r="BV40" s="71">
        <v>0</v>
      </c>
      <c r="BW40" s="71">
        <v>0</v>
      </c>
      <c r="BX40" s="71">
        <v>0</v>
      </c>
      <c r="BY40" s="71">
        <v>0</v>
      </c>
      <c r="BZ40" s="71">
        <v>0</v>
      </c>
      <c r="CA40" s="71">
        <v>0</v>
      </c>
      <c r="CB40" s="71">
        <v>0</v>
      </c>
      <c r="CC40" s="71">
        <v>0</v>
      </c>
      <c r="CD40" s="71">
        <v>0</v>
      </c>
      <c r="CE40" s="71">
        <v>0</v>
      </c>
      <c r="CF40" s="71">
        <v>0</v>
      </c>
      <c r="CG40" s="71">
        <v>0</v>
      </c>
      <c r="CH40" s="71">
        <v>0</v>
      </c>
      <c r="CI40" s="71">
        <v>0</v>
      </c>
      <c r="CJ40" s="71">
        <v>0</v>
      </c>
      <c r="CK40" s="71">
        <v>0</v>
      </c>
      <c r="CL40" s="71">
        <v>0</v>
      </c>
      <c r="CM40" s="71">
        <v>0</v>
      </c>
      <c r="CN40" s="71">
        <v>0</v>
      </c>
      <c r="CO40" s="71">
        <v>0</v>
      </c>
      <c r="CP40" s="71">
        <v>0</v>
      </c>
      <c r="CQ40" s="71">
        <v>0</v>
      </c>
      <c r="CR40" s="71">
        <v>0</v>
      </c>
      <c r="CS40" s="71">
        <v>0</v>
      </c>
      <c r="CT40" s="71">
        <v>0</v>
      </c>
      <c r="CU40" s="71">
        <v>0</v>
      </c>
    </row>
    <row r="41" spans="1:99" ht="12.75" customHeight="1">
      <c r="A41" s="54" t="s">
        <v>69</v>
      </c>
      <c r="B41" s="69">
        <v>1048</v>
      </c>
      <c r="C41" s="70" t="s">
        <v>376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1">
        <v>0</v>
      </c>
      <c r="AH41" s="71">
        <v>0</v>
      </c>
      <c r="AI41" s="71">
        <v>0</v>
      </c>
      <c r="AJ41" s="71">
        <v>0</v>
      </c>
      <c r="AK41" s="71">
        <v>0</v>
      </c>
      <c r="AL41" s="71">
        <v>0</v>
      </c>
      <c r="AM41" s="71">
        <v>0</v>
      </c>
      <c r="AN41" s="71">
        <v>0</v>
      </c>
      <c r="AO41" s="71">
        <v>0</v>
      </c>
      <c r="AP41" s="71">
        <v>0</v>
      </c>
      <c r="AQ41" s="71">
        <v>0</v>
      </c>
      <c r="AR41" s="71">
        <v>0</v>
      </c>
      <c r="AS41" s="71">
        <v>0</v>
      </c>
      <c r="AT41" s="71">
        <v>0</v>
      </c>
      <c r="AU41" s="71">
        <v>0</v>
      </c>
      <c r="AV41" s="71">
        <v>0</v>
      </c>
      <c r="AW41" s="71">
        <v>0</v>
      </c>
      <c r="AX41" s="71">
        <v>0</v>
      </c>
      <c r="AY41" s="71">
        <v>0</v>
      </c>
      <c r="AZ41" s="71">
        <v>0</v>
      </c>
      <c r="BA41" s="71">
        <v>0</v>
      </c>
      <c r="BB41" s="71">
        <v>0</v>
      </c>
      <c r="BC41" s="71">
        <v>0</v>
      </c>
      <c r="BD41" s="71">
        <v>0</v>
      </c>
      <c r="BE41" s="71">
        <v>0</v>
      </c>
      <c r="BF41" s="71">
        <v>0</v>
      </c>
      <c r="BG41" s="71">
        <v>0</v>
      </c>
      <c r="BH41" s="71">
        <v>0</v>
      </c>
      <c r="BI41" s="71">
        <v>0</v>
      </c>
      <c r="BJ41" s="71">
        <v>0</v>
      </c>
      <c r="BK41" s="71">
        <v>0</v>
      </c>
      <c r="BL41" s="71">
        <v>0</v>
      </c>
      <c r="BM41" s="71">
        <v>0</v>
      </c>
      <c r="BN41" s="71">
        <v>0</v>
      </c>
      <c r="BO41" s="71">
        <v>0</v>
      </c>
      <c r="BP41" s="71">
        <v>0</v>
      </c>
      <c r="BQ41" s="71">
        <v>0</v>
      </c>
      <c r="BR41" s="71">
        <v>0</v>
      </c>
      <c r="BS41" s="71">
        <v>0</v>
      </c>
      <c r="BT41" s="71">
        <v>0</v>
      </c>
      <c r="BU41" s="71">
        <v>0</v>
      </c>
      <c r="BV41" s="71">
        <v>0</v>
      </c>
      <c r="BW41" s="71">
        <v>0</v>
      </c>
      <c r="BX41" s="71">
        <v>0</v>
      </c>
      <c r="BY41" s="71">
        <v>0</v>
      </c>
      <c r="BZ41" s="71">
        <v>0</v>
      </c>
      <c r="CA41" s="71">
        <v>0</v>
      </c>
      <c r="CB41" s="71">
        <v>0</v>
      </c>
      <c r="CC41" s="71">
        <v>0</v>
      </c>
      <c r="CD41" s="71">
        <v>0</v>
      </c>
      <c r="CE41" s="71">
        <v>0</v>
      </c>
      <c r="CF41" s="71">
        <v>0</v>
      </c>
      <c r="CG41" s="71">
        <v>0</v>
      </c>
      <c r="CH41" s="71">
        <v>0</v>
      </c>
      <c r="CI41" s="71">
        <v>0</v>
      </c>
      <c r="CJ41" s="71">
        <v>0</v>
      </c>
      <c r="CK41" s="71">
        <v>0</v>
      </c>
      <c r="CL41" s="71">
        <v>0</v>
      </c>
      <c r="CM41" s="71">
        <v>0</v>
      </c>
      <c r="CN41" s="71">
        <v>0</v>
      </c>
      <c r="CO41" s="71">
        <v>0</v>
      </c>
      <c r="CP41" s="71">
        <v>0</v>
      </c>
      <c r="CQ41" s="71">
        <v>0</v>
      </c>
      <c r="CR41" s="71">
        <v>0</v>
      </c>
      <c r="CS41" s="71">
        <v>0</v>
      </c>
      <c r="CT41" s="71">
        <v>0</v>
      </c>
      <c r="CU41" s="71">
        <v>0</v>
      </c>
    </row>
    <row r="42" spans="1:99" ht="12.75" customHeight="1">
      <c r="A42" s="54" t="s">
        <v>71</v>
      </c>
      <c r="B42" s="69">
        <v>1049</v>
      </c>
      <c r="C42" s="70" t="s">
        <v>376</v>
      </c>
      <c r="D42" s="71">
        <v>0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1">
        <v>0</v>
      </c>
      <c r="AH42" s="71">
        <v>0</v>
      </c>
      <c r="AI42" s="71">
        <v>0</v>
      </c>
      <c r="AJ42" s="71">
        <v>0</v>
      </c>
      <c r="AK42" s="71">
        <v>0</v>
      </c>
      <c r="AL42" s="71">
        <v>0</v>
      </c>
      <c r="AM42" s="71">
        <v>0</v>
      </c>
      <c r="AN42" s="71">
        <v>0</v>
      </c>
      <c r="AO42" s="71">
        <v>0</v>
      </c>
      <c r="AP42" s="71">
        <v>0</v>
      </c>
      <c r="AQ42" s="71">
        <v>0</v>
      </c>
      <c r="AR42" s="71">
        <v>0</v>
      </c>
      <c r="AS42" s="71">
        <v>0</v>
      </c>
      <c r="AT42" s="71">
        <v>0</v>
      </c>
      <c r="AU42" s="71">
        <v>0</v>
      </c>
      <c r="AV42" s="71">
        <v>0</v>
      </c>
      <c r="AW42" s="71">
        <v>0</v>
      </c>
      <c r="AX42" s="71">
        <v>0</v>
      </c>
      <c r="AY42" s="71">
        <v>0</v>
      </c>
      <c r="AZ42" s="71">
        <v>0</v>
      </c>
      <c r="BA42" s="71">
        <v>0</v>
      </c>
      <c r="BB42" s="71">
        <v>0</v>
      </c>
      <c r="BC42" s="71">
        <v>0</v>
      </c>
      <c r="BD42" s="71">
        <v>0</v>
      </c>
      <c r="BE42" s="71">
        <v>0</v>
      </c>
      <c r="BF42" s="71">
        <v>0</v>
      </c>
      <c r="BG42" s="71">
        <v>0</v>
      </c>
      <c r="BH42" s="71">
        <v>0</v>
      </c>
      <c r="BI42" s="71">
        <v>0</v>
      </c>
      <c r="BJ42" s="71">
        <v>0</v>
      </c>
      <c r="BK42" s="71">
        <v>0</v>
      </c>
      <c r="BL42" s="71">
        <v>0</v>
      </c>
      <c r="BM42" s="71">
        <v>0</v>
      </c>
      <c r="BN42" s="71">
        <v>0</v>
      </c>
      <c r="BO42" s="71">
        <v>0</v>
      </c>
      <c r="BP42" s="71">
        <v>0</v>
      </c>
      <c r="BQ42" s="71">
        <v>0</v>
      </c>
      <c r="BR42" s="71">
        <v>0</v>
      </c>
      <c r="BS42" s="71">
        <v>0</v>
      </c>
      <c r="BT42" s="71">
        <v>0</v>
      </c>
      <c r="BU42" s="71">
        <v>0</v>
      </c>
      <c r="BV42" s="71">
        <v>0</v>
      </c>
      <c r="BW42" s="71">
        <v>0</v>
      </c>
      <c r="BX42" s="71">
        <v>0</v>
      </c>
      <c r="BY42" s="71">
        <v>0</v>
      </c>
      <c r="BZ42" s="71">
        <v>0</v>
      </c>
      <c r="CA42" s="71">
        <v>0</v>
      </c>
      <c r="CB42" s="71">
        <v>0</v>
      </c>
      <c r="CC42" s="71">
        <v>0</v>
      </c>
      <c r="CD42" s="71">
        <v>0</v>
      </c>
      <c r="CE42" s="71">
        <v>0</v>
      </c>
      <c r="CF42" s="71">
        <v>0</v>
      </c>
      <c r="CG42" s="71">
        <v>0</v>
      </c>
      <c r="CH42" s="71">
        <v>0</v>
      </c>
      <c r="CI42" s="71">
        <v>0</v>
      </c>
      <c r="CJ42" s="71">
        <v>0</v>
      </c>
      <c r="CK42" s="71">
        <v>0</v>
      </c>
      <c r="CL42" s="71">
        <v>0</v>
      </c>
      <c r="CM42" s="71">
        <v>0</v>
      </c>
      <c r="CN42" s="71">
        <v>0</v>
      </c>
      <c r="CO42" s="71">
        <v>0</v>
      </c>
      <c r="CP42" s="71">
        <v>0</v>
      </c>
      <c r="CQ42" s="71">
        <v>0</v>
      </c>
      <c r="CR42" s="71">
        <v>0</v>
      </c>
      <c r="CS42" s="71">
        <v>0</v>
      </c>
      <c r="CT42" s="71">
        <v>0</v>
      </c>
      <c r="CU42" s="71">
        <v>0</v>
      </c>
    </row>
    <row r="43" spans="1:99" ht="12.75" customHeight="1">
      <c r="A43" s="54" t="s">
        <v>73</v>
      </c>
      <c r="B43" s="69">
        <v>1051</v>
      </c>
      <c r="C43" s="70" t="s">
        <v>376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1">
        <v>0</v>
      </c>
      <c r="AH43" s="71">
        <v>0</v>
      </c>
      <c r="AI43" s="71">
        <v>0</v>
      </c>
      <c r="AJ43" s="71">
        <v>0</v>
      </c>
      <c r="AK43" s="71">
        <v>0</v>
      </c>
      <c r="AL43" s="71">
        <v>0</v>
      </c>
      <c r="AM43" s="71">
        <v>0</v>
      </c>
      <c r="AN43" s="71">
        <v>0</v>
      </c>
      <c r="AO43" s="71">
        <v>0</v>
      </c>
      <c r="AP43" s="71">
        <v>0</v>
      </c>
      <c r="AQ43" s="71">
        <v>0</v>
      </c>
      <c r="AR43" s="71">
        <v>0</v>
      </c>
      <c r="AS43" s="71">
        <v>0</v>
      </c>
      <c r="AT43" s="71">
        <v>0</v>
      </c>
      <c r="AU43" s="71">
        <v>0</v>
      </c>
      <c r="AV43" s="71">
        <v>0</v>
      </c>
      <c r="AW43" s="71">
        <v>0</v>
      </c>
      <c r="AX43" s="71">
        <v>0</v>
      </c>
      <c r="AY43" s="71">
        <v>0</v>
      </c>
      <c r="AZ43" s="71">
        <v>0</v>
      </c>
      <c r="BA43" s="71">
        <v>0</v>
      </c>
      <c r="BB43" s="71">
        <v>0</v>
      </c>
      <c r="BC43" s="71">
        <v>0</v>
      </c>
      <c r="BD43" s="71">
        <v>0</v>
      </c>
      <c r="BE43" s="71">
        <v>0</v>
      </c>
      <c r="BF43" s="71">
        <v>0</v>
      </c>
      <c r="BG43" s="71">
        <v>0</v>
      </c>
      <c r="BH43" s="71">
        <v>0</v>
      </c>
      <c r="BI43" s="71">
        <v>0</v>
      </c>
      <c r="BJ43" s="71">
        <v>0</v>
      </c>
      <c r="BK43" s="71">
        <v>0</v>
      </c>
      <c r="BL43" s="71">
        <v>0</v>
      </c>
      <c r="BM43" s="71">
        <v>0</v>
      </c>
      <c r="BN43" s="71">
        <v>0</v>
      </c>
      <c r="BO43" s="71">
        <v>0</v>
      </c>
      <c r="BP43" s="71">
        <v>0</v>
      </c>
      <c r="BQ43" s="71">
        <v>0</v>
      </c>
      <c r="BR43" s="71">
        <v>0</v>
      </c>
      <c r="BS43" s="71">
        <v>0</v>
      </c>
      <c r="BT43" s="71">
        <v>0</v>
      </c>
      <c r="BU43" s="71">
        <v>0</v>
      </c>
      <c r="BV43" s="71">
        <v>0</v>
      </c>
      <c r="BW43" s="71">
        <v>0</v>
      </c>
      <c r="BX43" s="71">
        <v>0</v>
      </c>
      <c r="BY43" s="71">
        <v>0</v>
      </c>
      <c r="BZ43" s="71">
        <v>0</v>
      </c>
      <c r="CA43" s="71">
        <v>0</v>
      </c>
      <c r="CB43" s="71">
        <v>0</v>
      </c>
      <c r="CC43" s="71">
        <v>0</v>
      </c>
      <c r="CD43" s="71">
        <v>0</v>
      </c>
      <c r="CE43" s="71">
        <v>0</v>
      </c>
      <c r="CF43" s="71">
        <v>0</v>
      </c>
      <c r="CG43" s="71">
        <v>0</v>
      </c>
      <c r="CH43" s="71">
        <v>0</v>
      </c>
      <c r="CI43" s="71">
        <v>0</v>
      </c>
      <c r="CJ43" s="71">
        <v>0</v>
      </c>
      <c r="CK43" s="71">
        <v>0</v>
      </c>
      <c r="CL43" s="71">
        <v>0</v>
      </c>
      <c r="CM43" s="71">
        <v>0</v>
      </c>
      <c r="CN43" s="71">
        <v>0</v>
      </c>
      <c r="CO43" s="71">
        <v>0</v>
      </c>
      <c r="CP43" s="71">
        <v>0</v>
      </c>
      <c r="CQ43" s="71">
        <v>0</v>
      </c>
      <c r="CR43" s="71">
        <v>0</v>
      </c>
      <c r="CS43" s="71">
        <v>0</v>
      </c>
      <c r="CT43" s="71">
        <v>0</v>
      </c>
      <c r="CU43" s="71">
        <v>0</v>
      </c>
    </row>
    <row r="44" spans="1:99">
      <c r="A44" s="54" t="s">
        <v>75</v>
      </c>
      <c r="B44" s="69">
        <v>1052</v>
      </c>
      <c r="C44" s="70" t="s">
        <v>376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1">
        <v>0</v>
      </c>
      <c r="AH44" s="71">
        <v>0</v>
      </c>
      <c r="AI44" s="71">
        <v>0</v>
      </c>
      <c r="AJ44" s="71">
        <v>0</v>
      </c>
      <c r="AK44" s="71">
        <v>0</v>
      </c>
      <c r="AL44" s="71">
        <v>0</v>
      </c>
      <c r="AM44" s="71">
        <v>0</v>
      </c>
      <c r="AN44" s="71">
        <v>0</v>
      </c>
      <c r="AO44" s="71">
        <v>0</v>
      </c>
      <c r="AP44" s="71">
        <v>0</v>
      </c>
      <c r="AQ44" s="71">
        <v>0</v>
      </c>
      <c r="AR44" s="71">
        <v>0</v>
      </c>
      <c r="AS44" s="71">
        <v>0</v>
      </c>
      <c r="AT44" s="71">
        <v>0</v>
      </c>
      <c r="AU44" s="71">
        <v>0</v>
      </c>
      <c r="AV44" s="71">
        <v>0</v>
      </c>
      <c r="AW44" s="71">
        <v>0</v>
      </c>
      <c r="AX44" s="71">
        <v>0</v>
      </c>
      <c r="AY44" s="71">
        <v>0</v>
      </c>
      <c r="AZ44" s="71">
        <v>0</v>
      </c>
      <c r="BA44" s="71">
        <v>0</v>
      </c>
      <c r="BB44" s="71">
        <v>0</v>
      </c>
      <c r="BC44" s="71">
        <v>0</v>
      </c>
      <c r="BD44" s="71">
        <v>0</v>
      </c>
      <c r="BE44" s="71">
        <v>0</v>
      </c>
      <c r="BF44" s="71">
        <v>0</v>
      </c>
      <c r="BG44" s="71">
        <v>0</v>
      </c>
      <c r="BH44" s="71">
        <v>0</v>
      </c>
      <c r="BI44" s="71">
        <v>0</v>
      </c>
      <c r="BJ44" s="71">
        <v>0</v>
      </c>
      <c r="BK44" s="71">
        <v>0</v>
      </c>
      <c r="BL44" s="71">
        <v>0</v>
      </c>
      <c r="BM44" s="71">
        <v>0</v>
      </c>
      <c r="BN44" s="71">
        <v>0</v>
      </c>
      <c r="BO44" s="71">
        <v>0</v>
      </c>
      <c r="BP44" s="71">
        <v>0</v>
      </c>
      <c r="BQ44" s="71">
        <v>0</v>
      </c>
      <c r="BR44" s="71">
        <v>0</v>
      </c>
      <c r="BS44" s="71">
        <v>0</v>
      </c>
      <c r="BT44" s="71">
        <v>0</v>
      </c>
      <c r="BU44" s="71">
        <v>0</v>
      </c>
      <c r="BV44" s="71">
        <v>0</v>
      </c>
      <c r="BW44" s="71">
        <v>0</v>
      </c>
      <c r="BX44" s="71">
        <v>0</v>
      </c>
      <c r="BY44" s="71">
        <v>0</v>
      </c>
      <c r="BZ44" s="71">
        <v>0</v>
      </c>
      <c r="CA44" s="71">
        <v>0</v>
      </c>
      <c r="CB44" s="71">
        <v>0</v>
      </c>
      <c r="CC44" s="71">
        <v>0</v>
      </c>
      <c r="CD44" s="71">
        <v>0</v>
      </c>
      <c r="CE44" s="71">
        <v>0</v>
      </c>
      <c r="CF44" s="71">
        <v>0</v>
      </c>
      <c r="CG44" s="71">
        <v>0</v>
      </c>
      <c r="CH44" s="71">
        <v>0</v>
      </c>
      <c r="CI44" s="71">
        <v>0</v>
      </c>
      <c r="CJ44" s="71">
        <v>0</v>
      </c>
      <c r="CK44" s="71">
        <v>0</v>
      </c>
      <c r="CL44" s="71">
        <v>0</v>
      </c>
      <c r="CM44" s="71">
        <v>0</v>
      </c>
      <c r="CN44" s="71">
        <v>0</v>
      </c>
      <c r="CO44" s="71">
        <v>0</v>
      </c>
      <c r="CP44" s="71">
        <v>0</v>
      </c>
      <c r="CQ44" s="71">
        <v>0</v>
      </c>
      <c r="CR44" s="71">
        <v>0</v>
      </c>
      <c r="CS44" s="71">
        <v>0</v>
      </c>
      <c r="CT44" s="71">
        <v>0</v>
      </c>
      <c r="CU44" s="71">
        <v>0</v>
      </c>
    </row>
    <row r="45" spans="1:99" ht="12.75" customHeight="1">
      <c r="A45" s="54" t="s">
        <v>77</v>
      </c>
      <c r="B45" s="69">
        <v>1053</v>
      </c>
      <c r="C45" s="70" t="s">
        <v>376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1">
        <v>0</v>
      </c>
      <c r="AH45" s="71">
        <v>0</v>
      </c>
      <c r="AI45" s="71">
        <v>0</v>
      </c>
      <c r="AJ45" s="71">
        <v>0</v>
      </c>
      <c r="AK45" s="71">
        <v>0</v>
      </c>
      <c r="AL45" s="71">
        <v>0</v>
      </c>
      <c r="AM45" s="71">
        <v>0</v>
      </c>
      <c r="AN45" s="71">
        <v>0</v>
      </c>
      <c r="AO45" s="71">
        <v>0</v>
      </c>
      <c r="AP45" s="71">
        <v>0</v>
      </c>
      <c r="AQ45" s="71">
        <v>0</v>
      </c>
      <c r="AR45" s="71">
        <v>0</v>
      </c>
      <c r="AS45" s="71">
        <v>0</v>
      </c>
      <c r="AT45" s="71">
        <v>0</v>
      </c>
      <c r="AU45" s="71">
        <v>0</v>
      </c>
      <c r="AV45" s="71">
        <v>0</v>
      </c>
      <c r="AW45" s="71">
        <v>0</v>
      </c>
      <c r="AX45" s="71">
        <v>0</v>
      </c>
      <c r="AY45" s="71">
        <v>0</v>
      </c>
      <c r="AZ45" s="71">
        <v>0</v>
      </c>
      <c r="BA45" s="71">
        <v>0</v>
      </c>
      <c r="BB45" s="71">
        <v>0</v>
      </c>
      <c r="BC45" s="71">
        <v>0</v>
      </c>
      <c r="BD45" s="71">
        <v>0</v>
      </c>
      <c r="BE45" s="71">
        <v>0</v>
      </c>
      <c r="BF45" s="71">
        <v>0</v>
      </c>
      <c r="BG45" s="71">
        <v>0</v>
      </c>
      <c r="BH45" s="71">
        <v>0</v>
      </c>
      <c r="BI45" s="71">
        <v>0</v>
      </c>
      <c r="BJ45" s="71">
        <v>0</v>
      </c>
      <c r="BK45" s="71">
        <v>0</v>
      </c>
      <c r="BL45" s="71">
        <v>0</v>
      </c>
      <c r="BM45" s="71">
        <v>0</v>
      </c>
      <c r="BN45" s="71">
        <v>0</v>
      </c>
      <c r="BO45" s="71">
        <v>0</v>
      </c>
      <c r="BP45" s="71">
        <v>0</v>
      </c>
      <c r="BQ45" s="71">
        <v>0</v>
      </c>
      <c r="BR45" s="71">
        <v>0</v>
      </c>
      <c r="BS45" s="71">
        <v>0</v>
      </c>
      <c r="BT45" s="71">
        <v>0</v>
      </c>
      <c r="BU45" s="71">
        <v>0</v>
      </c>
      <c r="BV45" s="71">
        <v>0</v>
      </c>
      <c r="BW45" s="71">
        <v>0</v>
      </c>
      <c r="BX45" s="71">
        <v>0</v>
      </c>
      <c r="BY45" s="71">
        <v>0</v>
      </c>
      <c r="BZ45" s="71">
        <v>0</v>
      </c>
      <c r="CA45" s="71">
        <v>0</v>
      </c>
      <c r="CB45" s="71">
        <v>0</v>
      </c>
      <c r="CC45" s="71">
        <v>0</v>
      </c>
      <c r="CD45" s="71">
        <v>0</v>
      </c>
      <c r="CE45" s="71">
        <v>0</v>
      </c>
      <c r="CF45" s="71">
        <v>0</v>
      </c>
      <c r="CG45" s="71">
        <v>0</v>
      </c>
      <c r="CH45" s="71">
        <v>0</v>
      </c>
      <c r="CI45" s="71">
        <v>0</v>
      </c>
      <c r="CJ45" s="71">
        <v>0</v>
      </c>
      <c r="CK45" s="71">
        <v>0</v>
      </c>
      <c r="CL45" s="71">
        <v>0</v>
      </c>
      <c r="CM45" s="71">
        <v>0</v>
      </c>
      <c r="CN45" s="71">
        <v>0</v>
      </c>
      <c r="CO45" s="71">
        <v>0</v>
      </c>
      <c r="CP45" s="71">
        <v>0</v>
      </c>
      <c r="CQ45" s="71">
        <v>0</v>
      </c>
      <c r="CR45" s="71">
        <v>0</v>
      </c>
      <c r="CS45" s="71">
        <v>0</v>
      </c>
      <c r="CT45" s="71">
        <v>0</v>
      </c>
      <c r="CU45" s="71">
        <v>0</v>
      </c>
    </row>
    <row r="46" spans="1:99" ht="12.75" customHeight="1">
      <c r="A46" s="54" t="s">
        <v>79</v>
      </c>
      <c r="B46" s="69">
        <v>1054</v>
      </c>
      <c r="C46" s="70" t="s">
        <v>376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1">
        <v>0</v>
      </c>
      <c r="AH46" s="71">
        <v>0</v>
      </c>
      <c r="AI46" s="71">
        <v>0</v>
      </c>
      <c r="AJ46" s="71">
        <v>0</v>
      </c>
      <c r="AK46" s="71">
        <v>0</v>
      </c>
      <c r="AL46" s="71">
        <v>0</v>
      </c>
      <c r="AM46" s="71">
        <v>0</v>
      </c>
      <c r="AN46" s="71">
        <v>0</v>
      </c>
      <c r="AO46" s="71">
        <v>0</v>
      </c>
      <c r="AP46" s="71">
        <v>0</v>
      </c>
      <c r="AQ46" s="71">
        <v>0</v>
      </c>
      <c r="AR46" s="71">
        <v>0</v>
      </c>
      <c r="AS46" s="71">
        <v>0</v>
      </c>
      <c r="AT46" s="71">
        <v>0</v>
      </c>
      <c r="AU46" s="71">
        <v>0</v>
      </c>
      <c r="AV46" s="71">
        <v>0</v>
      </c>
      <c r="AW46" s="71">
        <v>0</v>
      </c>
      <c r="AX46" s="71">
        <v>0</v>
      </c>
      <c r="AY46" s="71">
        <v>0</v>
      </c>
      <c r="AZ46" s="71">
        <v>0</v>
      </c>
      <c r="BA46" s="71">
        <v>0</v>
      </c>
      <c r="BB46" s="71">
        <v>0</v>
      </c>
      <c r="BC46" s="71">
        <v>0</v>
      </c>
      <c r="BD46" s="71">
        <v>0</v>
      </c>
      <c r="BE46" s="71">
        <v>0</v>
      </c>
      <c r="BF46" s="71">
        <v>0</v>
      </c>
      <c r="BG46" s="71">
        <v>0</v>
      </c>
      <c r="BH46" s="71">
        <v>0</v>
      </c>
      <c r="BI46" s="71">
        <v>0</v>
      </c>
      <c r="BJ46" s="71">
        <v>0</v>
      </c>
      <c r="BK46" s="71">
        <v>0</v>
      </c>
      <c r="BL46" s="71">
        <v>0</v>
      </c>
      <c r="BM46" s="71">
        <v>0</v>
      </c>
      <c r="BN46" s="71">
        <v>0</v>
      </c>
      <c r="BO46" s="71">
        <v>0</v>
      </c>
      <c r="BP46" s="71">
        <v>0</v>
      </c>
      <c r="BQ46" s="71">
        <v>0</v>
      </c>
      <c r="BR46" s="71">
        <v>0</v>
      </c>
      <c r="BS46" s="71">
        <v>0</v>
      </c>
      <c r="BT46" s="71">
        <v>0</v>
      </c>
      <c r="BU46" s="71">
        <v>0</v>
      </c>
      <c r="BV46" s="71">
        <v>0</v>
      </c>
      <c r="BW46" s="71">
        <v>0</v>
      </c>
      <c r="BX46" s="71">
        <v>0</v>
      </c>
      <c r="BY46" s="71">
        <v>0</v>
      </c>
      <c r="BZ46" s="71">
        <v>0</v>
      </c>
      <c r="CA46" s="71">
        <v>0</v>
      </c>
      <c r="CB46" s="71">
        <v>0</v>
      </c>
      <c r="CC46" s="71">
        <v>0</v>
      </c>
      <c r="CD46" s="71">
        <v>0</v>
      </c>
      <c r="CE46" s="71">
        <v>0</v>
      </c>
      <c r="CF46" s="71">
        <v>0</v>
      </c>
      <c r="CG46" s="71">
        <v>0</v>
      </c>
      <c r="CH46" s="71">
        <v>0</v>
      </c>
      <c r="CI46" s="71">
        <v>0</v>
      </c>
      <c r="CJ46" s="71">
        <v>0</v>
      </c>
      <c r="CK46" s="71">
        <v>0</v>
      </c>
      <c r="CL46" s="71">
        <v>0</v>
      </c>
      <c r="CM46" s="71">
        <v>0</v>
      </c>
      <c r="CN46" s="71">
        <v>0</v>
      </c>
      <c r="CO46" s="71">
        <v>0</v>
      </c>
      <c r="CP46" s="71">
        <v>0</v>
      </c>
      <c r="CQ46" s="71">
        <v>0</v>
      </c>
      <c r="CR46" s="71">
        <v>0</v>
      </c>
      <c r="CS46" s="71">
        <v>0</v>
      </c>
      <c r="CT46" s="71">
        <v>0</v>
      </c>
      <c r="CU46" s="71">
        <v>0</v>
      </c>
    </row>
    <row r="47" spans="1:99" ht="12.75" customHeight="1">
      <c r="A47" s="54" t="s">
        <v>81</v>
      </c>
      <c r="B47" s="69">
        <v>1055</v>
      </c>
      <c r="C47" s="70" t="s">
        <v>376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1">
        <v>0</v>
      </c>
      <c r="AH47" s="71">
        <v>0</v>
      </c>
      <c r="AI47" s="71">
        <v>0</v>
      </c>
      <c r="AJ47" s="71">
        <v>0</v>
      </c>
      <c r="AK47" s="71">
        <v>0</v>
      </c>
      <c r="AL47" s="71">
        <v>0</v>
      </c>
      <c r="AM47" s="71">
        <v>0</v>
      </c>
      <c r="AN47" s="71">
        <v>0</v>
      </c>
      <c r="AO47" s="71">
        <v>0</v>
      </c>
      <c r="AP47" s="71">
        <v>0</v>
      </c>
      <c r="AQ47" s="71">
        <v>0</v>
      </c>
      <c r="AR47" s="71">
        <v>0</v>
      </c>
      <c r="AS47" s="71">
        <v>0</v>
      </c>
      <c r="AT47" s="71">
        <v>0</v>
      </c>
      <c r="AU47" s="71">
        <v>0</v>
      </c>
      <c r="AV47" s="71">
        <v>0</v>
      </c>
      <c r="AW47" s="71">
        <v>0</v>
      </c>
      <c r="AX47" s="71">
        <v>0</v>
      </c>
      <c r="AY47" s="71">
        <v>0</v>
      </c>
      <c r="AZ47" s="71">
        <v>0</v>
      </c>
      <c r="BA47" s="71">
        <v>0</v>
      </c>
      <c r="BB47" s="71">
        <v>0</v>
      </c>
      <c r="BC47" s="71">
        <v>0</v>
      </c>
      <c r="BD47" s="71">
        <v>0</v>
      </c>
      <c r="BE47" s="71">
        <v>0</v>
      </c>
      <c r="BF47" s="71">
        <v>0</v>
      </c>
      <c r="BG47" s="71">
        <v>0</v>
      </c>
      <c r="BH47" s="71">
        <v>0</v>
      </c>
      <c r="BI47" s="71">
        <v>0</v>
      </c>
      <c r="BJ47" s="71">
        <v>0</v>
      </c>
      <c r="BK47" s="71">
        <v>0</v>
      </c>
      <c r="BL47" s="71">
        <v>0</v>
      </c>
      <c r="BM47" s="71">
        <v>0</v>
      </c>
      <c r="BN47" s="71">
        <v>0</v>
      </c>
      <c r="BO47" s="71">
        <v>0</v>
      </c>
      <c r="BP47" s="71">
        <v>0</v>
      </c>
      <c r="BQ47" s="71">
        <v>0</v>
      </c>
      <c r="BR47" s="71">
        <v>0</v>
      </c>
      <c r="BS47" s="71">
        <v>0</v>
      </c>
      <c r="BT47" s="71">
        <v>0</v>
      </c>
      <c r="BU47" s="71">
        <v>0</v>
      </c>
      <c r="BV47" s="71">
        <v>0</v>
      </c>
      <c r="BW47" s="71">
        <v>0</v>
      </c>
      <c r="BX47" s="71">
        <v>0</v>
      </c>
      <c r="BY47" s="71">
        <v>0</v>
      </c>
      <c r="BZ47" s="71">
        <v>0</v>
      </c>
      <c r="CA47" s="71">
        <v>0</v>
      </c>
      <c r="CB47" s="71">
        <v>0</v>
      </c>
      <c r="CC47" s="71">
        <v>0</v>
      </c>
      <c r="CD47" s="71">
        <v>0</v>
      </c>
      <c r="CE47" s="71">
        <v>0</v>
      </c>
      <c r="CF47" s="71">
        <v>0</v>
      </c>
      <c r="CG47" s="71">
        <v>0</v>
      </c>
      <c r="CH47" s="71">
        <v>0</v>
      </c>
      <c r="CI47" s="71">
        <v>0</v>
      </c>
      <c r="CJ47" s="71">
        <v>0</v>
      </c>
      <c r="CK47" s="71">
        <v>0</v>
      </c>
      <c r="CL47" s="71">
        <v>0</v>
      </c>
      <c r="CM47" s="71">
        <v>0</v>
      </c>
      <c r="CN47" s="71">
        <v>0</v>
      </c>
      <c r="CO47" s="71">
        <v>0</v>
      </c>
      <c r="CP47" s="71">
        <v>0</v>
      </c>
      <c r="CQ47" s="71">
        <v>0</v>
      </c>
      <c r="CR47" s="71">
        <v>0</v>
      </c>
      <c r="CS47" s="71">
        <v>0</v>
      </c>
      <c r="CT47" s="71">
        <v>0</v>
      </c>
      <c r="CU47" s="71">
        <v>0</v>
      </c>
    </row>
    <row r="48" spans="1:99" ht="12.75" customHeight="1">
      <c r="A48" s="54" t="s">
        <v>83</v>
      </c>
      <c r="B48" s="69">
        <v>1056</v>
      </c>
      <c r="C48" s="70" t="s">
        <v>376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1">
        <v>0</v>
      </c>
      <c r="AH48" s="71">
        <v>0</v>
      </c>
      <c r="AI48" s="71">
        <v>0</v>
      </c>
      <c r="AJ48" s="71">
        <v>0</v>
      </c>
      <c r="AK48" s="71">
        <v>0</v>
      </c>
      <c r="AL48" s="71">
        <v>0</v>
      </c>
      <c r="AM48" s="71">
        <v>0</v>
      </c>
      <c r="AN48" s="71">
        <v>0</v>
      </c>
      <c r="AO48" s="71">
        <v>0</v>
      </c>
      <c r="AP48" s="71">
        <v>0</v>
      </c>
      <c r="AQ48" s="71">
        <v>0</v>
      </c>
      <c r="AR48" s="71">
        <v>0</v>
      </c>
      <c r="AS48" s="71">
        <v>0</v>
      </c>
      <c r="AT48" s="71">
        <v>0</v>
      </c>
      <c r="AU48" s="71">
        <v>0</v>
      </c>
      <c r="AV48" s="71">
        <v>0</v>
      </c>
      <c r="AW48" s="71">
        <v>0</v>
      </c>
      <c r="AX48" s="71">
        <v>0</v>
      </c>
      <c r="AY48" s="71">
        <v>0</v>
      </c>
      <c r="AZ48" s="71">
        <v>0</v>
      </c>
      <c r="BA48" s="71">
        <v>0</v>
      </c>
      <c r="BB48" s="71">
        <v>0</v>
      </c>
      <c r="BC48" s="71">
        <v>0</v>
      </c>
      <c r="BD48" s="71">
        <v>0</v>
      </c>
      <c r="BE48" s="71">
        <v>0</v>
      </c>
      <c r="BF48" s="71">
        <v>0</v>
      </c>
      <c r="BG48" s="71">
        <v>0</v>
      </c>
      <c r="BH48" s="71">
        <v>0</v>
      </c>
      <c r="BI48" s="71">
        <v>0</v>
      </c>
      <c r="BJ48" s="71">
        <v>0</v>
      </c>
      <c r="BK48" s="71">
        <v>0</v>
      </c>
      <c r="BL48" s="71">
        <v>0</v>
      </c>
      <c r="BM48" s="71">
        <v>0</v>
      </c>
      <c r="BN48" s="71">
        <v>0</v>
      </c>
      <c r="BO48" s="71">
        <v>0</v>
      </c>
      <c r="BP48" s="71">
        <v>0</v>
      </c>
      <c r="BQ48" s="71">
        <v>0</v>
      </c>
      <c r="BR48" s="71">
        <v>0</v>
      </c>
      <c r="BS48" s="71">
        <v>0</v>
      </c>
      <c r="BT48" s="71">
        <v>0</v>
      </c>
      <c r="BU48" s="71">
        <v>0</v>
      </c>
      <c r="BV48" s="71">
        <v>0</v>
      </c>
      <c r="BW48" s="71">
        <v>0</v>
      </c>
      <c r="BX48" s="71">
        <v>0</v>
      </c>
      <c r="BY48" s="71">
        <v>0</v>
      </c>
      <c r="BZ48" s="71">
        <v>0</v>
      </c>
      <c r="CA48" s="71">
        <v>0</v>
      </c>
      <c r="CB48" s="71">
        <v>0</v>
      </c>
      <c r="CC48" s="71">
        <v>0</v>
      </c>
      <c r="CD48" s="71">
        <v>0</v>
      </c>
      <c r="CE48" s="71">
        <v>0</v>
      </c>
      <c r="CF48" s="71">
        <v>0</v>
      </c>
      <c r="CG48" s="71">
        <v>0</v>
      </c>
      <c r="CH48" s="71">
        <v>0</v>
      </c>
      <c r="CI48" s="71">
        <v>0</v>
      </c>
      <c r="CJ48" s="71">
        <v>0</v>
      </c>
      <c r="CK48" s="71">
        <v>0</v>
      </c>
      <c r="CL48" s="71">
        <v>0</v>
      </c>
      <c r="CM48" s="71">
        <v>0</v>
      </c>
      <c r="CN48" s="71">
        <v>0</v>
      </c>
      <c r="CO48" s="71">
        <v>0</v>
      </c>
      <c r="CP48" s="71">
        <v>0</v>
      </c>
      <c r="CQ48" s="71">
        <v>0</v>
      </c>
      <c r="CR48" s="71">
        <v>0</v>
      </c>
      <c r="CS48" s="71">
        <v>0</v>
      </c>
      <c r="CT48" s="71">
        <v>0</v>
      </c>
      <c r="CU48" s="71">
        <v>0</v>
      </c>
    </row>
    <row r="49" spans="1:99" ht="12.75" customHeight="1">
      <c r="A49" s="54" t="s">
        <v>85</v>
      </c>
      <c r="B49" s="69">
        <v>1057</v>
      </c>
      <c r="C49" s="70" t="s">
        <v>376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1">
        <v>0</v>
      </c>
      <c r="AH49" s="71">
        <v>0</v>
      </c>
      <c r="AI49" s="71">
        <v>0</v>
      </c>
      <c r="AJ49" s="71">
        <v>0</v>
      </c>
      <c r="AK49" s="71">
        <v>0</v>
      </c>
      <c r="AL49" s="71">
        <v>0</v>
      </c>
      <c r="AM49" s="71">
        <v>0</v>
      </c>
      <c r="AN49" s="71">
        <v>0</v>
      </c>
      <c r="AO49" s="71">
        <v>0</v>
      </c>
      <c r="AP49" s="71">
        <v>0</v>
      </c>
      <c r="AQ49" s="71">
        <v>0</v>
      </c>
      <c r="AR49" s="71">
        <v>0</v>
      </c>
      <c r="AS49" s="71">
        <v>0</v>
      </c>
      <c r="AT49" s="71">
        <v>0</v>
      </c>
      <c r="AU49" s="71">
        <v>0</v>
      </c>
      <c r="AV49" s="71">
        <v>0</v>
      </c>
      <c r="AW49" s="71">
        <v>0</v>
      </c>
      <c r="AX49" s="71">
        <v>0</v>
      </c>
      <c r="AY49" s="71">
        <v>0</v>
      </c>
      <c r="AZ49" s="71">
        <v>0</v>
      </c>
      <c r="BA49" s="71">
        <v>0</v>
      </c>
      <c r="BB49" s="71">
        <v>0</v>
      </c>
      <c r="BC49" s="71">
        <v>0</v>
      </c>
      <c r="BD49" s="71">
        <v>0</v>
      </c>
      <c r="BE49" s="71">
        <v>0</v>
      </c>
      <c r="BF49" s="71">
        <v>0</v>
      </c>
      <c r="BG49" s="71">
        <v>0</v>
      </c>
      <c r="BH49" s="71">
        <v>0</v>
      </c>
      <c r="BI49" s="71">
        <v>0</v>
      </c>
      <c r="BJ49" s="71">
        <v>0</v>
      </c>
      <c r="BK49" s="71">
        <v>0</v>
      </c>
      <c r="BL49" s="71">
        <v>0</v>
      </c>
      <c r="BM49" s="71">
        <v>0</v>
      </c>
      <c r="BN49" s="71">
        <v>0</v>
      </c>
      <c r="BO49" s="71">
        <v>0</v>
      </c>
      <c r="BP49" s="71">
        <v>0</v>
      </c>
      <c r="BQ49" s="71">
        <v>0</v>
      </c>
      <c r="BR49" s="71">
        <v>0</v>
      </c>
      <c r="BS49" s="71">
        <v>0</v>
      </c>
      <c r="BT49" s="71">
        <v>0</v>
      </c>
      <c r="BU49" s="71">
        <v>0</v>
      </c>
      <c r="BV49" s="71">
        <v>0</v>
      </c>
      <c r="BW49" s="71">
        <v>0</v>
      </c>
      <c r="BX49" s="71">
        <v>0</v>
      </c>
      <c r="BY49" s="71">
        <v>0</v>
      </c>
      <c r="BZ49" s="71">
        <v>0</v>
      </c>
      <c r="CA49" s="71">
        <v>0</v>
      </c>
      <c r="CB49" s="71">
        <v>0</v>
      </c>
      <c r="CC49" s="71">
        <v>0</v>
      </c>
      <c r="CD49" s="71">
        <v>0</v>
      </c>
      <c r="CE49" s="71">
        <v>0</v>
      </c>
      <c r="CF49" s="71">
        <v>0</v>
      </c>
      <c r="CG49" s="71">
        <v>0</v>
      </c>
      <c r="CH49" s="71">
        <v>0</v>
      </c>
      <c r="CI49" s="71">
        <v>0</v>
      </c>
      <c r="CJ49" s="71">
        <v>0</v>
      </c>
      <c r="CK49" s="71">
        <v>0</v>
      </c>
      <c r="CL49" s="71">
        <v>0</v>
      </c>
      <c r="CM49" s="71">
        <v>0</v>
      </c>
      <c r="CN49" s="71">
        <v>0</v>
      </c>
      <c r="CO49" s="71">
        <v>0</v>
      </c>
      <c r="CP49" s="71">
        <v>0</v>
      </c>
      <c r="CQ49" s="71">
        <v>0</v>
      </c>
      <c r="CR49" s="71">
        <v>0</v>
      </c>
      <c r="CS49" s="71">
        <v>0</v>
      </c>
      <c r="CT49" s="71">
        <v>0</v>
      </c>
      <c r="CU49" s="71">
        <v>0</v>
      </c>
    </row>
    <row r="50" spans="1:99" ht="12.75" customHeight="1">
      <c r="A50" s="54" t="s">
        <v>87</v>
      </c>
      <c r="B50" s="69">
        <v>1058</v>
      </c>
      <c r="C50" s="70" t="s">
        <v>376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1">
        <v>0</v>
      </c>
      <c r="AB50" s="71">
        <v>0</v>
      </c>
      <c r="AC50" s="71">
        <v>0</v>
      </c>
      <c r="AD50" s="71">
        <v>0</v>
      </c>
      <c r="AE50" s="71">
        <v>0</v>
      </c>
      <c r="AF50" s="71">
        <v>0</v>
      </c>
      <c r="AG50" s="71">
        <v>0</v>
      </c>
      <c r="AH50" s="71">
        <v>0</v>
      </c>
      <c r="AI50" s="71">
        <v>0</v>
      </c>
      <c r="AJ50" s="71">
        <v>0</v>
      </c>
      <c r="AK50" s="71">
        <v>0</v>
      </c>
      <c r="AL50" s="71">
        <v>0</v>
      </c>
      <c r="AM50" s="71">
        <v>0</v>
      </c>
      <c r="AN50" s="71">
        <v>0</v>
      </c>
      <c r="AO50" s="71">
        <v>0</v>
      </c>
      <c r="AP50" s="71">
        <v>0</v>
      </c>
      <c r="AQ50" s="71">
        <v>0</v>
      </c>
      <c r="AR50" s="71">
        <v>0</v>
      </c>
      <c r="AS50" s="71">
        <v>0</v>
      </c>
      <c r="AT50" s="71">
        <v>0</v>
      </c>
      <c r="AU50" s="71">
        <v>0</v>
      </c>
      <c r="AV50" s="71">
        <v>0</v>
      </c>
      <c r="AW50" s="71">
        <v>0</v>
      </c>
      <c r="AX50" s="71">
        <v>0</v>
      </c>
      <c r="AY50" s="71">
        <v>0</v>
      </c>
      <c r="AZ50" s="71">
        <v>0</v>
      </c>
      <c r="BA50" s="71">
        <v>0</v>
      </c>
      <c r="BB50" s="71">
        <v>0</v>
      </c>
      <c r="BC50" s="71">
        <v>0</v>
      </c>
      <c r="BD50" s="71">
        <v>0</v>
      </c>
      <c r="BE50" s="71">
        <v>0</v>
      </c>
      <c r="BF50" s="71">
        <v>0</v>
      </c>
      <c r="BG50" s="71">
        <v>0</v>
      </c>
      <c r="BH50" s="71">
        <v>0</v>
      </c>
      <c r="BI50" s="71">
        <v>0</v>
      </c>
      <c r="BJ50" s="71">
        <v>0</v>
      </c>
      <c r="BK50" s="71">
        <v>0</v>
      </c>
      <c r="BL50" s="71">
        <v>0</v>
      </c>
      <c r="BM50" s="71">
        <v>0</v>
      </c>
      <c r="BN50" s="71">
        <v>0</v>
      </c>
      <c r="BO50" s="71">
        <v>0</v>
      </c>
      <c r="BP50" s="71">
        <v>0</v>
      </c>
      <c r="BQ50" s="71">
        <v>0</v>
      </c>
      <c r="BR50" s="71">
        <v>0</v>
      </c>
      <c r="BS50" s="71">
        <v>0</v>
      </c>
      <c r="BT50" s="71">
        <v>0</v>
      </c>
      <c r="BU50" s="71">
        <v>0</v>
      </c>
      <c r="BV50" s="71">
        <v>0</v>
      </c>
      <c r="BW50" s="71">
        <v>0</v>
      </c>
      <c r="BX50" s="71">
        <v>0</v>
      </c>
      <c r="BY50" s="71">
        <v>0</v>
      </c>
      <c r="BZ50" s="71">
        <v>0</v>
      </c>
      <c r="CA50" s="71">
        <v>0</v>
      </c>
      <c r="CB50" s="71">
        <v>0</v>
      </c>
      <c r="CC50" s="71">
        <v>0</v>
      </c>
      <c r="CD50" s="71">
        <v>0</v>
      </c>
      <c r="CE50" s="71">
        <v>0</v>
      </c>
      <c r="CF50" s="71">
        <v>0</v>
      </c>
      <c r="CG50" s="71">
        <v>0</v>
      </c>
      <c r="CH50" s="71">
        <v>0</v>
      </c>
      <c r="CI50" s="71">
        <v>0</v>
      </c>
      <c r="CJ50" s="71">
        <v>0</v>
      </c>
      <c r="CK50" s="71">
        <v>0</v>
      </c>
      <c r="CL50" s="71">
        <v>0</v>
      </c>
      <c r="CM50" s="71">
        <v>0</v>
      </c>
      <c r="CN50" s="71">
        <v>0</v>
      </c>
      <c r="CO50" s="71">
        <v>0</v>
      </c>
      <c r="CP50" s="71">
        <v>0</v>
      </c>
      <c r="CQ50" s="71">
        <v>0</v>
      </c>
      <c r="CR50" s="71">
        <v>0</v>
      </c>
      <c r="CS50" s="71">
        <v>0</v>
      </c>
      <c r="CT50" s="71">
        <v>0</v>
      </c>
      <c r="CU50" s="71">
        <v>0</v>
      </c>
    </row>
    <row r="51" spans="1:99" ht="12.75" customHeight="1">
      <c r="A51" s="54" t="s">
        <v>89</v>
      </c>
      <c r="B51" s="69">
        <v>1059</v>
      </c>
      <c r="C51" s="70" t="s">
        <v>376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1">
        <v>0</v>
      </c>
      <c r="AH51" s="71">
        <v>0</v>
      </c>
      <c r="AI51" s="71">
        <v>0</v>
      </c>
      <c r="AJ51" s="71">
        <v>0</v>
      </c>
      <c r="AK51" s="71">
        <v>0</v>
      </c>
      <c r="AL51" s="71">
        <v>0</v>
      </c>
      <c r="AM51" s="71">
        <v>0</v>
      </c>
      <c r="AN51" s="71">
        <v>0</v>
      </c>
      <c r="AO51" s="71">
        <v>0</v>
      </c>
      <c r="AP51" s="71">
        <v>0</v>
      </c>
      <c r="AQ51" s="71">
        <v>0</v>
      </c>
      <c r="AR51" s="71">
        <v>0</v>
      </c>
      <c r="AS51" s="71">
        <v>0</v>
      </c>
      <c r="AT51" s="71">
        <v>0</v>
      </c>
      <c r="AU51" s="71">
        <v>0</v>
      </c>
      <c r="AV51" s="71">
        <v>0</v>
      </c>
      <c r="AW51" s="71">
        <v>0</v>
      </c>
      <c r="AX51" s="71">
        <v>0</v>
      </c>
      <c r="AY51" s="71">
        <v>0</v>
      </c>
      <c r="AZ51" s="71">
        <v>0</v>
      </c>
      <c r="BA51" s="71">
        <v>0</v>
      </c>
      <c r="BB51" s="71">
        <v>0</v>
      </c>
      <c r="BC51" s="71">
        <v>0</v>
      </c>
      <c r="BD51" s="71">
        <v>0</v>
      </c>
      <c r="BE51" s="71">
        <v>0</v>
      </c>
      <c r="BF51" s="71">
        <v>0</v>
      </c>
      <c r="BG51" s="71">
        <v>0</v>
      </c>
      <c r="BH51" s="71">
        <v>0</v>
      </c>
      <c r="BI51" s="71">
        <v>0</v>
      </c>
      <c r="BJ51" s="71">
        <v>0</v>
      </c>
      <c r="BK51" s="71">
        <v>0</v>
      </c>
      <c r="BL51" s="71">
        <v>0</v>
      </c>
      <c r="BM51" s="71">
        <v>0</v>
      </c>
      <c r="BN51" s="71">
        <v>0</v>
      </c>
      <c r="BO51" s="71">
        <v>0</v>
      </c>
      <c r="BP51" s="71">
        <v>0</v>
      </c>
      <c r="BQ51" s="71">
        <v>0</v>
      </c>
      <c r="BR51" s="71">
        <v>0</v>
      </c>
      <c r="BS51" s="71">
        <v>0</v>
      </c>
      <c r="BT51" s="71">
        <v>0</v>
      </c>
      <c r="BU51" s="71">
        <v>0</v>
      </c>
      <c r="BV51" s="71">
        <v>0</v>
      </c>
      <c r="BW51" s="71">
        <v>0</v>
      </c>
      <c r="BX51" s="71">
        <v>0</v>
      </c>
      <c r="BY51" s="71">
        <v>0</v>
      </c>
      <c r="BZ51" s="71">
        <v>0</v>
      </c>
      <c r="CA51" s="71">
        <v>0</v>
      </c>
      <c r="CB51" s="71">
        <v>0</v>
      </c>
      <c r="CC51" s="71">
        <v>0</v>
      </c>
      <c r="CD51" s="71">
        <v>0</v>
      </c>
      <c r="CE51" s="71">
        <v>0</v>
      </c>
      <c r="CF51" s="71">
        <v>0</v>
      </c>
      <c r="CG51" s="71">
        <v>0</v>
      </c>
      <c r="CH51" s="71">
        <v>0</v>
      </c>
      <c r="CI51" s="71">
        <v>0</v>
      </c>
      <c r="CJ51" s="71">
        <v>0</v>
      </c>
      <c r="CK51" s="71">
        <v>0</v>
      </c>
      <c r="CL51" s="71">
        <v>0</v>
      </c>
      <c r="CM51" s="71">
        <v>0</v>
      </c>
      <c r="CN51" s="71">
        <v>0</v>
      </c>
      <c r="CO51" s="71">
        <v>0</v>
      </c>
      <c r="CP51" s="71">
        <v>0</v>
      </c>
      <c r="CQ51" s="71">
        <v>0</v>
      </c>
      <c r="CR51" s="71">
        <v>0</v>
      </c>
      <c r="CS51" s="71">
        <v>0</v>
      </c>
      <c r="CT51" s="71">
        <v>0</v>
      </c>
      <c r="CU51" s="71">
        <v>0</v>
      </c>
    </row>
    <row r="52" spans="1:99" ht="12.75" customHeight="1">
      <c r="A52" s="54" t="s">
        <v>91</v>
      </c>
      <c r="B52" s="69">
        <v>1060</v>
      </c>
      <c r="C52" s="70" t="s">
        <v>376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1">
        <v>0</v>
      </c>
      <c r="AH52" s="71">
        <v>0</v>
      </c>
      <c r="AI52" s="71">
        <v>0</v>
      </c>
      <c r="AJ52" s="71">
        <v>0</v>
      </c>
      <c r="AK52" s="71">
        <v>0</v>
      </c>
      <c r="AL52" s="71">
        <v>0</v>
      </c>
      <c r="AM52" s="71">
        <v>0</v>
      </c>
      <c r="AN52" s="71">
        <v>0</v>
      </c>
      <c r="AO52" s="71">
        <v>0</v>
      </c>
      <c r="AP52" s="71">
        <v>0</v>
      </c>
      <c r="AQ52" s="71">
        <v>0</v>
      </c>
      <c r="AR52" s="71">
        <v>0</v>
      </c>
      <c r="AS52" s="71">
        <v>0</v>
      </c>
      <c r="AT52" s="71">
        <v>0</v>
      </c>
      <c r="AU52" s="71">
        <v>0</v>
      </c>
      <c r="AV52" s="71">
        <v>0</v>
      </c>
      <c r="AW52" s="71">
        <v>0</v>
      </c>
      <c r="AX52" s="71">
        <v>0</v>
      </c>
      <c r="AY52" s="71">
        <v>0</v>
      </c>
      <c r="AZ52" s="71">
        <v>0</v>
      </c>
      <c r="BA52" s="71">
        <v>0</v>
      </c>
      <c r="BB52" s="71">
        <v>0</v>
      </c>
      <c r="BC52" s="71">
        <v>0</v>
      </c>
      <c r="BD52" s="71">
        <v>0</v>
      </c>
      <c r="BE52" s="71">
        <v>0</v>
      </c>
      <c r="BF52" s="71">
        <v>0</v>
      </c>
      <c r="BG52" s="71">
        <v>0</v>
      </c>
      <c r="BH52" s="71">
        <v>0</v>
      </c>
      <c r="BI52" s="71">
        <v>0</v>
      </c>
      <c r="BJ52" s="71">
        <v>0</v>
      </c>
      <c r="BK52" s="71">
        <v>0</v>
      </c>
      <c r="BL52" s="71">
        <v>0</v>
      </c>
      <c r="BM52" s="71">
        <v>0</v>
      </c>
      <c r="BN52" s="71">
        <v>0</v>
      </c>
      <c r="BO52" s="71">
        <v>0</v>
      </c>
      <c r="BP52" s="71">
        <v>0</v>
      </c>
      <c r="BQ52" s="71">
        <v>0</v>
      </c>
      <c r="BR52" s="71">
        <v>0</v>
      </c>
      <c r="BS52" s="71">
        <v>0</v>
      </c>
      <c r="BT52" s="71">
        <v>0</v>
      </c>
      <c r="BU52" s="71">
        <v>0</v>
      </c>
      <c r="BV52" s="71">
        <v>0</v>
      </c>
      <c r="BW52" s="71">
        <v>0</v>
      </c>
      <c r="BX52" s="71">
        <v>0</v>
      </c>
      <c r="BY52" s="71">
        <v>0</v>
      </c>
      <c r="BZ52" s="71">
        <v>0</v>
      </c>
      <c r="CA52" s="71">
        <v>0</v>
      </c>
      <c r="CB52" s="71">
        <v>0</v>
      </c>
      <c r="CC52" s="71">
        <v>0</v>
      </c>
      <c r="CD52" s="71">
        <v>0</v>
      </c>
      <c r="CE52" s="71">
        <v>0</v>
      </c>
      <c r="CF52" s="71">
        <v>0</v>
      </c>
      <c r="CG52" s="71">
        <v>0</v>
      </c>
      <c r="CH52" s="71">
        <v>0</v>
      </c>
      <c r="CI52" s="71">
        <v>0</v>
      </c>
      <c r="CJ52" s="71">
        <v>0</v>
      </c>
      <c r="CK52" s="71">
        <v>0</v>
      </c>
      <c r="CL52" s="71">
        <v>0</v>
      </c>
      <c r="CM52" s="71">
        <v>0</v>
      </c>
      <c r="CN52" s="71">
        <v>0</v>
      </c>
      <c r="CO52" s="71">
        <v>0</v>
      </c>
      <c r="CP52" s="71">
        <v>0</v>
      </c>
      <c r="CQ52" s="71">
        <v>0</v>
      </c>
      <c r="CR52" s="71">
        <v>0</v>
      </c>
      <c r="CS52" s="71">
        <v>0</v>
      </c>
      <c r="CT52" s="71">
        <v>0</v>
      </c>
      <c r="CU52" s="71">
        <v>0</v>
      </c>
    </row>
    <row r="53" spans="1:99" ht="12.75" customHeight="1">
      <c r="A53" s="54" t="s">
        <v>93</v>
      </c>
      <c r="B53" s="69">
        <v>1061</v>
      </c>
      <c r="C53" s="70" t="s">
        <v>376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1">
        <v>0</v>
      </c>
      <c r="AH53" s="71">
        <v>0</v>
      </c>
      <c r="AI53" s="71">
        <v>0</v>
      </c>
      <c r="AJ53" s="71">
        <v>0</v>
      </c>
      <c r="AK53" s="71">
        <v>0</v>
      </c>
      <c r="AL53" s="71">
        <v>0</v>
      </c>
      <c r="AM53" s="71">
        <v>0</v>
      </c>
      <c r="AN53" s="71">
        <v>0</v>
      </c>
      <c r="AO53" s="71">
        <v>0</v>
      </c>
      <c r="AP53" s="71">
        <v>0</v>
      </c>
      <c r="AQ53" s="71">
        <v>0</v>
      </c>
      <c r="AR53" s="71">
        <v>0</v>
      </c>
      <c r="AS53" s="71">
        <v>0</v>
      </c>
      <c r="AT53" s="71">
        <v>0</v>
      </c>
      <c r="AU53" s="71">
        <v>0</v>
      </c>
      <c r="AV53" s="71">
        <v>0</v>
      </c>
      <c r="AW53" s="71">
        <v>0</v>
      </c>
      <c r="AX53" s="71">
        <v>0</v>
      </c>
      <c r="AY53" s="71">
        <v>0</v>
      </c>
      <c r="AZ53" s="71">
        <v>0</v>
      </c>
      <c r="BA53" s="71">
        <v>0</v>
      </c>
      <c r="BB53" s="71">
        <v>0</v>
      </c>
      <c r="BC53" s="71">
        <v>0</v>
      </c>
      <c r="BD53" s="71">
        <v>0</v>
      </c>
      <c r="BE53" s="71">
        <v>0</v>
      </c>
      <c r="BF53" s="71">
        <v>0</v>
      </c>
      <c r="BG53" s="71">
        <v>0</v>
      </c>
      <c r="BH53" s="71">
        <v>0</v>
      </c>
      <c r="BI53" s="71">
        <v>0</v>
      </c>
      <c r="BJ53" s="71">
        <v>0</v>
      </c>
      <c r="BK53" s="71">
        <v>0</v>
      </c>
      <c r="BL53" s="71">
        <v>0</v>
      </c>
      <c r="BM53" s="71">
        <v>0</v>
      </c>
      <c r="BN53" s="71">
        <v>0</v>
      </c>
      <c r="BO53" s="71">
        <v>0</v>
      </c>
      <c r="BP53" s="71">
        <v>0</v>
      </c>
      <c r="BQ53" s="71">
        <v>0</v>
      </c>
      <c r="BR53" s="71">
        <v>0</v>
      </c>
      <c r="BS53" s="71">
        <v>0</v>
      </c>
      <c r="BT53" s="71">
        <v>0</v>
      </c>
      <c r="BU53" s="71">
        <v>0</v>
      </c>
      <c r="BV53" s="71">
        <v>0</v>
      </c>
      <c r="BW53" s="71">
        <v>0</v>
      </c>
      <c r="BX53" s="71">
        <v>0</v>
      </c>
      <c r="BY53" s="71">
        <v>0</v>
      </c>
      <c r="BZ53" s="71">
        <v>0</v>
      </c>
      <c r="CA53" s="71">
        <v>0</v>
      </c>
      <c r="CB53" s="71">
        <v>0</v>
      </c>
      <c r="CC53" s="71">
        <v>0</v>
      </c>
      <c r="CD53" s="71">
        <v>0</v>
      </c>
      <c r="CE53" s="71">
        <v>0</v>
      </c>
      <c r="CF53" s="71">
        <v>0</v>
      </c>
      <c r="CG53" s="71">
        <v>0</v>
      </c>
      <c r="CH53" s="71">
        <v>0</v>
      </c>
      <c r="CI53" s="71">
        <v>0</v>
      </c>
      <c r="CJ53" s="71">
        <v>0</v>
      </c>
      <c r="CK53" s="71">
        <v>0</v>
      </c>
      <c r="CL53" s="71">
        <v>0</v>
      </c>
      <c r="CM53" s="71">
        <v>0</v>
      </c>
      <c r="CN53" s="71">
        <v>0</v>
      </c>
      <c r="CO53" s="71">
        <v>0</v>
      </c>
      <c r="CP53" s="71">
        <v>0</v>
      </c>
      <c r="CQ53" s="71">
        <v>0</v>
      </c>
      <c r="CR53" s="71">
        <v>0</v>
      </c>
      <c r="CS53" s="71">
        <v>0</v>
      </c>
      <c r="CT53" s="71">
        <v>0</v>
      </c>
      <c r="CU53" s="71">
        <v>0</v>
      </c>
    </row>
    <row r="54" spans="1:99" ht="12.75" customHeight="1">
      <c r="A54" s="54" t="s">
        <v>95</v>
      </c>
      <c r="B54" s="69">
        <v>2001</v>
      </c>
      <c r="C54" s="70" t="s">
        <v>376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1">
        <v>0</v>
      </c>
      <c r="AH54" s="71">
        <v>0</v>
      </c>
      <c r="AI54" s="71">
        <v>0</v>
      </c>
      <c r="AJ54" s="71">
        <v>0</v>
      </c>
      <c r="AK54" s="71">
        <v>0</v>
      </c>
      <c r="AL54" s="71">
        <v>0</v>
      </c>
      <c r="AM54" s="71">
        <v>0</v>
      </c>
      <c r="AN54" s="71">
        <v>-37567.619999999879</v>
      </c>
      <c r="AO54" s="71">
        <v>-647762.01</v>
      </c>
      <c r="AP54" s="71">
        <v>-647762.01</v>
      </c>
      <c r="AQ54" s="71">
        <v>0</v>
      </c>
      <c r="AR54" s="71">
        <v>610194.39000000013</v>
      </c>
      <c r="AS54" s="71">
        <v>610194.39000000013</v>
      </c>
      <c r="AT54" s="71">
        <v>-485401.18999999994</v>
      </c>
      <c r="AU54" s="71">
        <v>-485401.18999999994</v>
      </c>
      <c r="AV54" s="71">
        <v>0</v>
      </c>
      <c r="AW54" s="71">
        <v>0</v>
      </c>
      <c r="AX54" s="71">
        <v>0</v>
      </c>
      <c r="AY54" s="71">
        <v>1095595.58</v>
      </c>
      <c r="AZ54" s="71">
        <v>0</v>
      </c>
      <c r="BA54" s="71">
        <v>0</v>
      </c>
      <c r="BB54" s="71">
        <v>0</v>
      </c>
      <c r="BC54" s="71">
        <v>0</v>
      </c>
      <c r="BD54" s="71">
        <v>0</v>
      </c>
      <c r="BE54" s="71">
        <v>0</v>
      </c>
      <c r="BF54" s="71">
        <v>0</v>
      </c>
      <c r="BG54" s="71">
        <v>0</v>
      </c>
      <c r="BH54" s="71">
        <v>0</v>
      </c>
      <c r="BI54" s="71">
        <v>0</v>
      </c>
      <c r="BJ54" s="71">
        <v>0</v>
      </c>
      <c r="BK54" s="71">
        <v>0</v>
      </c>
      <c r="BL54" s="71">
        <v>0</v>
      </c>
      <c r="BM54" s="71">
        <v>0</v>
      </c>
      <c r="BN54" s="71">
        <v>0</v>
      </c>
      <c r="BO54" s="71">
        <v>0</v>
      </c>
      <c r="BP54" s="71">
        <v>0</v>
      </c>
      <c r="BQ54" s="71">
        <v>0</v>
      </c>
      <c r="BR54" s="71">
        <v>0</v>
      </c>
      <c r="BS54" s="71">
        <v>0</v>
      </c>
      <c r="BT54" s="71">
        <v>0</v>
      </c>
      <c r="BU54" s="71">
        <v>0</v>
      </c>
      <c r="BV54" s="71">
        <v>0</v>
      </c>
      <c r="BW54" s="71">
        <v>0</v>
      </c>
      <c r="BX54" s="71">
        <v>0</v>
      </c>
      <c r="BY54" s="71">
        <v>0</v>
      </c>
      <c r="BZ54" s="71">
        <v>0</v>
      </c>
      <c r="CA54" s="71">
        <v>0</v>
      </c>
      <c r="CB54" s="71">
        <v>0</v>
      </c>
      <c r="CC54" s="71">
        <v>0</v>
      </c>
      <c r="CD54" s="71">
        <v>0</v>
      </c>
      <c r="CE54" s="71">
        <v>0</v>
      </c>
      <c r="CF54" s="71">
        <v>0</v>
      </c>
      <c r="CG54" s="71">
        <v>0</v>
      </c>
      <c r="CH54" s="71">
        <v>0</v>
      </c>
      <c r="CI54" s="71">
        <v>0</v>
      </c>
      <c r="CJ54" s="71">
        <v>0</v>
      </c>
      <c r="CK54" s="71">
        <v>0</v>
      </c>
      <c r="CL54" s="71">
        <v>0</v>
      </c>
      <c r="CM54" s="71">
        <v>0</v>
      </c>
      <c r="CN54" s="71">
        <v>0</v>
      </c>
      <c r="CO54" s="71">
        <v>0</v>
      </c>
      <c r="CP54" s="71">
        <v>0</v>
      </c>
      <c r="CQ54" s="71">
        <v>0</v>
      </c>
      <c r="CR54" s="71">
        <v>0</v>
      </c>
      <c r="CS54" s="71">
        <v>0</v>
      </c>
      <c r="CT54" s="71">
        <v>0</v>
      </c>
      <c r="CU54" s="71">
        <v>-37567.619999999879</v>
      </c>
    </row>
    <row r="55" spans="1:99" ht="12.75" customHeight="1">
      <c r="A55" s="54" t="s">
        <v>97</v>
      </c>
      <c r="B55" s="69">
        <v>2002</v>
      </c>
      <c r="C55" s="70" t="s">
        <v>377</v>
      </c>
      <c r="D55" s="71">
        <v>3215751007.7700005</v>
      </c>
      <c r="E55" s="71">
        <v>3334141082.6799998</v>
      </c>
      <c r="F55" s="71">
        <v>3338835905.1799998</v>
      </c>
      <c r="G55" s="71">
        <v>-4694822.5</v>
      </c>
      <c r="H55" s="71">
        <v>-119217118.12999904</v>
      </c>
      <c r="I55" s="71">
        <v>-119217118.12999904</v>
      </c>
      <c r="J55" s="71">
        <v>-1177225176.9599991</v>
      </c>
      <c r="K55" s="71">
        <v>1058008058.83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827043.22</v>
      </c>
      <c r="W55" s="71">
        <v>751733.82000000007</v>
      </c>
      <c r="X55" s="71">
        <v>0</v>
      </c>
      <c r="Y55" s="71">
        <v>73056.700000000012</v>
      </c>
      <c r="Z55" s="71">
        <v>2252.7000000000007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1">
        <v>0</v>
      </c>
      <c r="AH55" s="71">
        <v>0</v>
      </c>
      <c r="AI55" s="71">
        <v>0</v>
      </c>
      <c r="AJ55" s="71">
        <v>0</v>
      </c>
      <c r="AK55" s="71">
        <v>0</v>
      </c>
      <c r="AL55" s="71">
        <v>0</v>
      </c>
      <c r="AM55" s="71">
        <v>0</v>
      </c>
      <c r="AN55" s="71">
        <v>-3307581363.0399985</v>
      </c>
      <c r="AO55" s="71">
        <v>-600450389.09000003</v>
      </c>
      <c r="AP55" s="71">
        <v>-601110836.61000001</v>
      </c>
      <c r="AQ55" s="71">
        <v>660447.52</v>
      </c>
      <c r="AR55" s="71">
        <v>-189880125.97999936</v>
      </c>
      <c r="AS55" s="71">
        <v>-189880125.97999936</v>
      </c>
      <c r="AT55" s="71">
        <v>-583694362.94999933</v>
      </c>
      <c r="AU55" s="71">
        <v>-462338575.38999939</v>
      </c>
      <c r="AV55" s="71">
        <v>-121355787.55999994</v>
      </c>
      <c r="AW55" s="71">
        <v>0</v>
      </c>
      <c r="AX55" s="71">
        <v>0</v>
      </c>
      <c r="AY55" s="71">
        <v>393814236.96999997</v>
      </c>
      <c r="AZ55" s="71">
        <v>0</v>
      </c>
      <c r="BA55" s="71">
        <v>0</v>
      </c>
      <c r="BB55" s="71">
        <v>0</v>
      </c>
      <c r="BC55" s="71">
        <v>0</v>
      </c>
      <c r="BD55" s="71">
        <v>0</v>
      </c>
      <c r="BE55" s="71">
        <v>0</v>
      </c>
      <c r="BF55" s="71">
        <v>0</v>
      </c>
      <c r="BG55" s="71">
        <v>0</v>
      </c>
      <c r="BH55" s="71">
        <v>0</v>
      </c>
      <c r="BI55" s="71">
        <v>0</v>
      </c>
      <c r="BJ55" s="71">
        <v>-75369346.29000017</v>
      </c>
      <c r="BK55" s="71">
        <v>-75369346.29000017</v>
      </c>
      <c r="BL55" s="71">
        <v>-170308925.07000017</v>
      </c>
      <c r="BM55" s="71">
        <v>94939578.780000001</v>
      </c>
      <c r="BN55" s="71">
        <v>0</v>
      </c>
      <c r="BO55" s="71">
        <v>0</v>
      </c>
      <c r="BP55" s="71">
        <v>0</v>
      </c>
      <c r="BQ55" s="71">
        <v>-212876.09000000264</v>
      </c>
      <c r="BR55" s="71">
        <v>-212876.09000000264</v>
      </c>
      <c r="BS55" s="71">
        <v>0</v>
      </c>
      <c r="BT55" s="71">
        <v>0</v>
      </c>
      <c r="BU55" s="71">
        <v>-2441668625.5899987</v>
      </c>
      <c r="BV55" s="71">
        <v>-2048525675.7199988</v>
      </c>
      <c r="BW55" s="71">
        <v>-228648641.32999998</v>
      </c>
      <c r="BX55" s="71">
        <v>-54098061.569999993</v>
      </c>
      <c r="BY55" s="71">
        <v>0</v>
      </c>
      <c r="BZ55" s="71">
        <v>-9848347.25</v>
      </c>
      <c r="CA55" s="71">
        <v>-100547899.72</v>
      </c>
      <c r="CB55" s="71">
        <v>0</v>
      </c>
      <c r="CC55" s="71">
        <v>0</v>
      </c>
      <c r="CD55" s="71">
        <v>0</v>
      </c>
      <c r="CE55" s="71">
        <v>0</v>
      </c>
      <c r="CF55" s="71">
        <v>0</v>
      </c>
      <c r="CG55" s="71">
        <v>0</v>
      </c>
      <c r="CH55" s="71">
        <v>0</v>
      </c>
      <c r="CI55" s="71">
        <v>0</v>
      </c>
      <c r="CJ55" s="71">
        <v>0</v>
      </c>
      <c r="CK55" s="71">
        <v>0</v>
      </c>
      <c r="CL55" s="71">
        <v>0</v>
      </c>
      <c r="CM55" s="71">
        <v>0</v>
      </c>
      <c r="CN55" s="71">
        <v>0</v>
      </c>
      <c r="CO55" s="71">
        <v>0</v>
      </c>
      <c r="CP55" s="71">
        <v>0</v>
      </c>
      <c r="CQ55" s="71">
        <v>0</v>
      </c>
      <c r="CR55" s="71">
        <v>0</v>
      </c>
      <c r="CS55" s="71">
        <v>0</v>
      </c>
      <c r="CT55" s="71">
        <v>0</v>
      </c>
      <c r="CU55" s="71">
        <v>-91830355.269998074</v>
      </c>
    </row>
    <row r="56" spans="1:99" ht="12.75" customHeight="1">
      <c r="A56" s="54" t="s">
        <v>99</v>
      </c>
      <c r="B56" s="69">
        <v>2005</v>
      </c>
      <c r="C56" s="70" t="s">
        <v>377</v>
      </c>
      <c r="D56" s="71">
        <v>31757291.75</v>
      </c>
      <c r="E56" s="71">
        <v>300482.62</v>
      </c>
      <c r="F56" s="71">
        <v>312104.63</v>
      </c>
      <c r="G56" s="71">
        <v>-11622.01</v>
      </c>
      <c r="H56" s="71">
        <v>-128095.83</v>
      </c>
      <c r="I56" s="71">
        <v>-133483.32</v>
      </c>
      <c r="J56" s="71">
        <v>-142454.39999999999</v>
      </c>
      <c r="K56" s="71">
        <v>8971.08</v>
      </c>
      <c r="L56" s="71">
        <v>5387.49</v>
      </c>
      <c r="M56" s="71">
        <v>6477.2</v>
      </c>
      <c r="N56" s="71">
        <v>-1089.71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31752991.350000001</v>
      </c>
      <c r="W56" s="71">
        <v>22253989.98</v>
      </c>
      <c r="X56" s="71">
        <v>0</v>
      </c>
      <c r="Y56" s="71">
        <v>0</v>
      </c>
      <c r="Z56" s="71">
        <v>9499001.3699999992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1">
        <v>-168086.38999999998</v>
      </c>
      <c r="AH56" s="71">
        <v>-168086.38999999998</v>
      </c>
      <c r="AI56" s="71">
        <v>0</v>
      </c>
      <c r="AJ56" s="71">
        <v>0</v>
      </c>
      <c r="AK56" s="71">
        <v>0</v>
      </c>
      <c r="AL56" s="71">
        <v>0</v>
      </c>
      <c r="AM56" s="71">
        <v>0</v>
      </c>
      <c r="AN56" s="71">
        <v>-5380423.3599999994</v>
      </c>
      <c r="AO56" s="71">
        <v>-8996981.5899999999</v>
      </c>
      <c r="AP56" s="71">
        <v>-8996981.5899999999</v>
      </c>
      <c r="AQ56" s="71">
        <v>0</v>
      </c>
      <c r="AR56" s="71">
        <v>1137517.6000000001</v>
      </c>
      <c r="AS56" s="71">
        <v>1137517.6000000001</v>
      </c>
      <c r="AT56" s="71">
        <v>-3738762.61</v>
      </c>
      <c r="AU56" s="71">
        <v>-3738762.61</v>
      </c>
      <c r="AV56" s="71">
        <v>0</v>
      </c>
      <c r="AW56" s="71">
        <v>0</v>
      </c>
      <c r="AX56" s="71">
        <v>0</v>
      </c>
      <c r="AY56" s="71">
        <v>4876280.21</v>
      </c>
      <c r="AZ56" s="71">
        <v>0</v>
      </c>
      <c r="BA56" s="71">
        <v>0</v>
      </c>
      <c r="BB56" s="71">
        <v>0</v>
      </c>
      <c r="BC56" s="71">
        <v>0</v>
      </c>
      <c r="BD56" s="71">
        <v>0</v>
      </c>
      <c r="BE56" s="71">
        <v>0</v>
      </c>
      <c r="BF56" s="71">
        <v>0</v>
      </c>
      <c r="BG56" s="71">
        <v>0</v>
      </c>
      <c r="BH56" s="71">
        <v>0</v>
      </c>
      <c r="BI56" s="71">
        <v>0</v>
      </c>
      <c r="BJ56" s="71">
        <v>3827543.0500000007</v>
      </c>
      <c r="BK56" s="71">
        <v>3827543.0500000007</v>
      </c>
      <c r="BL56" s="71">
        <v>-6252263.0399999991</v>
      </c>
      <c r="BM56" s="71">
        <v>10079806.09</v>
      </c>
      <c r="BN56" s="71">
        <v>0</v>
      </c>
      <c r="BO56" s="71">
        <v>0</v>
      </c>
      <c r="BP56" s="71">
        <v>0</v>
      </c>
      <c r="BQ56" s="71">
        <v>-228.74</v>
      </c>
      <c r="BR56" s="71">
        <v>-228.74</v>
      </c>
      <c r="BS56" s="71">
        <v>0</v>
      </c>
      <c r="BT56" s="71">
        <v>0</v>
      </c>
      <c r="BU56" s="71">
        <v>-791889.83000000019</v>
      </c>
      <c r="BV56" s="71">
        <v>-16492.900000000001</v>
      </c>
      <c r="BW56" s="71">
        <v>-695381.03</v>
      </c>
      <c r="BX56" s="71">
        <v>-30627.38</v>
      </c>
      <c r="BY56" s="71">
        <v>0</v>
      </c>
      <c r="BZ56" s="71">
        <v>-10536.43</v>
      </c>
      <c r="CA56" s="71">
        <v>-38611.300000000003</v>
      </c>
      <c r="CB56" s="71">
        <v>0</v>
      </c>
      <c r="CC56" s="71">
        <v>-240.79</v>
      </c>
      <c r="CD56" s="71">
        <v>-556383.85</v>
      </c>
      <c r="CE56" s="71">
        <v>0</v>
      </c>
      <c r="CF56" s="71">
        <v>0</v>
      </c>
      <c r="CG56" s="71">
        <v>0</v>
      </c>
      <c r="CH56" s="71">
        <v>0</v>
      </c>
      <c r="CI56" s="71">
        <v>-556383.85</v>
      </c>
      <c r="CJ56" s="71">
        <v>0</v>
      </c>
      <c r="CK56" s="71">
        <v>0</v>
      </c>
      <c r="CL56" s="71">
        <v>0</v>
      </c>
      <c r="CM56" s="71">
        <v>0</v>
      </c>
      <c r="CN56" s="71">
        <v>0</v>
      </c>
      <c r="CO56" s="71">
        <v>0</v>
      </c>
      <c r="CP56" s="71">
        <v>0</v>
      </c>
      <c r="CQ56" s="71">
        <v>0</v>
      </c>
      <c r="CR56" s="71">
        <v>0</v>
      </c>
      <c r="CS56" s="71">
        <v>0</v>
      </c>
      <c r="CT56" s="71">
        <v>0</v>
      </c>
      <c r="CU56" s="71">
        <v>26376868.390000001</v>
      </c>
    </row>
    <row r="57" spans="1:99" ht="12.75" customHeight="1">
      <c r="A57" s="54" t="s">
        <v>101</v>
      </c>
      <c r="B57" s="69">
        <v>2006</v>
      </c>
      <c r="C57" s="70" t="s">
        <v>378</v>
      </c>
      <c r="D57" s="71">
        <v>529881937.65999997</v>
      </c>
      <c r="E57" s="71">
        <v>437066824.90999997</v>
      </c>
      <c r="F57" s="71">
        <v>478561464.63</v>
      </c>
      <c r="G57" s="71">
        <v>-41494639.719999999</v>
      </c>
      <c r="H57" s="71">
        <v>-61345693.780000016</v>
      </c>
      <c r="I57" s="71">
        <v>-22246372.140000015</v>
      </c>
      <c r="J57" s="71">
        <v>-167646070.78</v>
      </c>
      <c r="K57" s="71">
        <v>145399698.63999999</v>
      </c>
      <c r="L57" s="71">
        <v>-39099321.640000001</v>
      </c>
      <c r="M57" s="71">
        <v>9093733.5199999996</v>
      </c>
      <c r="N57" s="71">
        <v>-48193055.159999996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142777659.62</v>
      </c>
      <c r="W57" s="71">
        <v>1113350.6499999999</v>
      </c>
      <c r="X57" s="71">
        <v>0</v>
      </c>
      <c r="Y57" s="71">
        <v>738345.44</v>
      </c>
      <c r="Z57" s="71">
        <v>140889480.50999999</v>
      </c>
      <c r="AA57" s="71">
        <v>0</v>
      </c>
      <c r="AB57" s="71">
        <v>0</v>
      </c>
      <c r="AC57" s="71">
        <v>0</v>
      </c>
      <c r="AD57" s="71">
        <v>0</v>
      </c>
      <c r="AE57" s="71">
        <v>36483.019999999997</v>
      </c>
      <c r="AF57" s="71">
        <v>-79044.39</v>
      </c>
      <c r="AG57" s="71">
        <v>11462191.300000001</v>
      </c>
      <c r="AH57" s="71">
        <v>11462191.300000001</v>
      </c>
      <c r="AI57" s="71">
        <v>0</v>
      </c>
      <c r="AJ57" s="71">
        <v>0</v>
      </c>
      <c r="AK57" s="71">
        <v>0</v>
      </c>
      <c r="AL57" s="71">
        <v>0</v>
      </c>
      <c r="AM57" s="71">
        <v>0</v>
      </c>
      <c r="AN57" s="71">
        <v>-803795678.88000011</v>
      </c>
      <c r="AO57" s="71">
        <v>-113274613.94</v>
      </c>
      <c r="AP57" s="71">
        <v>-156149668.5</v>
      </c>
      <c r="AQ57" s="71">
        <v>42875054.560000002</v>
      </c>
      <c r="AR57" s="71">
        <v>-7369618.0699999966</v>
      </c>
      <c r="AS57" s="71">
        <v>-6561496.3599999994</v>
      </c>
      <c r="AT57" s="71">
        <v>-115552364.39</v>
      </c>
      <c r="AU57" s="71">
        <v>-94954575</v>
      </c>
      <c r="AV57" s="71">
        <v>-20597789.390000001</v>
      </c>
      <c r="AW57" s="71">
        <v>0</v>
      </c>
      <c r="AX57" s="71">
        <v>0</v>
      </c>
      <c r="AY57" s="71">
        <v>108990868.03</v>
      </c>
      <c r="AZ57" s="71">
        <v>-808121.70999999717</v>
      </c>
      <c r="BA57" s="71">
        <v>19517435.310000002</v>
      </c>
      <c r="BB57" s="71">
        <v>15187002.74</v>
      </c>
      <c r="BC57" s="71">
        <v>4330432.57</v>
      </c>
      <c r="BD57" s="71">
        <v>0</v>
      </c>
      <c r="BE57" s="71">
        <v>0</v>
      </c>
      <c r="BF57" s="71">
        <v>-20325557.02</v>
      </c>
      <c r="BG57" s="71">
        <v>0</v>
      </c>
      <c r="BH57" s="71">
        <v>0</v>
      </c>
      <c r="BI57" s="71">
        <v>0</v>
      </c>
      <c r="BJ57" s="71">
        <v>-210293950.49000007</v>
      </c>
      <c r="BK57" s="71">
        <v>-202646681.19000006</v>
      </c>
      <c r="BL57" s="71">
        <v>-849725365.17000008</v>
      </c>
      <c r="BM57" s="71">
        <v>647078683.98000002</v>
      </c>
      <c r="BN57" s="71">
        <v>-7647269.2999999998</v>
      </c>
      <c r="BO57" s="71">
        <v>865642.22</v>
      </c>
      <c r="BP57" s="71">
        <v>-8512911.5199999996</v>
      </c>
      <c r="BQ57" s="71">
        <v>-3906016.2699999986</v>
      </c>
      <c r="BR57" s="71">
        <v>-3906016.2699999986</v>
      </c>
      <c r="BS57" s="71">
        <v>0</v>
      </c>
      <c r="BT57" s="71">
        <v>0</v>
      </c>
      <c r="BU57" s="71">
        <v>-468948566.82000005</v>
      </c>
      <c r="BV57" s="71">
        <v>-134904460.03</v>
      </c>
      <c r="BW57" s="71">
        <v>-203431845.94999999</v>
      </c>
      <c r="BX57" s="71">
        <v>-118380714.84</v>
      </c>
      <c r="BY57" s="71">
        <v>0</v>
      </c>
      <c r="BZ57" s="71">
        <v>-11004654.109999999</v>
      </c>
      <c r="CA57" s="71">
        <v>0</v>
      </c>
      <c r="CB57" s="71">
        <v>27145267.469999999</v>
      </c>
      <c r="CC57" s="71">
        <v>-28372159.359999999</v>
      </c>
      <c r="CD57" s="71">
        <v>-2913.29</v>
      </c>
      <c r="CE57" s="71">
        <v>0</v>
      </c>
      <c r="CF57" s="71">
        <v>0</v>
      </c>
      <c r="CG57" s="71">
        <v>0</v>
      </c>
      <c r="CH57" s="71">
        <v>-2913.29</v>
      </c>
      <c r="CI57" s="71">
        <v>0</v>
      </c>
      <c r="CJ57" s="71">
        <v>0</v>
      </c>
      <c r="CK57" s="71">
        <v>0</v>
      </c>
      <c r="CL57" s="71">
        <v>0</v>
      </c>
      <c r="CM57" s="71">
        <v>0</v>
      </c>
      <c r="CN57" s="71">
        <v>0</v>
      </c>
      <c r="CO57" s="71">
        <v>0</v>
      </c>
      <c r="CP57" s="71">
        <v>0</v>
      </c>
      <c r="CQ57" s="71">
        <v>0</v>
      </c>
      <c r="CR57" s="71">
        <v>0</v>
      </c>
      <c r="CS57" s="71">
        <v>0</v>
      </c>
      <c r="CT57" s="71">
        <v>0</v>
      </c>
      <c r="CU57" s="71">
        <v>-273913741.22000015</v>
      </c>
    </row>
    <row r="58" spans="1:99" ht="12.75" customHeight="1">
      <c r="A58" s="54" t="s">
        <v>103</v>
      </c>
      <c r="B58" s="69">
        <v>2007</v>
      </c>
      <c r="C58" s="70" t="s">
        <v>377</v>
      </c>
      <c r="D58" s="71">
        <v>303858690.63999999</v>
      </c>
      <c r="E58" s="71">
        <v>242532001.09999999</v>
      </c>
      <c r="F58" s="71">
        <v>250604451.13999999</v>
      </c>
      <c r="G58" s="71">
        <v>-8072450.04</v>
      </c>
      <c r="H58" s="71">
        <v>-19227903.780000001</v>
      </c>
      <c r="I58" s="71">
        <v>-19227903.780000001</v>
      </c>
      <c r="J58" s="71">
        <v>-37396863.780000001</v>
      </c>
      <c r="K58" s="71">
        <v>18168960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79755907.090000004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79755907.090000004</v>
      </c>
      <c r="AF58" s="71">
        <v>0</v>
      </c>
      <c r="AG58" s="71">
        <v>798686.23</v>
      </c>
      <c r="AH58" s="71">
        <v>798686.23</v>
      </c>
      <c r="AI58" s="71">
        <v>0</v>
      </c>
      <c r="AJ58" s="71">
        <v>0</v>
      </c>
      <c r="AK58" s="71">
        <v>0</v>
      </c>
      <c r="AL58" s="71">
        <v>0</v>
      </c>
      <c r="AM58" s="71">
        <v>0</v>
      </c>
      <c r="AN58" s="71">
        <v>-246819442.86999995</v>
      </c>
      <c r="AO58" s="71">
        <v>-26047487.989999998</v>
      </c>
      <c r="AP58" s="71">
        <v>-26603999.309999999</v>
      </c>
      <c r="AQ58" s="71">
        <v>556511.31999999995</v>
      </c>
      <c r="AR58" s="71">
        <v>-1644789.0799999898</v>
      </c>
      <c r="AS58" s="71">
        <v>-1644789.0799999898</v>
      </c>
      <c r="AT58" s="71">
        <v>-6465673.5699999901</v>
      </c>
      <c r="AU58" s="71">
        <v>-4107271.23999999</v>
      </c>
      <c r="AV58" s="71">
        <v>-2358402.33</v>
      </c>
      <c r="AW58" s="71">
        <v>0</v>
      </c>
      <c r="AX58" s="71">
        <v>0</v>
      </c>
      <c r="AY58" s="71">
        <v>4820884.49</v>
      </c>
      <c r="AZ58" s="71">
        <v>0</v>
      </c>
      <c r="BA58" s="71">
        <v>9604.3499999999894</v>
      </c>
      <c r="BB58" s="71">
        <v>9604.3499999999894</v>
      </c>
      <c r="BC58" s="71">
        <v>0</v>
      </c>
      <c r="BD58" s="71">
        <v>0</v>
      </c>
      <c r="BE58" s="71">
        <v>0</v>
      </c>
      <c r="BF58" s="71">
        <v>-9604.35</v>
      </c>
      <c r="BG58" s="71">
        <v>0</v>
      </c>
      <c r="BH58" s="71">
        <v>0</v>
      </c>
      <c r="BI58" s="71">
        <v>0</v>
      </c>
      <c r="BJ58" s="71">
        <v>-16351896.789999992</v>
      </c>
      <c r="BK58" s="71">
        <v>-16351896.789999992</v>
      </c>
      <c r="BL58" s="71">
        <v>-120507853.97</v>
      </c>
      <c r="BM58" s="71">
        <v>104155957.18000001</v>
      </c>
      <c r="BN58" s="71">
        <v>0</v>
      </c>
      <c r="BO58" s="71">
        <v>0</v>
      </c>
      <c r="BP58" s="71">
        <v>0</v>
      </c>
      <c r="BQ58" s="71">
        <v>-3186976.7699999996</v>
      </c>
      <c r="BR58" s="71">
        <v>-3186976.7699999996</v>
      </c>
      <c r="BS58" s="71">
        <v>0</v>
      </c>
      <c r="BT58" s="71">
        <v>0</v>
      </c>
      <c r="BU58" s="71">
        <v>-199588292.23999998</v>
      </c>
      <c r="BV58" s="71">
        <v>-86647526.649999991</v>
      </c>
      <c r="BW58" s="71">
        <v>-45295337.61999999</v>
      </c>
      <c r="BX58" s="71">
        <v>-19048935.859999996</v>
      </c>
      <c r="BY58" s="71">
        <v>0</v>
      </c>
      <c r="BZ58" s="71">
        <v>-2960869.94</v>
      </c>
      <c r="CA58" s="71">
        <v>-51170908.900000006</v>
      </c>
      <c r="CB58" s="71">
        <v>0</v>
      </c>
      <c r="CC58" s="71">
        <v>5535286.7299999911</v>
      </c>
      <c r="CD58" s="71">
        <v>0</v>
      </c>
      <c r="CE58" s="71">
        <v>0</v>
      </c>
      <c r="CF58" s="71">
        <v>0</v>
      </c>
      <c r="CG58" s="71">
        <v>0</v>
      </c>
      <c r="CH58" s="71">
        <v>0</v>
      </c>
      <c r="CI58" s="71">
        <v>0</v>
      </c>
      <c r="CJ58" s="71">
        <v>0</v>
      </c>
      <c r="CK58" s="71">
        <v>0</v>
      </c>
      <c r="CL58" s="71">
        <v>0</v>
      </c>
      <c r="CM58" s="71">
        <v>0</v>
      </c>
      <c r="CN58" s="71">
        <v>0</v>
      </c>
      <c r="CO58" s="71">
        <v>0</v>
      </c>
      <c r="CP58" s="71">
        <v>0</v>
      </c>
      <c r="CQ58" s="71">
        <v>0</v>
      </c>
      <c r="CR58" s="71">
        <v>0</v>
      </c>
      <c r="CS58" s="71">
        <v>0</v>
      </c>
      <c r="CT58" s="71">
        <v>0</v>
      </c>
      <c r="CU58" s="71">
        <v>57039247.770000041</v>
      </c>
    </row>
    <row r="59" spans="1:99" ht="12.75" customHeight="1">
      <c r="A59" s="54" t="s">
        <v>105</v>
      </c>
      <c r="B59" s="69">
        <v>2008</v>
      </c>
      <c r="C59" s="70" t="s">
        <v>377</v>
      </c>
      <c r="D59" s="71">
        <v>252269985.20676103</v>
      </c>
      <c r="E59" s="71">
        <v>260591791.10000002</v>
      </c>
      <c r="F59" s="71">
        <v>260591791.10000002</v>
      </c>
      <c r="G59" s="71">
        <v>0</v>
      </c>
      <c r="H59" s="71">
        <v>-159738395.10999998</v>
      </c>
      <c r="I59" s="71">
        <v>-159724693.26999998</v>
      </c>
      <c r="J59" s="71">
        <v>-175890071.13</v>
      </c>
      <c r="K59" s="71">
        <v>16165377.859999999</v>
      </c>
      <c r="L59" s="71">
        <v>-13701.84</v>
      </c>
      <c r="M59" s="71">
        <v>0</v>
      </c>
      <c r="N59" s="71">
        <v>-13701.84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151416589.21676099</v>
      </c>
      <c r="W59" s="71">
        <v>151690491.973746</v>
      </c>
      <c r="X59" s="71">
        <v>0</v>
      </c>
      <c r="Y59" s="71">
        <v>-273902.75698500004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1">
        <v>0</v>
      </c>
      <c r="AH59" s="71">
        <v>0</v>
      </c>
      <c r="AI59" s="71">
        <v>0</v>
      </c>
      <c r="AJ59" s="71">
        <v>0</v>
      </c>
      <c r="AK59" s="71">
        <v>0</v>
      </c>
      <c r="AL59" s="71">
        <v>0</v>
      </c>
      <c r="AM59" s="71">
        <v>0</v>
      </c>
      <c r="AN59" s="71">
        <v>-402388970.983069</v>
      </c>
      <c r="AO59" s="71">
        <v>-8080718.5</v>
      </c>
      <c r="AP59" s="71">
        <v>-8080718.5</v>
      </c>
      <c r="AQ59" s="71">
        <v>0</v>
      </c>
      <c r="AR59" s="71">
        <v>-50264015.210000001</v>
      </c>
      <c r="AS59" s="71">
        <v>-50264015.210000001</v>
      </c>
      <c r="AT59" s="71">
        <v>-50622246.270000003</v>
      </c>
      <c r="AU59" s="71">
        <v>-3000000</v>
      </c>
      <c r="AV59" s="71">
        <v>-47622246.270000003</v>
      </c>
      <c r="AW59" s="71">
        <v>0</v>
      </c>
      <c r="AX59" s="71">
        <v>0</v>
      </c>
      <c r="AY59" s="71">
        <v>358231.06</v>
      </c>
      <c r="AZ59" s="71">
        <v>0</v>
      </c>
      <c r="BA59" s="71">
        <v>0</v>
      </c>
      <c r="BB59" s="71">
        <v>0</v>
      </c>
      <c r="BC59" s="71">
        <v>0</v>
      </c>
      <c r="BD59" s="71">
        <v>0</v>
      </c>
      <c r="BE59" s="71">
        <v>0</v>
      </c>
      <c r="BF59" s="71">
        <v>0</v>
      </c>
      <c r="BG59" s="71">
        <v>0</v>
      </c>
      <c r="BH59" s="71">
        <v>0</v>
      </c>
      <c r="BI59" s="71">
        <v>0</v>
      </c>
      <c r="BJ59" s="71">
        <v>-627431.81999999995</v>
      </c>
      <c r="BK59" s="71">
        <v>-627431.81999999995</v>
      </c>
      <c r="BL59" s="71">
        <v>-627431.81999999995</v>
      </c>
      <c r="BM59" s="71">
        <v>0</v>
      </c>
      <c r="BN59" s="71">
        <v>0</v>
      </c>
      <c r="BO59" s="71">
        <v>0</v>
      </c>
      <c r="BP59" s="71">
        <v>0</v>
      </c>
      <c r="BQ59" s="71">
        <v>-3157757.5</v>
      </c>
      <c r="BR59" s="71">
        <v>-3157757.5</v>
      </c>
      <c r="BS59" s="71">
        <v>0</v>
      </c>
      <c r="BT59" s="71">
        <v>0</v>
      </c>
      <c r="BU59" s="71">
        <v>-188842458.73630801</v>
      </c>
      <c r="BV59" s="71">
        <v>-6767190.5599999996</v>
      </c>
      <c r="BW59" s="71">
        <v>-46049967.164109997</v>
      </c>
      <c r="BX59" s="71">
        <v>-21733982.118719</v>
      </c>
      <c r="BY59" s="71">
        <v>0</v>
      </c>
      <c r="BZ59" s="71">
        <v>0</v>
      </c>
      <c r="CA59" s="71">
        <v>-113776611.84347899</v>
      </c>
      <c r="CB59" s="71">
        <v>0</v>
      </c>
      <c r="CC59" s="71">
        <v>-514707.05</v>
      </c>
      <c r="CD59" s="71">
        <v>0</v>
      </c>
      <c r="CE59" s="71">
        <v>0</v>
      </c>
      <c r="CF59" s="71">
        <v>0</v>
      </c>
      <c r="CG59" s="71">
        <v>0</v>
      </c>
      <c r="CH59" s="71">
        <v>0</v>
      </c>
      <c r="CI59" s="71">
        <v>0</v>
      </c>
      <c r="CJ59" s="71">
        <v>0</v>
      </c>
      <c r="CK59" s="71">
        <v>-151416589.21676099</v>
      </c>
      <c r="CL59" s="71">
        <v>-151690491.973746</v>
      </c>
      <c r="CM59" s="71">
        <v>0</v>
      </c>
      <c r="CN59" s="71">
        <v>273902.75698500004</v>
      </c>
      <c r="CO59" s="71">
        <v>0</v>
      </c>
      <c r="CP59" s="71">
        <v>0</v>
      </c>
      <c r="CQ59" s="71">
        <v>0</v>
      </c>
      <c r="CR59" s="71">
        <v>0</v>
      </c>
      <c r="CS59" s="71">
        <v>0</v>
      </c>
      <c r="CT59" s="71">
        <v>0</v>
      </c>
      <c r="CU59" s="71">
        <v>-150118985.77630797</v>
      </c>
    </row>
    <row r="60" spans="1:99" ht="12.75" customHeight="1">
      <c r="A60" s="54" t="s">
        <v>107</v>
      </c>
      <c r="B60" s="69">
        <v>3001</v>
      </c>
      <c r="C60" s="70" t="s">
        <v>378</v>
      </c>
      <c r="D60" s="71">
        <v>29576213527.439995</v>
      </c>
      <c r="E60" s="71">
        <v>20896779910.569996</v>
      </c>
      <c r="F60" s="71">
        <v>21542565551.559998</v>
      </c>
      <c r="G60" s="71">
        <v>-645785640.99000001</v>
      </c>
      <c r="H60" s="71">
        <v>-1270243.9600000004</v>
      </c>
      <c r="I60" s="71">
        <v>-1316116.1400000006</v>
      </c>
      <c r="J60" s="71">
        <v>-57741276.270000003</v>
      </c>
      <c r="K60" s="71">
        <v>56425160.130000003</v>
      </c>
      <c r="L60" s="71">
        <v>45872.180000000051</v>
      </c>
      <c r="M60" s="71">
        <v>421708.34</v>
      </c>
      <c r="N60" s="71">
        <v>-375836.15999999997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8611880780.5299988</v>
      </c>
      <c r="W60" s="71">
        <v>2285874391.1900001</v>
      </c>
      <c r="X60" s="71">
        <v>46636231.520000003</v>
      </c>
      <c r="Y60" s="71">
        <v>312066460.81</v>
      </c>
      <c r="Z60" s="71">
        <v>5966866320.0500002</v>
      </c>
      <c r="AA60" s="71">
        <v>0</v>
      </c>
      <c r="AB60" s="71">
        <v>0</v>
      </c>
      <c r="AC60" s="71">
        <v>0</v>
      </c>
      <c r="AD60" s="71">
        <v>437376.96</v>
      </c>
      <c r="AE60" s="71">
        <v>0</v>
      </c>
      <c r="AF60" s="71">
        <v>0</v>
      </c>
      <c r="AG60" s="71">
        <v>68823080.299999997</v>
      </c>
      <c r="AH60" s="71">
        <v>68823080.299999997</v>
      </c>
      <c r="AI60" s="71">
        <v>0</v>
      </c>
      <c r="AJ60" s="71">
        <v>0</v>
      </c>
      <c r="AK60" s="71">
        <v>0</v>
      </c>
      <c r="AL60" s="71">
        <v>0</v>
      </c>
      <c r="AM60" s="71">
        <v>0</v>
      </c>
      <c r="AN60" s="71">
        <v>-24937180326.870007</v>
      </c>
      <c r="AO60" s="71">
        <v>-4168987487.2600007</v>
      </c>
      <c r="AP60" s="71">
        <v>-4444377230.1500006</v>
      </c>
      <c r="AQ60" s="71">
        <v>275389742.88999999</v>
      </c>
      <c r="AR60" s="71">
        <v>-7625097.5600000322</v>
      </c>
      <c r="AS60" s="71">
        <v>45524960.599999964</v>
      </c>
      <c r="AT60" s="71">
        <v>-513735001.17000002</v>
      </c>
      <c r="AU60" s="71">
        <v>-424315525.43000001</v>
      </c>
      <c r="AV60" s="71">
        <v>-89419475.739999995</v>
      </c>
      <c r="AW60" s="71">
        <v>0</v>
      </c>
      <c r="AX60" s="71">
        <v>0</v>
      </c>
      <c r="AY60" s="71">
        <v>559259961.76999998</v>
      </c>
      <c r="AZ60" s="71">
        <v>-53150058.159999996</v>
      </c>
      <c r="BA60" s="71">
        <v>176410491.74000001</v>
      </c>
      <c r="BB60" s="71">
        <v>129803374.12</v>
      </c>
      <c r="BC60" s="71">
        <v>46607117.619999997</v>
      </c>
      <c r="BD60" s="71">
        <v>0</v>
      </c>
      <c r="BE60" s="71">
        <v>0</v>
      </c>
      <c r="BF60" s="71">
        <v>-229560549.90000001</v>
      </c>
      <c r="BG60" s="71">
        <v>-802445935.37999988</v>
      </c>
      <c r="BH60" s="71">
        <v>-802445935.37999988</v>
      </c>
      <c r="BI60" s="71">
        <v>0</v>
      </c>
      <c r="BJ60" s="71">
        <v>-14658342857.380007</v>
      </c>
      <c r="BK60" s="71">
        <v>-14673785946.210007</v>
      </c>
      <c r="BL60" s="71">
        <v>-44590175880.700005</v>
      </c>
      <c r="BM60" s="71">
        <v>29916389934.489998</v>
      </c>
      <c r="BN60" s="71">
        <v>15443088.830000013</v>
      </c>
      <c r="BO60" s="71">
        <v>239090803</v>
      </c>
      <c r="BP60" s="71">
        <v>-223647714.16999999</v>
      </c>
      <c r="BQ60" s="71">
        <v>-14392228</v>
      </c>
      <c r="BR60" s="71">
        <v>-14392228</v>
      </c>
      <c r="BS60" s="71">
        <v>0</v>
      </c>
      <c r="BT60" s="71">
        <v>0</v>
      </c>
      <c r="BU60" s="71">
        <v>-5227315545.0099983</v>
      </c>
      <c r="BV60" s="71">
        <v>-1288569808.6399999</v>
      </c>
      <c r="BW60" s="71">
        <v>-2933355380.0499988</v>
      </c>
      <c r="BX60" s="71">
        <v>-815886012</v>
      </c>
      <c r="BY60" s="71">
        <v>0</v>
      </c>
      <c r="BZ60" s="71">
        <v>0</v>
      </c>
      <c r="CA60" s="71">
        <v>-53222819.689999998</v>
      </c>
      <c r="CB60" s="71">
        <v>148228259.79000002</v>
      </c>
      <c r="CC60" s="71">
        <v>-284509784.42000002</v>
      </c>
      <c r="CD60" s="71">
        <v>-58071176.280000001</v>
      </c>
      <c r="CE60" s="71">
        <v>-1823941.92</v>
      </c>
      <c r="CF60" s="71">
        <v>-784183.01</v>
      </c>
      <c r="CG60" s="71">
        <v>0</v>
      </c>
      <c r="CH60" s="71">
        <v>-47328866.350000001</v>
      </c>
      <c r="CI60" s="71">
        <v>-8134185</v>
      </c>
      <c r="CJ60" s="71">
        <v>0</v>
      </c>
      <c r="CK60" s="71">
        <v>0</v>
      </c>
      <c r="CL60" s="71">
        <v>0</v>
      </c>
      <c r="CM60" s="71">
        <v>0</v>
      </c>
      <c r="CN60" s="71">
        <v>0</v>
      </c>
      <c r="CO60" s="71">
        <v>0</v>
      </c>
      <c r="CP60" s="71">
        <v>0</v>
      </c>
      <c r="CQ60" s="71">
        <v>0</v>
      </c>
      <c r="CR60" s="71">
        <v>0</v>
      </c>
      <c r="CS60" s="71">
        <v>0</v>
      </c>
      <c r="CT60" s="71">
        <v>0</v>
      </c>
      <c r="CU60" s="71">
        <v>4639033200.5699883</v>
      </c>
    </row>
    <row r="61" spans="1:99" ht="12.75" customHeight="1">
      <c r="A61" s="54" t="s">
        <v>109</v>
      </c>
      <c r="B61" s="69">
        <v>3002</v>
      </c>
      <c r="C61" s="70" t="s">
        <v>378</v>
      </c>
      <c r="D61" s="71">
        <v>2948978451.1599998</v>
      </c>
      <c r="E61" s="71">
        <v>2470394776.9200001</v>
      </c>
      <c r="F61" s="71">
        <v>2586041266.3099999</v>
      </c>
      <c r="G61" s="71">
        <v>-115646489.39</v>
      </c>
      <c r="H61" s="71">
        <v>-144910017.71000001</v>
      </c>
      <c r="I61" s="71">
        <v>-142641381.42000002</v>
      </c>
      <c r="J61" s="71">
        <v>-228784810.40000001</v>
      </c>
      <c r="K61" s="71">
        <v>86143428.980000004</v>
      </c>
      <c r="L61" s="71">
        <v>-2268636.29</v>
      </c>
      <c r="M61" s="71">
        <v>8072714.46</v>
      </c>
      <c r="N61" s="71">
        <v>-10341350.75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615276051.83000004</v>
      </c>
      <c r="W61" s="71">
        <v>96888774.700000003</v>
      </c>
      <c r="X61" s="71">
        <v>828378.5</v>
      </c>
      <c r="Y61" s="71">
        <v>52983799.740000002</v>
      </c>
      <c r="Z61" s="71">
        <v>462262619.55000001</v>
      </c>
      <c r="AA61" s="71">
        <v>0</v>
      </c>
      <c r="AB61" s="71">
        <v>0</v>
      </c>
      <c r="AC61" s="71">
        <v>0</v>
      </c>
      <c r="AD61" s="71">
        <v>2312479.34</v>
      </c>
      <c r="AE61" s="71">
        <v>0</v>
      </c>
      <c r="AF61" s="71">
        <v>0</v>
      </c>
      <c r="AG61" s="71">
        <v>8217640.1200000001</v>
      </c>
      <c r="AH61" s="71">
        <v>8217640.1200000001</v>
      </c>
      <c r="AI61" s="71">
        <v>0</v>
      </c>
      <c r="AJ61" s="71">
        <v>0</v>
      </c>
      <c r="AK61" s="71">
        <v>0</v>
      </c>
      <c r="AL61" s="71">
        <v>0</v>
      </c>
      <c r="AM61" s="71">
        <v>0</v>
      </c>
      <c r="AN61" s="71">
        <v>-2936406169.1945887</v>
      </c>
      <c r="AO61" s="71">
        <v>-347718286.09000003</v>
      </c>
      <c r="AP61" s="71">
        <v>-364224264.46000004</v>
      </c>
      <c r="AQ61" s="71">
        <v>16505978.370000001</v>
      </c>
      <c r="AR61" s="71">
        <v>-38456942.290000014</v>
      </c>
      <c r="AS61" s="71">
        <v>-66407806.860000014</v>
      </c>
      <c r="AT61" s="71">
        <v>-156626317.67000002</v>
      </c>
      <c r="AU61" s="71">
        <v>-137291752.93000001</v>
      </c>
      <c r="AV61" s="71">
        <v>-19334564.739999998</v>
      </c>
      <c r="AW61" s="71">
        <v>0</v>
      </c>
      <c r="AX61" s="71">
        <v>0</v>
      </c>
      <c r="AY61" s="71">
        <v>90218510.810000002</v>
      </c>
      <c r="AZ61" s="71">
        <v>27950864.57</v>
      </c>
      <c r="BA61" s="71">
        <v>48049195.979999997</v>
      </c>
      <c r="BB61" s="71">
        <v>39694514.149999999</v>
      </c>
      <c r="BC61" s="71">
        <v>8354681.8300000001</v>
      </c>
      <c r="BD61" s="71">
        <v>0</v>
      </c>
      <c r="BE61" s="71">
        <v>0</v>
      </c>
      <c r="BF61" s="71">
        <v>-20098331.409999996</v>
      </c>
      <c r="BG61" s="71">
        <v>-54743051.010000005</v>
      </c>
      <c r="BH61" s="71">
        <v>-54743051.010000005</v>
      </c>
      <c r="BI61" s="71">
        <v>0</v>
      </c>
      <c r="BJ61" s="71">
        <v>-1539297552.3299999</v>
      </c>
      <c r="BK61" s="71">
        <v>-1539297552.3299999</v>
      </c>
      <c r="BL61" s="71">
        <v>-4132303627.02</v>
      </c>
      <c r="BM61" s="71">
        <v>2593006074.6900001</v>
      </c>
      <c r="BN61" s="71">
        <v>0</v>
      </c>
      <c r="BO61" s="71">
        <v>0</v>
      </c>
      <c r="BP61" s="71">
        <v>0</v>
      </c>
      <c r="BQ61" s="71">
        <v>-13250443.810000001</v>
      </c>
      <c r="BR61" s="71">
        <v>-13250443.810000001</v>
      </c>
      <c r="BS61" s="71">
        <v>0</v>
      </c>
      <c r="BT61" s="71">
        <v>0</v>
      </c>
      <c r="BU61" s="71">
        <v>-939659261.95458865</v>
      </c>
      <c r="BV61" s="71">
        <v>-735781235.61458874</v>
      </c>
      <c r="BW61" s="71">
        <v>-121054555.88</v>
      </c>
      <c r="BX61" s="71">
        <v>-44129893.219999999</v>
      </c>
      <c r="BY61" s="71">
        <v>0</v>
      </c>
      <c r="BZ61" s="71">
        <v>-85551084.060000002</v>
      </c>
      <c r="CA61" s="71">
        <v>-6632028.8099999996</v>
      </c>
      <c r="CB61" s="71">
        <v>57819261.440000005</v>
      </c>
      <c r="CC61" s="71">
        <v>-4329725.8099999996</v>
      </c>
      <c r="CD61" s="71">
        <v>-3280631.71</v>
      </c>
      <c r="CE61" s="71">
        <v>-909901.41</v>
      </c>
      <c r="CF61" s="71">
        <v>0</v>
      </c>
      <c r="CG61" s="71">
        <v>-140996.20000000001</v>
      </c>
      <c r="CH61" s="71">
        <v>-481914.97</v>
      </c>
      <c r="CI61" s="71">
        <v>-1747819.1300000001</v>
      </c>
      <c r="CJ61" s="71">
        <v>0</v>
      </c>
      <c r="CK61" s="71">
        <v>0</v>
      </c>
      <c r="CL61" s="71">
        <v>0</v>
      </c>
      <c r="CM61" s="71">
        <v>0</v>
      </c>
      <c r="CN61" s="71">
        <v>0</v>
      </c>
      <c r="CO61" s="71">
        <v>0</v>
      </c>
      <c r="CP61" s="71">
        <v>0</v>
      </c>
      <c r="CQ61" s="71">
        <v>0</v>
      </c>
      <c r="CR61" s="71">
        <v>0</v>
      </c>
      <c r="CS61" s="71">
        <v>0</v>
      </c>
      <c r="CT61" s="71">
        <v>0</v>
      </c>
      <c r="CU61" s="71">
        <v>12572281.965411186</v>
      </c>
    </row>
    <row r="62" spans="1:99" ht="12.75" customHeight="1">
      <c r="A62" s="54" t="s">
        <v>111</v>
      </c>
      <c r="B62" s="69">
        <v>3003</v>
      </c>
      <c r="C62" s="70" t="s">
        <v>378</v>
      </c>
      <c r="D62" s="71">
        <v>18526124012.709999</v>
      </c>
      <c r="E62" s="71">
        <v>16286928184.019999</v>
      </c>
      <c r="F62" s="71">
        <v>17080937499.709999</v>
      </c>
      <c r="G62" s="71">
        <v>-794009315.69000006</v>
      </c>
      <c r="H62" s="71">
        <v>-169678716.05000004</v>
      </c>
      <c r="I62" s="71">
        <v>-161859013.70000005</v>
      </c>
      <c r="J62" s="71">
        <v>-1990510889.8</v>
      </c>
      <c r="K62" s="71">
        <v>1828651876.0999999</v>
      </c>
      <c r="L62" s="71">
        <v>-7819702.3499999996</v>
      </c>
      <c r="M62" s="71">
        <v>14122255.560000001</v>
      </c>
      <c r="N62" s="71">
        <v>-21941957.91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2394466715.4400001</v>
      </c>
      <c r="W62" s="71">
        <v>87759331.019999996</v>
      </c>
      <c r="X62" s="71">
        <v>546062.12</v>
      </c>
      <c r="Y62" s="71">
        <v>769611713.41000009</v>
      </c>
      <c r="Z62" s="71">
        <v>1461647081.8900001</v>
      </c>
      <c r="AA62" s="71">
        <v>0</v>
      </c>
      <c r="AB62" s="71">
        <v>0</v>
      </c>
      <c r="AC62" s="71">
        <v>0</v>
      </c>
      <c r="AD62" s="71">
        <v>74902527</v>
      </c>
      <c r="AE62" s="71">
        <v>0</v>
      </c>
      <c r="AF62" s="71">
        <v>0</v>
      </c>
      <c r="AG62" s="71">
        <v>14407829.300000001</v>
      </c>
      <c r="AH62" s="71">
        <v>14407829.300000001</v>
      </c>
      <c r="AI62" s="71">
        <v>0</v>
      </c>
      <c r="AJ62" s="71">
        <v>0</v>
      </c>
      <c r="AK62" s="71">
        <v>0</v>
      </c>
      <c r="AL62" s="71">
        <v>0</v>
      </c>
      <c r="AM62" s="71">
        <v>0</v>
      </c>
      <c r="AN62" s="71">
        <v>-16557196973.239998</v>
      </c>
      <c r="AO62" s="71">
        <v>-2503532089.9899998</v>
      </c>
      <c r="AP62" s="71">
        <v>-2689813337.8699999</v>
      </c>
      <c r="AQ62" s="71">
        <v>186281247.88</v>
      </c>
      <c r="AR62" s="71">
        <v>-310436475.13999999</v>
      </c>
      <c r="AS62" s="71">
        <v>-345908372.05999994</v>
      </c>
      <c r="AT62" s="71">
        <v>-1187461744.51</v>
      </c>
      <c r="AU62" s="71">
        <v>-981365421.79000008</v>
      </c>
      <c r="AV62" s="71">
        <v>-206096322.72</v>
      </c>
      <c r="AW62" s="71">
        <v>0</v>
      </c>
      <c r="AX62" s="71">
        <v>0</v>
      </c>
      <c r="AY62" s="71">
        <v>841553372.45000005</v>
      </c>
      <c r="AZ62" s="71">
        <v>35471896.919999957</v>
      </c>
      <c r="BA62" s="71">
        <v>275124987.59999996</v>
      </c>
      <c r="BB62" s="71">
        <v>241797229.22999999</v>
      </c>
      <c r="BC62" s="71">
        <v>33327758.369999997</v>
      </c>
      <c r="BD62" s="71">
        <v>0</v>
      </c>
      <c r="BE62" s="71">
        <v>0</v>
      </c>
      <c r="BF62" s="71">
        <v>-239653090.68000001</v>
      </c>
      <c r="BG62" s="71">
        <v>-189043751.88</v>
      </c>
      <c r="BH62" s="71">
        <v>-189043751.88</v>
      </c>
      <c r="BI62" s="71">
        <v>0</v>
      </c>
      <c r="BJ62" s="71">
        <v>-8566645652.9899979</v>
      </c>
      <c r="BK62" s="71">
        <v>-8566645652.9899979</v>
      </c>
      <c r="BL62" s="71">
        <v>-18572492317.969997</v>
      </c>
      <c r="BM62" s="71">
        <v>10005846664.98</v>
      </c>
      <c r="BN62" s="71">
        <v>0</v>
      </c>
      <c r="BO62" s="71">
        <v>0</v>
      </c>
      <c r="BP62" s="71">
        <v>0</v>
      </c>
      <c r="BQ62" s="71">
        <v>-80800643.870000005</v>
      </c>
      <c r="BR62" s="71">
        <v>-80800643.870000005</v>
      </c>
      <c r="BS62" s="71">
        <v>0</v>
      </c>
      <c r="BT62" s="71">
        <v>0</v>
      </c>
      <c r="BU62" s="71">
        <v>-4903447163.7399998</v>
      </c>
      <c r="BV62" s="71">
        <v>-3878755993.6199999</v>
      </c>
      <c r="BW62" s="71">
        <v>-929487853.02999997</v>
      </c>
      <c r="BX62" s="71">
        <v>-280073898.08999997</v>
      </c>
      <c r="BY62" s="71">
        <v>0</v>
      </c>
      <c r="BZ62" s="71">
        <v>-174370530.46000001</v>
      </c>
      <c r="CA62" s="71">
        <v>-42147869.280000001</v>
      </c>
      <c r="CB62" s="71">
        <v>440310835.03999996</v>
      </c>
      <c r="CC62" s="71">
        <v>-38921854.299999997</v>
      </c>
      <c r="CD62" s="71">
        <v>-3291195.63</v>
      </c>
      <c r="CE62" s="71">
        <v>-690715.09</v>
      </c>
      <c r="CF62" s="71">
        <v>0</v>
      </c>
      <c r="CG62" s="71">
        <v>-78504.5</v>
      </c>
      <c r="CH62" s="71">
        <v>-1423861.69</v>
      </c>
      <c r="CI62" s="71">
        <v>-1098114.3499999999</v>
      </c>
      <c r="CJ62" s="71">
        <v>0</v>
      </c>
      <c r="CK62" s="71">
        <v>0</v>
      </c>
      <c r="CL62" s="71">
        <v>0</v>
      </c>
      <c r="CM62" s="71">
        <v>0</v>
      </c>
      <c r="CN62" s="71">
        <v>0</v>
      </c>
      <c r="CO62" s="71">
        <v>0</v>
      </c>
      <c r="CP62" s="71">
        <v>0</v>
      </c>
      <c r="CQ62" s="71">
        <v>0</v>
      </c>
      <c r="CR62" s="71">
        <v>0</v>
      </c>
      <c r="CS62" s="71">
        <v>0</v>
      </c>
      <c r="CT62" s="71">
        <v>0</v>
      </c>
      <c r="CU62" s="71">
        <v>1968927039.4700012</v>
      </c>
    </row>
    <row r="63" spans="1:99" ht="12.75" customHeight="1">
      <c r="A63" s="54" t="s">
        <v>113</v>
      </c>
      <c r="B63" s="69">
        <v>3004</v>
      </c>
      <c r="C63" s="70" t="s">
        <v>378</v>
      </c>
      <c r="D63" s="71">
        <v>27898227546.639999</v>
      </c>
      <c r="E63" s="71">
        <v>19987679685.639999</v>
      </c>
      <c r="F63" s="71">
        <v>20673820941.639999</v>
      </c>
      <c r="G63" s="71">
        <v>-686141256</v>
      </c>
      <c r="H63" s="71">
        <v>-1104315394</v>
      </c>
      <c r="I63" s="71">
        <v>-1206618506</v>
      </c>
      <c r="J63" s="71">
        <v>-3133771920</v>
      </c>
      <c r="K63" s="71">
        <v>1927153414</v>
      </c>
      <c r="L63" s="71">
        <v>102303112</v>
      </c>
      <c r="M63" s="71">
        <v>219136893</v>
      </c>
      <c r="N63" s="71">
        <v>-116833781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8245409455</v>
      </c>
      <c r="W63" s="71">
        <v>1596662405</v>
      </c>
      <c r="X63" s="71">
        <v>78490826</v>
      </c>
      <c r="Y63" s="71">
        <v>802153690</v>
      </c>
      <c r="Z63" s="71">
        <v>5768102534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1">
        <v>769453800</v>
      </c>
      <c r="AH63" s="71">
        <v>769453800</v>
      </c>
      <c r="AI63" s="71">
        <v>0</v>
      </c>
      <c r="AJ63" s="71">
        <v>0</v>
      </c>
      <c r="AK63" s="71">
        <v>0</v>
      </c>
      <c r="AL63" s="71">
        <v>0</v>
      </c>
      <c r="AM63" s="71">
        <v>0</v>
      </c>
      <c r="AN63" s="71">
        <v>-24985326714.163433</v>
      </c>
      <c r="AO63" s="71">
        <v>-4170287058</v>
      </c>
      <c r="AP63" s="71">
        <v>-4319591118</v>
      </c>
      <c r="AQ63" s="71">
        <v>149304060</v>
      </c>
      <c r="AR63" s="71">
        <v>-204582088.60000002</v>
      </c>
      <c r="AS63" s="71">
        <v>-357628557.34000003</v>
      </c>
      <c r="AT63" s="71">
        <v>-976551262.70000005</v>
      </c>
      <c r="AU63" s="71">
        <v>-819090266.70000005</v>
      </c>
      <c r="AV63" s="71">
        <v>-157460996</v>
      </c>
      <c r="AW63" s="71">
        <v>0</v>
      </c>
      <c r="AX63" s="71">
        <v>0</v>
      </c>
      <c r="AY63" s="71">
        <v>618922705.36000001</v>
      </c>
      <c r="AZ63" s="71">
        <v>153046468.74000001</v>
      </c>
      <c r="BA63" s="71">
        <v>252480512.74000001</v>
      </c>
      <c r="BB63" s="71">
        <v>217960853.74000001</v>
      </c>
      <c r="BC63" s="71">
        <v>34519659</v>
      </c>
      <c r="BD63" s="71">
        <v>0</v>
      </c>
      <c r="BE63" s="71">
        <v>0</v>
      </c>
      <c r="BF63" s="71">
        <v>-99434044</v>
      </c>
      <c r="BG63" s="71">
        <v>-344367</v>
      </c>
      <c r="BH63" s="71">
        <v>-473474</v>
      </c>
      <c r="BI63" s="71">
        <v>129107</v>
      </c>
      <c r="BJ63" s="71">
        <v>-14980792592.553436</v>
      </c>
      <c r="BK63" s="71">
        <v>-15039010644.553436</v>
      </c>
      <c r="BL63" s="71">
        <v>-41449766529.553436</v>
      </c>
      <c r="BM63" s="71">
        <v>26410755885</v>
      </c>
      <c r="BN63" s="71">
        <v>58218052</v>
      </c>
      <c r="BO63" s="71">
        <v>119445176</v>
      </c>
      <c r="BP63" s="71">
        <v>-61227124</v>
      </c>
      <c r="BQ63" s="71">
        <v>-101415641.00999999</v>
      </c>
      <c r="BR63" s="71">
        <v>-101415641.00999999</v>
      </c>
      <c r="BS63" s="71">
        <v>0</v>
      </c>
      <c r="BT63" s="71">
        <v>0</v>
      </c>
      <c r="BU63" s="71">
        <v>-5527904967</v>
      </c>
      <c r="BV63" s="71">
        <v>-3868581030</v>
      </c>
      <c r="BW63" s="71">
        <v>-1195673660</v>
      </c>
      <c r="BX63" s="71">
        <v>-279204594</v>
      </c>
      <c r="BY63" s="71">
        <v>0</v>
      </c>
      <c r="BZ63" s="71">
        <v>-98581675</v>
      </c>
      <c r="CA63" s="71">
        <v>-190129218</v>
      </c>
      <c r="CB63" s="71">
        <v>143368403</v>
      </c>
      <c r="CC63" s="71">
        <v>-39103193</v>
      </c>
      <c r="CD63" s="71">
        <v>0</v>
      </c>
      <c r="CE63" s="71">
        <v>0</v>
      </c>
      <c r="CF63" s="71">
        <v>0</v>
      </c>
      <c r="CG63" s="71">
        <v>0</v>
      </c>
      <c r="CH63" s="71">
        <v>0</v>
      </c>
      <c r="CI63" s="71">
        <v>0</v>
      </c>
      <c r="CJ63" s="71">
        <v>0</v>
      </c>
      <c r="CK63" s="71">
        <v>0</v>
      </c>
      <c r="CL63" s="71">
        <v>0</v>
      </c>
      <c r="CM63" s="71">
        <v>0</v>
      </c>
      <c r="CN63" s="71">
        <v>0</v>
      </c>
      <c r="CO63" s="71">
        <v>0</v>
      </c>
      <c r="CP63" s="71">
        <v>0</v>
      </c>
      <c r="CQ63" s="71">
        <v>0</v>
      </c>
      <c r="CR63" s="71">
        <v>0</v>
      </c>
      <c r="CS63" s="71">
        <v>0</v>
      </c>
      <c r="CT63" s="71">
        <v>0</v>
      </c>
      <c r="CU63" s="71">
        <v>2912900832.4765663</v>
      </c>
    </row>
    <row r="64" spans="1:99" ht="12.75" customHeight="1">
      <c r="A64" s="54" t="s">
        <v>115</v>
      </c>
      <c r="B64" s="69">
        <v>3005</v>
      </c>
      <c r="C64" s="70" t="s">
        <v>378</v>
      </c>
      <c r="D64" s="71">
        <v>1259018691.5599999</v>
      </c>
      <c r="E64" s="71">
        <v>1488746604.01</v>
      </c>
      <c r="F64" s="71">
        <v>1564885100.9300001</v>
      </c>
      <c r="G64" s="71">
        <v>-76138496.920000002</v>
      </c>
      <c r="H64" s="71">
        <v>-229727912.45000005</v>
      </c>
      <c r="I64" s="71">
        <v>-228771788.95000005</v>
      </c>
      <c r="J64" s="71">
        <v>-676642552.08000004</v>
      </c>
      <c r="K64" s="71">
        <v>447870763.13</v>
      </c>
      <c r="L64" s="71">
        <v>-956123.5</v>
      </c>
      <c r="M64" s="71">
        <v>8601570.2200000007</v>
      </c>
      <c r="N64" s="71">
        <v>-9557693.7200000007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1">
        <v>0</v>
      </c>
      <c r="AB64" s="71">
        <v>0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0</v>
      </c>
      <c r="AJ64" s="71">
        <v>0</v>
      </c>
      <c r="AK64" s="71">
        <v>0</v>
      </c>
      <c r="AL64" s="71">
        <v>0</v>
      </c>
      <c r="AM64" s="71">
        <v>0</v>
      </c>
      <c r="AN64" s="71">
        <v>-722908872.47000003</v>
      </c>
      <c r="AO64" s="71">
        <v>-263417928.99000001</v>
      </c>
      <c r="AP64" s="71">
        <v>-271168541.24000001</v>
      </c>
      <c r="AQ64" s="71">
        <v>7750612.25</v>
      </c>
      <c r="AR64" s="71">
        <v>-5294862.049999997</v>
      </c>
      <c r="AS64" s="71">
        <v>-3307828.9599999972</v>
      </c>
      <c r="AT64" s="71">
        <v>-23421046.829999998</v>
      </c>
      <c r="AU64" s="71">
        <v>-19199830.109999999</v>
      </c>
      <c r="AV64" s="71">
        <v>-13482932.960000001</v>
      </c>
      <c r="AW64" s="71">
        <v>0</v>
      </c>
      <c r="AX64" s="71">
        <v>9261716.2400000002</v>
      </c>
      <c r="AY64" s="71">
        <v>20113217.870000001</v>
      </c>
      <c r="AZ64" s="71">
        <v>-1987033.09</v>
      </c>
      <c r="BA64" s="71">
        <v>319739.18</v>
      </c>
      <c r="BB64" s="71">
        <v>410111.25</v>
      </c>
      <c r="BC64" s="71">
        <v>24350.54</v>
      </c>
      <c r="BD64" s="71">
        <v>0</v>
      </c>
      <c r="BE64" s="71">
        <v>-114722.61</v>
      </c>
      <c r="BF64" s="71">
        <v>-2306772.27</v>
      </c>
      <c r="BG64" s="71">
        <v>0</v>
      </c>
      <c r="BH64" s="71">
        <v>0</v>
      </c>
      <c r="BI64" s="71">
        <v>0</v>
      </c>
      <c r="BJ64" s="71">
        <v>-10172348.720000003</v>
      </c>
      <c r="BK64" s="71">
        <v>-11376711.100000001</v>
      </c>
      <c r="BL64" s="71">
        <v>-67057140.390000001</v>
      </c>
      <c r="BM64" s="71">
        <v>55680429.289999999</v>
      </c>
      <c r="BN64" s="71">
        <v>1204362.3799999999</v>
      </c>
      <c r="BO64" s="71">
        <v>2008364.95</v>
      </c>
      <c r="BP64" s="71">
        <v>-804002.57</v>
      </c>
      <c r="BQ64" s="71">
        <v>-20010450.130000003</v>
      </c>
      <c r="BR64" s="71">
        <v>-20010450.130000003</v>
      </c>
      <c r="BS64" s="71">
        <v>0</v>
      </c>
      <c r="BT64" s="71">
        <v>0</v>
      </c>
      <c r="BU64" s="71">
        <v>-424013282.57999998</v>
      </c>
      <c r="BV64" s="71">
        <v>-198547244.16</v>
      </c>
      <c r="BW64" s="71">
        <v>-156384875.77000001</v>
      </c>
      <c r="BX64" s="71">
        <v>-36633811.210000001</v>
      </c>
      <c r="BY64" s="71">
        <v>0</v>
      </c>
      <c r="BZ64" s="71">
        <v>-18048144.68</v>
      </c>
      <c r="CA64" s="71">
        <v>-38080856.810000002</v>
      </c>
      <c r="CB64" s="71">
        <v>23878846.25</v>
      </c>
      <c r="CC64" s="71">
        <v>-197196.2</v>
      </c>
      <c r="CD64" s="71">
        <v>0</v>
      </c>
      <c r="CE64" s="71">
        <v>0</v>
      </c>
      <c r="CF64" s="71">
        <v>0</v>
      </c>
      <c r="CG64" s="71">
        <v>0</v>
      </c>
      <c r="CH64" s="71">
        <v>0</v>
      </c>
      <c r="CI64" s="71">
        <v>0</v>
      </c>
      <c r="CJ64" s="71">
        <v>0</v>
      </c>
      <c r="CK64" s="71">
        <v>0</v>
      </c>
      <c r="CL64" s="71">
        <v>0</v>
      </c>
      <c r="CM64" s="71">
        <v>0</v>
      </c>
      <c r="CN64" s="71">
        <v>0</v>
      </c>
      <c r="CO64" s="71">
        <v>0</v>
      </c>
      <c r="CP64" s="71">
        <v>0</v>
      </c>
      <c r="CQ64" s="71">
        <v>0</v>
      </c>
      <c r="CR64" s="71">
        <v>0</v>
      </c>
      <c r="CS64" s="71">
        <v>0</v>
      </c>
      <c r="CT64" s="71">
        <v>0</v>
      </c>
      <c r="CU64" s="71">
        <v>536109819.08999991</v>
      </c>
    </row>
    <row r="65" spans="1:99" ht="12.75" customHeight="1">
      <c r="A65" s="54" t="s">
        <v>116</v>
      </c>
      <c r="B65" s="69">
        <v>3006</v>
      </c>
      <c r="C65" s="70" t="s">
        <v>378</v>
      </c>
      <c r="D65" s="71">
        <v>28395664838.950001</v>
      </c>
      <c r="E65" s="71">
        <v>23441393306.350002</v>
      </c>
      <c r="F65" s="71">
        <v>24073963540.560001</v>
      </c>
      <c r="G65" s="71">
        <v>-632570234.21000004</v>
      </c>
      <c r="H65" s="71">
        <v>-886774891.3499999</v>
      </c>
      <c r="I65" s="71">
        <v>-892672095.86999989</v>
      </c>
      <c r="J65" s="71">
        <v>-3449816257</v>
      </c>
      <c r="K65" s="71">
        <v>2557144161.1300001</v>
      </c>
      <c r="L65" s="71">
        <v>5897204.5200000014</v>
      </c>
      <c r="M65" s="71">
        <v>19101925.170000002</v>
      </c>
      <c r="N65" s="71">
        <v>-13204720.65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5661053931.5299997</v>
      </c>
      <c r="W65" s="71">
        <v>282090869.18000001</v>
      </c>
      <c r="X65" s="71">
        <v>0</v>
      </c>
      <c r="Y65" s="71">
        <v>-23213026.18</v>
      </c>
      <c r="Z65" s="71">
        <v>5402176088.5299997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179992492.41999999</v>
      </c>
      <c r="AH65" s="71">
        <v>179992492.41999999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-24185501542.539997</v>
      </c>
      <c r="AO65" s="71">
        <v>-3156436632.8099999</v>
      </c>
      <c r="AP65" s="71">
        <v>-3382539562.5</v>
      </c>
      <c r="AQ65" s="71">
        <v>226102929.69</v>
      </c>
      <c r="AR65" s="71">
        <v>-212091272.98999995</v>
      </c>
      <c r="AS65" s="71">
        <v>-334339285.94999993</v>
      </c>
      <c r="AT65" s="71">
        <v>-699432818.91999996</v>
      </c>
      <c r="AU65" s="71">
        <v>-615822326.32999992</v>
      </c>
      <c r="AV65" s="71">
        <v>-46369280.07</v>
      </c>
      <c r="AW65" s="71">
        <v>-37241212.520000003</v>
      </c>
      <c r="AX65" s="71">
        <v>0</v>
      </c>
      <c r="AY65" s="71">
        <v>365093532.97000003</v>
      </c>
      <c r="AZ65" s="71">
        <v>122248012.95999999</v>
      </c>
      <c r="BA65" s="71">
        <v>241875686.69</v>
      </c>
      <c r="BB65" s="71">
        <v>214924232.94</v>
      </c>
      <c r="BC65" s="71">
        <v>26951453.75</v>
      </c>
      <c r="BD65" s="71">
        <v>0</v>
      </c>
      <c r="BE65" s="71">
        <v>0</v>
      </c>
      <c r="BF65" s="71">
        <v>-119627673.73</v>
      </c>
      <c r="BG65" s="71">
        <v>0</v>
      </c>
      <c r="BH65" s="71">
        <v>0</v>
      </c>
      <c r="BI65" s="71">
        <v>0</v>
      </c>
      <c r="BJ65" s="71">
        <v>-13988369568.549997</v>
      </c>
      <c r="BK65" s="71">
        <v>-13994604202.739998</v>
      </c>
      <c r="BL65" s="71">
        <v>-39137792082.089996</v>
      </c>
      <c r="BM65" s="71">
        <v>25143187879.349998</v>
      </c>
      <c r="BN65" s="71">
        <v>6234634.1900000004</v>
      </c>
      <c r="BO65" s="71">
        <v>11117336.560000001</v>
      </c>
      <c r="BP65" s="71">
        <v>-4882702.37</v>
      </c>
      <c r="BQ65" s="71">
        <v>-83903823.479999989</v>
      </c>
      <c r="BR65" s="71">
        <v>-83903823.479999989</v>
      </c>
      <c r="BS65" s="71">
        <v>0</v>
      </c>
      <c r="BT65" s="71">
        <v>0</v>
      </c>
      <c r="BU65" s="71">
        <v>-6742740826.0299997</v>
      </c>
      <c r="BV65" s="71">
        <v>-5105585051.8599997</v>
      </c>
      <c r="BW65" s="71">
        <v>-1304098519.79</v>
      </c>
      <c r="BX65" s="71">
        <v>-241328327.78</v>
      </c>
      <c r="BY65" s="71">
        <v>0</v>
      </c>
      <c r="BZ65" s="71">
        <v>-71871417.629999995</v>
      </c>
      <c r="CA65" s="71">
        <v>-249152035.58000001</v>
      </c>
      <c r="CB65" s="71">
        <v>268867815.36000001</v>
      </c>
      <c r="CC65" s="71">
        <v>-39573288.75</v>
      </c>
      <c r="CD65" s="71">
        <v>-1959418.68</v>
      </c>
      <c r="CE65" s="71">
        <v>0</v>
      </c>
      <c r="CF65" s="71">
        <v>0</v>
      </c>
      <c r="CG65" s="71">
        <v>0</v>
      </c>
      <c r="CH65" s="71">
        <v>-1959418.68</v>
      </c>
      <c r="CI65" s="71">
        <v>0</v>
      </c>
      <c r="CJ65" s="71">
        <v>0</v>
      </c>
      <c r="CK65" s="71">
        <v>0</v>
      </c>
      <c r="CL65" s="71">
        <v>0</v>
      </c>
      <c r="CM65" s="71">
        <v>0</v>
      </c>
      <c r="CN65" s="71">
        <v>0</v>
      </c>
      <c r="CO65" s="71">
        <v>0</v>
      </c>
      <c r="CP65" s="71">
        <v>0</v>
      </c>
      <c r="CQ65" s="71">
        <v>0</v>
      </c>
      <c r="CR65" s="71">
        <v>0</v>
      </c>
      <c r="CS65" s="71">
        <v>0</v>
      </c>
      <c r="CT65" s="71">
        <v>0</v>
      </c>
      <c r="CU65" s="71">
        <v>4210163296.4100037</v>
      </c>
    </row>
    <row r="66" spans="1:99" ht="12.75" customHeight="1">
      <c r="A66" s="54" t="s">
        <v>117</v>
      </c>
      <c r="B66" s="69">
        <v>3007</v>
      </c>
      <c r="C66" s="70" t="s">
        <v>378</v>
      </c>
      <c r="D66" s="71">
        <v>307175589.57999998</v>
      </c>
      <c r="E66" s="71">
        <v>168695166.19999999</v>
      </c>
      <c r="F66" s="71">
        <v>210525113.59999999</v>
      </c>
      <c r="G66" s="71">
        <v>-41829947.399999999</v>
      </c>
      <c r="H66" s="71">
        <v>-24270204.18</v>
      </c>
      <c r="I66" s="71">
        <v>-30183533.280000001</v>
      </c>
      <c r="J66" s="71">
        <v>-41772010.520000003</v>
      </c>
      <c r="K66" s="71">
        <v>11588477.24</v>
      </c>
      <c r="L66" s="71">
        <v>5913329.1000000015</v>
      </c>
      <c r="M66" s="71">
        <v>16701193.720000001</v>
      </c>
      <c r="N66" s="71">
        <v>-10787864.619999999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161486088.99000001</v>
      </c>
      <c r="W66" s="71">
        <v>46817925.629999995</v>
      </c>
      <c r="X66" s="71">
        <v>249140</v>
      </c>
      <c r="Y66" s="71">
        <v>4642706.9499999993</v>
      </c>
      <c r="Z66" s="71">
        <v>103487842.76000001</v>
      </c>
      <c r="AA66" s="71">
        <v>6287720.8399999999</v>
      </c>
      <c r="AB66" s="71">
        <v>0</v>
      </c>
      <c r="AC66" s="71">
        <v>0</v>
      </c>
      <c r="AD66" s="71">
        <v>0</v>
      </c>
      <c r="AE66" s="71">
        <v>752.81</v>
      </c>
      <c r="AF66" s="71">
        <v>0</v>
      </c>
      <c r="AG66" s="71">
        <v>1264538.57</v>
      </c>
      <c r="AH66" s="71">
        <v>1264538.57</v>
      </c>
      <c r="AI66" s="71">
        <v>0</v>
      </c>
      <c r="AJ66" s="71">
        <v>0</v>
      </c>
      <c r="AK66" s="71">
        <v>0</v>
      </c>
      <c r="AL66" s="71">
        <v>0</v>
      </c>
      <c r="AM66" s="71">
        <v>0</v>
      </c>
      <c r="AN66" s="71">
        <v>-241000391.76000017</v>
      </c>
      <c r="AO66" s="71">
        <v>-78501707.569999993</v>
      </c>
      <c r="AP66" s="71">
        <v>-81614684.319999993</v>
      </c>
      <c r="AQ66" s="71">
        <v>3112976.75</v>
      </c>
      <c r="AR66" s="71">
        <v>-34335658.429999992</v>
      </c>
      <c r="AS66" s="71">
        <v>-51294642.199999988</v>
      </c>
      <c r="AT66" s="71">
        <v>-75008917.449999988</v>
      </c>
      <c r="AU66" s="71">
        <v>-62592482.409999996</v>
      </c>
      <c r="AV66" s="71">
        <v>-12416435.039999999</v>
      </c>
      <c r="AW66" s="71">
        <v>0</v>
      </c>
      <c r="AX66" s="71">
        <v>0</v>
      </c>
      <c r="AY66" s="71">
        <v>23714275.25</v>
      </c>
      <c r="AZ66" s="71">
        <v>16958983.77</v>
      </c>
      <c r="BA66" s="71">
        <v>18574095.739999998</v>
      </c>
      <c r="BB66" s="71">
        <v>17232011.539999999</v>
      </c>
      <c r="BC66" s="71">
        <v>1342084.2</v>
      </c>
      <c r="BD66" s="71">
        <v>0</v>
      </c>
      <c r="BE66" s="71">
        <v>0</v>
      </c>
      <c r="BF66" s="71">
        <v>-1615111.97</v>
      </c>
      <c r="BG66" s="71">
        <v>0</v>
      </c>
      <c r="BH66" s="71">
        <v>0</v>
      </c>
      <c r="BI66" s="71">
        <v>0</v>
      </c>
      <c r="BJ66" s="71">
        <v>-65701084.190000176</v>
      </c>
      <c r="BK66" s="71">
        <v>-65701084.190000176</v>
      </c>
      <c r="BL66" s="71">
        <v>-622132964.81000006</v>
      </c>
      <c r="BM66" s="71">
        <v>556431880.61999989</v>
      </c>
      <c r="BN66" s="71">
        <v>0</v>
      </c>
      <c r="BO66" s="71">
        <v>0</v>
      </c>
      <c r="BP66" s="71">
        <v>0</v>
      </c>
      <c r="BQ66" s="71">
        <v>-3308619.1900000004</v>
      </c>
      <c r="BR66" s="71">
        <v>-2179422.1</v>
      </c>
      <c r="BS66" s="71">
        <v>0</v>
      </c>
      <c r="BT66" s="71">
        <v>-1129197.0900000001</v>
      </c>
      <c r="BU66" s="71">
        <v>-49694987.339999996</v>
      </c>
      <c r="BV66" s="71">
        <v>-29257707.280000001</v>
      </c>
      <c r="BW66" s="71">
        <v>-18250648.43</v>
      </c>
      <c r="BX66" s="71">
        <v>-5811734.54</v>
      </c>
      <c r="BY66" s="71">
        <v>0</v>
      </c>
      <c r="BZ66" s="71">
        <v>-45462.19</v>
      </c>
      <c r="CA66" s="71">
        <v>-276.94</v>
      </c>
      <c r="CB66" s="71">
        <v>10766906.33</v>
      </c>
      <c r="CC66" s="71">
        <v>-7096064.29</v>
      </c>
      <c r="CD66" s="71">
        <v>-9458335.0399999991</v>
      </c>
      <c r="CE66" s="71">
        <v>-390925.69</v>
      </c>
      <c r="CF66" s="71">
        <v>0</v>
      </c>
      <c r="CG66" s="71">
        <v>0</v>
      </c>
      <c r="CH66" s="71">
        <v>-9067966.0399999991</v>
      </c>
      <c r="CI66" s="71">
        <v>556.69000000000005</v>
      </c>
      <c r="CJ66" s="71">
        <v>0</v>
      </c>
      <c r="CK66" s="71">
        <v>0</v>
      </c>
      <c r="CL66" s="71">
        <v>0</v>
      </c>
      <c r="CM66" s="71">
        <v>0</v>
      </c>
      <c r="CN66" s="71">
        <v>0</v>
      </c>
      <c r="CO66" s="71">
        <v>0</v>
      </c>
      <c r="CP66" s="71">
        <v>0</v>
      </c>
      <c r="CQ66" s="71">
        <v>0</v>
      </c>
      <c r="CR66" s="71">
        <v>0</v>
      </c>
      <c r="CS66" s="71">
        <v>0</v>
      </c>
      <c r="CT66" s="71">
        <v>0</v>
      </c>
      <c r="CU66" s="71">
        <v>66175197.819999814</v>
      </c>
    </row>
    <row r="67" spans="1:99" ht="12.75" customHeight="1">
      <c r="A67" s="54" t="s">
        <v>118</v>
      </c>
      <c r="B67" s="69">
        <v>3008</v>
      </c>
      <c r="C67" s="70" t="s">
        <v>378</v>
      </c>
      <c r="D67" s="71">
        <v>2952852685.0700011</v>
      </c>
      <c r="E67" s="71">
        <v>3014339642.5500007</v>
      </c>
      <c r="F67" s="71">
        <v>3157379127.3300009</v>
      </c>
      <c r="G67" s="71">
        <v>-143039484.78</v>
      </c>
      <c r="H67" s="71">
        <v>-61838771.559999689</v>
      </c>
      <c r="I67" s="71">
        <v>-61672826.19999969</v>
      </c>
      <c r="J67" s="71">
        <v>-614907817.60999966</v>
      </c>
      <c r="K67" s="71">
        <v>553234991.40999997</v>
      </c>
      <c r="L67" s="71">
        <v>-165945.36000000068</v>
      </c>
      <c r="M67" s="71">
        <v>389360.73999999929</v>
      </c>
      <c r="N67" s="71">
        <v>-555306.1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351814.08000000007</v>
      </c>
      <c r="W67" s="71">
        <v>-2123.2299999999959</v>
      </c>
      <c r="X67" s="71">
        <v>0</v>
      </c>
      <c r="Y67" s="71">
        <v>50603.320000000065</v>
      </c>
      <c r="Z67" s="71">
        <v>303333.99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1">
        <v>0</v>
      </c>
      <c r="AH67" s="71">
        <v>0</v>
      </c>
      <c r="AI67" s="71">
        <v>0</v>
      </c>
      <c r="AJ67" s="71">
        <v>0</v>
      </c>
      <c r="AK67" s="71">
        <v>0</v>
      </c>
      <c r="AL67" s="71">
        <v>0</v>
      </c>
      <c r="AM67" s="71">
        <v>0</v>
      </c>
      <c r="AN67" s="71">
        <v>-2827332474.4100013</v>
      </c>
      <c r="AO67" s="71">
        <v>-571004460.67999995</v>
      </c>
      <c r="AP67" s="71">
        <v>-600086964.46999991</v>
      </c>
      <c r="AQ67" s="71">
        <v>29082503.789999999</v>
      </c>
      <c r="AR67" s="71">
        <v>-177076734.10000029</v>
      </c>
      <c r="AS67" s="71">
        <v>-226190315.97000027</v>
      </c>
      <c r="AT67" s="71">
        <v>-465039308.10000026</v>
      </c>
      <c r="AU67" s="71">
        <v>-381125573.32000023</v>
      </c>
      <c r="AV67" s="71">
        <v>-83913734.780000001</v>
      </c>
      <c r="AW67" s="71">
        <v>0</v>
      </c>
      <c r="AX67" s="71">
        <v>0</v>
      </c>
      <c r="AY67" s="71">
        <v>238848992.13</v>
      </c>
      <c r="AZ67" s="71">
        <v>49113581.869999968</v>
      </c>
      <c r="BA67" s="71">
        <v>95314947.189999968</v>
      </c>
      <c r="BB67" s="71">
        <v>79517887.529999971</v>
      </c>
      <c r="BC67" s="71">
        <v>15797059.659999998</v>
      </c>
      <c r="BD67" s="71">
        <v>0</v>
      </c>
      <c r="BE67" s="71">
        <v>0</v>
      </c>
      <c r="BF67" s="71">
        <v>-46201365.32</v>
      </c>
      <c r="BG67" s="71">
        <v>0</v>
      </c>
      <c r="BH67" s="71">
        <v>0</v>
      </c>
      <c r="BI67" s="71">
        <v>0</v>
      </c>
      <c r="BJ67" s="71">
        <v>-489996758.74000049</v>
      </c>
      <c r="BK67" s="71">
        <v>-490094219.89000046</v>
      </c>
      <c r="BL67" s="71">
        <v>-1051281366.8600005</v>
      </c>
      <c r="BM67" s="71">
        <v>561187146.97000003</v>
      </c>
      <c r="BN67" s="71">
        <v>97461.149999999674</v>
      </c>
      <c r="BO67" s="71">
        <v>435694.88999999966</v>
      </c>
      <c r="BP67" s="71">
        <v>-338233.74</v>
      </c>
      <c r="BQ67" s="71">
        <v>-15499161.49000001</v>
      </c>
      <c r="BR67" s="71">
        <v>-15499161.49000001</v>
      </c>
      <c r="BS67" s="71">
        <v>0</v>
      </c>
      <c r="BT67" s="71">
        <v>0</v>
      </c>
      <c r="BU67" s="71">
        <v>-1573721409.3400004</v>
      </c>
      <c r="BV67" s="71">
        <v>-1093068844.6300004</v>
      </c>
      <c r="BW67" s="71">
        <v>-248878749.8599999</v>
      </c>
      <c r="BX67" s="71">
        <v>-49847613.769999921</v>
      </c>
      <c r="BY67" s="71">
        <v>0</v>
      </c>
      <c r="BZ67" s="71">
        <v>-35801280.110000007</v>
      </c>
      <c r="CA67" s="71">
        <v>-155622987.78000021</v>
      </c>
      <c r="CB67" s="71">
        <v>9498066.8100000005</v>
      </c>
      <c r="CC67" s="71">
        <v>0</v>
      </c>
      <c r="CD67" s="71">
        <v>0</v>
      </c>
      <c r="CE67" s="71">
        <v>0</v>
      </c>
      <c r="CF67" s="71">
        <v>0</v>
      </c>
      <c r="CG67" s="71">
        <v>0</v>
      </c>
      <c r="CH67" s="71">
        <v>0</v>
      </c>
      <c r="CI67" s="71">
        <v>0</v>
      </c>
      <c r="CJ67" s="71">
        <v>0</v>
      </c>
      <c r="CK67" s="71">
        <v>-33950.06</v>
      </c>
      <c r="CL67" s="71">
        <v>204.88999999999987</v>
      </c>
      <c r="CM67" s="71">
        <v>0</v>
      </c>
      <c r="CN67" s="71">
        <v>-4883.2199999999993</v>
      </c>
      <c r="CO67" s="71">
        <v>-29271.729999999996</v>
      </c>
      <c r="CP67" s="71">
        <v>0</v>
      </c>
      <c r="CQ67" s="71">
        <v>0</v>
      </c>
      <c r="CR67" s="71">
        <v>0</v>
      </c>
      <c r="CS67" s="71">
        <v>0</v>
      </c>
      <c r="CT67" s="71">
        <v>0</v>
      </c>
      <c r="CU67" s="71">
        <v>125520210.65999985</v>
      </c>
    </row>
    <row r="68" spans="1:99" ht="12.75" customHeight="1">
      <c r="A68" s="54" t="s">
        <v>119</v>
      </c>
      <c r="B68" s="69">
        <v>3009</v>
      </c>
      <c r="C68" s="70" t="s">
        <v>378</v>
      </c>
      <c r="D68" s="71">
        <v>15545434033.860609</v>
      </c>
      <c r="E68" s="71">
        <v>14260111606.134842</v>
      </c>
      <c r="F68" s="71">
        <v>14626443632.13213</v>
      </c>
      <c r="G68" s="71">
        <v>-366332025.99728841</v>
      </c>
      <c r="H68" s="71">
        <v>-704100603.45000017</v>
      </c>
      <c r="I68" s="71">
        <v>-768704595.36000013</v>
      </c>
      <c r="J68" s="71">
        <v>-2364059157.3600001</v>
      </c>
      <c r="K68" s="71">
        <v>1595354562</v>
      </c>
      <c r="L68" s="71">
        <v>64603991.909999996</v>
      </c>
      <c r="M68" s="71">
        <v>212108561.91</v>
      </c>
      <c r="N68" s="71">
        <v>-147504570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1989423031.1757679</v>
      </c>
      <c r="W68" s="71">
        <v>1035335531.0219016</v>
      </c>
      <c r="X68" s="71">
        <v>117660716.81705222</v>
      </c>
      <c r="Y68" s="71">
        <v>216883752.76612687</v>
      </c>
      <c r="Z68" s="71">
        <v>619543030.57068729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1">
        <v>4.7730281949043274E-9</v>
      </c>
      <c r="AH68" s="71">
        <v>4.7730281949043274E-9</v>
      </c>
      <c r="AI68" s="71">
        <v>0</v>
      </c>
      <c r="AJ68" s="71">
        <v>0</v>
      </c>
      <c r="AK68" s="71">
        <v>0</v>
      </c>
      <c r="AL68" s="71">
        <v>0</v>
      </c>
      <c r="AM68" s="71">
        <v>0</v>
      </c>
      <c r="AN68" s="71">
        <v>-11258482419.380489</v>
      </c>
      <c r="AO68" s="71">
        <v>-2058896494.3870685</v>
      </c>
      <c r="AP68" s="71">
        <v>-2163982370.8899999</v>
      </c>
      <c r="AQ68" s="71">
        <v>105085876.50293131</v>
      </c>
      <c r="AR68" s="71">
        <v>-80695589.035301343</v>
      </c>
      <c r="AS68" s="71">
        <v>-131519724.49149001</v>
      </c>
      <c r="AT68" s="71">
        <v>-392324871.30500001</v>
      </c>
      <c r="AU68" s="71">
        <v>-348384008.38499999</v>
      </c>
      <c r="AV68" s="71">
        <v>-43940862.920000002</v>
      </c>
      <c r="AW68" s="71">
        <v>0</v>
      </c>
      <c r="AX68" s="71">
        <v>0</v>
      </c>
      <c r="AY68" s="71">
        <v>260805146.81351</v>
      </c>
      <c r="AZ68" s="71">
        <v>50824135.456188664</v>
      </c>
      <c r="BA68" s="71">
        <v>144588601.45249206</v>
      </c>
      <c r="BB68" s="71">
        <v>123208999.00249207</v>
      </c>
      <c r="BC68" s="71">
        <v>21379602.449999999</v>
      </c>
      <c r="BD68" s="71">
        <v>0</v>
      </c>
      <c r="BE68" s="71">
        <v>0</v>
      </c>
      <c r="BF68" s="71">
        <v>-93764465.996303394</v>
      </c>
      <c r="BG68" s="71">
        <v>0</v>
      </c>
      <c r="BH68" s="71">
        <v>0</v>
      </c>
      <c r="BI68" s="71">
        <v>0</v>
      </c>
      <c r="BJ68" s="71">
        <v>-3970195362.6399994</v>
      </c>
      <c r="BK68" s="71">
        <v>-3970195362.6399994</v>
      </c>
      <c r="BL68" s="71">
        <v>-7306846722.6399994</v>
      </c>
      <c r="BM68" s="71">
        <v>3336651360</v>
      </c>
      <c r="BN68" s="71">
        <v>0</v>
      </c>
      <c r="BO68" s="71">
        <v>0</v>
      </c>
      <c r="BP68" s="71">
        <v>0</v>
      </c>
      <c r="BQ68" s="71">
        <v>-58081847.939999998</v>
      </c>
      <c r="BR68" s="71">
        <v>-56733747.839999996</v>
      </c>
      <c r="BS68" s="71">
        <v>0</v>
      </c>
      <c r="BT68" s="71">
        <v>-1348100.1000000003</v>
      </c>
      <c r="BU68" s="71">
        <v>-5090613125.3781214</v>
      </c>
      <c r="BV68" s="71">
        <v>-3953453850.2578411</v>
      </c>
      <c r="BW68" s="71">
        <v>-1022122145.7585484</v>
      </c>
      <c r="BX68" s="71">
        <v>-133356809.19129714</v>
      </c>
      <c r="BY68" s="71">
        <v>0</v>
      </c>
      <c r="BZ68" s="71">
        <v>-38042675.980822884</v>
      </c>
      <c r="CA68" s="71">
        <v>-31713224.058686584</v>
      </c>
      <c r="CB68" s="71">
        <v>162097269.699588</v>
      </c>
      <c r="CC68" s="71">
        <v>-74021689.830512688</v>
      </c>
      <c r="CD68" s="71">
        <v>0</v>
      </c>
      <c r="CE68" s="71">
        <v>0</v>
      </c>
      <c r="CF68" s="71">
        <v>0</v>
      </c>
      <c r="CG68" s="71">
        <v>0</v>
      </c>
      <c r="CH68" s="71">
        <v>0</v>
      </c>
      <c r="CI68" s="71">
        <v>0</v>
      </c>
      <c r="CJ68" s="71">
        <v>0</v>
      </c>
      <c r="CK68" s="71">
        <v>0</v>
      </c>
      <c r="CL68" s="71">
        <v>0</v>
      </c>
      <c r="CM68" s="71">
        <v>0</v>
      </c>
      <c r="CN68" s="71">
        <v>0</v>
      </c>
      <c r="CO68" s="71">
        <v>0</v>
      </c>
      <c r="CP68" s="71">
        <v>0</v>
      </c>
      <c r="CQ68" s="71">
        <v>0</v>
      </c>
      <c r="CR68" s="71">
        <v>0</v>
      </c>
      <c r="CS68" s="71">
        <v>0</v>
      </c>
      <c r="CT68" s="71">
        <v>0</v>
      </c>
      <c r="CU68" s="71">
        <v>4286951614.4801197</v>
      </c>
    </row>
    <row r="69" spans="1:99" ht="12.75" customHeight="1">
      <c r="A69" s="54" t="s">
        <v>120</v>
      </c>
      <c r="B69" s="69">
        <v>3011</v>
      </c>
      <c r="C69" s="70" t="s">
        <v>378</v>
      </c>
      <c r="D69" s="71">
        <v>4013089761.0700002</v>
      </c>
      <c r="E69" s="71">
        <v>4187581495.0500002</v>
      </c>
      <c r="F69" s="71">
        <v>4321202118.3000002</v>
      </c>
      <c r="G69" s="71">
        <v>-133620623.25</v>
      </c>
      <c r="H69" s="71">
        <v>-232611837.53999996</v>
      </c>
      <c r="I69" s="71">
        <v>-272227829.95999998</v>
      </c>
      <c r="J69" s="71">
        <v>-744910133.87</v>
      </c>
      <c r="K69" s="71">
        <v>472682303.91000003</v>
      </c>
      <c r="L69" s="71">
        <v>39615992.420000002</v>
      </c>
      <c r="M69" s="71">
        <v>65978906.200000003</v>
      </c>
      <c r="N69" s="71">
        <v>-26362913.780000001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47713132.919999972</v>
      </c>
      <c r="W69" s="71">
        <v>65170171.369999997</v>
      </c>
      <c r="X69" s="71">
        <v>0</v>
      </c>
      <c r="Y69" s="71">
        <v>36344973.589999996</v>
      </c>
      <c r="Z69" s="71">
        <v>-53802012.040000021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1">
        <v>10406970.639999999</v>
      </c>
      <c r="AH69" s="71">
        <v>10406970.639999999</v>
      </c>
      <c r="AI69" s="71">
        <v>0</v>
      </c>
      <c r="AJ69" s="71">
        <v>0</v>
      </c>
      <c r="AK69" s="71">
        <v>0</v>
      </c>
      <c r="AL69" s="71">
        <v>0</v>
      </c>
      <c r="AM69" s="71">
        <v>0</v>
      </c>
      <c r="AN69" s="71">
        <v>-3676480552.9400001</v>
      </c>
      <c r="AO69" s="71">
        <v>-492938996.66000003</v>
      </c>
      <c r="AP69" s="71">
        <v>-510310083.42000002</v>
      </c>
      <c r="AQ69" s="71">
        <v>17371086.760000002</v>
      </c>
      <c r="AR69" s="71">
        <v>-24310980.750000004</v>
      </c>
      <c r="AS69" s="71">
        <v>-28643316.810000002</v>
      </c>
      <c r="AT69" s="71">
        <v>-123051028.54000001</v>
      </c>
      <c r="AU69" s="71">
        <v>-113844367.40000001</v>
      </c>
      <c r="AV69" s="71">
        <v>-9206661.1400000006</v>
      </c>
      <c r="AW69" s="71">
        <v>0</v>
      </c>
      <c r="AX69" s="71">
        <v>0</v>
      </c>
      <c r="AY69" s="71">
        <v>94407711.730000004</v>
      </c>
      <c r="AZ69" s="71">
        <v>4332336.0599999987</v>
      </c>
      <c r="BA69" s="71">
        <v>30646463.09</v>
      </c>
      <c r="BB69" s="71">
        <v>26342518.77</v>
      </c>
      <c r="BC69" s="71">
        <v>4303944.3199999994</v>
      </c>
      <c r="BD69" s="71">
        <v>0</v>
      </c>
      <c r="BE69" s="71">
        <v>0</v>
      </c>
      <c r="BF69" s="71">
        <v>-26314127.030000001</v>
      </c>
      <c r="BG69" s="71">
        <v>15828710.999999998</v>
      </c>
      <c r="BH69" s="71">
        <v>15828710.999999998</v>
      </c>
      <c r="BI69" s="71">
        <v>0</v>
      </c>
      <c r="BJ69" s="71">
        <v>-590475978.32999992</v>
      </c>
      <c r="BK69" s="71">
        <v>-590475978.32999992</v>
      </c>
      <c r="BL69" s="71">
        <v>-1076709315.22</v>
      </c>
      <c r="BM69" s="71">
        <v>486233336.89000005</v>
      </c>
      <c r="BN69" s="71">
        <v>0</v>
      </c>
      <c r="BO69" s="71">
        <v>0</v>
      </c>
      <c r="BP69" s="71">
        <v>0</v>
      </c>
      <c r="BQ69" s="71">
        <v>-19713161.450000003</v>
      </c>
      <c r="BR69" s="71">
        <v>-19713161.450000003</v>
      </c>
      <c r="BS69" s="71">
        <v>0</v>
      </c>
      <c r="BT69" s="71">
        <v>0</v>
      </c>
      <c r="BU69" s="71">
        <v>-2573114733.73</v>
      </c>
      <c r="BV69" s="71">
        <v>-2151215253.46</v>
      </c>
      <c r="BW69" s="71">
        <v>-190827057.10999995</v>
      </c>
      <c r="BX69" s="71">
        <v>-106648915.26999998</v>
      </c>
      <c r="BY69" s="71">
        <v>0</v>
      </c>
      <c r="BZ69" s="71">
        <v>-25195163.719999999</v>
      </c>
      <c r="CA69" s="71">
        <v>-3571170.17</v>
      </c>
      <c r="CB69" s="71">
        <v>28211464.360000003</v>
      </c>
      <c r="CC69" s="71">
        <v>-123868638.36</v>
      </c>
      <c r="CD69" s="71">
        <v>8244586.9800000004</v>
      </c>
      <c r="CE69" s="71">
        <v>0</v>
      </c>
      <c r="CF69" s="71">
        <v>8244586.9800000004</v>
      </c>
      <c r="CG69" s="71">
        <v>0</v>
      </c>
      <c r="CH69" s="71">
        <v>0</v>
      </c>
      <c r="CI69" s="71">
        <v>0</v>
      </c>
      <c r="CJ69" s="71">
        <v>0</v>
      </c>
      <c r="CK69" s="71">
        <v>0</v>
      </c>
      <c r="CL69" s="71">
        <v>0</v>
      </c>
      <c r="CM69" s="71">
        <v>0</v>
      </c>
      <c r="CN69" s="71">
        <v>0</v>
      </c>
      <c r="CO69" s="71">
        <v>0</v>
      </c>
      <c r="CP69" s="71">
        <v>0</v>
      </c>
      <c r="CQ69" s="71">
        <v>0</v>
      </c>
      <c r="CR69" s="71">
        <v>0</v>
      </c>
      <c r="CS69" s="71">
        <v>0</v>
      </c>
      <c r="CT69" s="71">
        <v>0</v>
      </c>
      <c r="CU69" s="71">
        <v>336609208.13000011</v>
      </c>
    </row>
    <row r="70" spans="1:99" ht="12.75" customHeight="1">
      <c r="A70" s="54" t="s">
        <v>121</v>
      </c>
      <c r="B70" s="69">
        <v>3012</v>
      </c>
      <c r="C70" s="70" t="s">
        <v>378</v>
      </c>
      <c r="D70" s="71">
        <v>20559185786.390003</v>
      </c>
      <c r="E70" s="71">
        <v>17671871370.870003</v>
      </c>
      <c r="F70" s="71">
        <v>20003806424.490002</v>
      </c>
      <c r="G70" s="71">
        <v>-2331935053.6199999</v>
      </c>
      <c r="H70" s="71">
        <v>-249743033.18999982</v>
      </c>
      <c r="I70" s="71">
        <v>-490016589.8499999</v>
      </c>
      <c r="J70" s="71">
        <v>-2676319459.4200001</v>
      </c>
      <c r="K70" s="71">
        <v>2186302869.5700002</v>
      </c>
      <c r="L70" s="71">
        <v>240273556.66000009</v>
      </c>
      <c r="M70" s="71">
        <v>1147031851.6400001</v>
      </c>
      <c r="N70" s="71">
        <v>-906758294.98000002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3136976656.48</v>
      </c>
      <c r="W70" s="71">
        <v>1421605750.1300001</v>
      </c>
      <c r="X70" s="71">
        <v>0</v>
      </c>
      <c r="Y70" s="71">
        <v>592154895.66999996</v>
      </c>
      <c r="Z70" s="71">
        <v>1123216010.6799998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80792.23</v>
      </c>
      <c r="AH70" s="71">
        <v>80792.23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-13787652950.059999</v>
      </c>
      <c r="AO70" s="71">
        <v>-2625028703.0599999</v>
      </c>
      <c r="AP70" s="71">
        <v>-3030763676.5</v>
      </c>
      <c r="AQ70" s="71">
        <v>405734973.44</v>
      </c>
      <c r="AR70" s="71">
        <v>-161689731.79999995</v>
      </c>
      <c r="AS70" s="71">
        <v>-336514474.17999995</v>
      </c>
      <c r="AT70" s="71">
        <v>-984128191.94999993</v>
      </c>
      <c r="AU70" s="71">
        <v>-752221158.90999997</v>
      </c>
      <c r="AV70" s="71">
        <v>-231907033.03999999</v>
      </c>
      <c r="AW70" s="71">
        <v>0</v>
      </c>
      <c r="AX70" s="71">
        <v>0</v>
      </c>
      <c r="AY70" s="71">
        <v>647613717.76999998</v>
      </c>
      <c r="AZ70" s="71">
        <v>174824742.38</v>
      </c>
      <c r="BA70" s="71">
        <v>485310449.25</v>
      </c>
      <c r="BB70" s="71">
        <v>378483779.05000001</v>
      </c>
      <c r="BC70" s="71">
        <v>106826670.2</v>
      </c>
      <c r="BD70" s="71">
        <v>0</v>
      </c>
      <c r="BE70" s="71">
        <v>0</v>
      </c>
      <c r="BF70" s="71">
        <v>-310485706.87</v>
      </c>
      <c r="BG70" s="71">
        <v>-1626339.01</v>
      </c>
      <c r="BH70" s="71">
        <v>-1626339.01</v>
      </c>
      <c r="BI70" s="71">
        <v>0</v>
      </c>
      <c r="BJ70" s="71">
        <v>-7421217319.749999</v>
      </c>
      <c r="BK70" s="71">
        <v>-7421217319.749999</v>
      </c>
      <c r="BL70" s="71">
        <v>-13480777959.389999</v>
      </c>
      <c r="BM70" s="71">
        <v>6059560639.6400003</v>
      </c>
      <c r="BN70" s="71">
        <v>0</v>
      </c>
      <c r="BO70" s="71">
        <v>0</v>
      </c>
      <c r="BP70" s="71">
        <v>0</v>
      </c>
      <c r="BQ70" s="71">
        <v>-50910364.509999998</v>
      </c>
      <c r="BR70" s="71">
        <v>-50910364.509999998</v>
      </c>
      <c r="BS70" s="71">
        <v>0</v>
      </c>
      <c r="BT70" s="71">
        <v>0</v>
      </c>
      <c r="BU70" s="71">
        <v>-3527180491.9300008</v>
      </c>
      <c r="BV70" s="71">
        <v>-4307844219.8600006</v>
      </c>
      <c r="BW70" s="71">
        <v>-323375187.69</v>
      </c>
      <c r="BX70" s="71">
        <v>-181636410.68000001</v>
      </c>
      <c r="BY70" s="71">
        <v>0</v>
      </c>
      <c r="BZ70" s="71">
        <v>0</v>
      </c>
      <c r="CA70" s="71">
        <v>0</v>
      </c>
      <c r="CB70" s="71">
        <v>1304411467.8599999</v>
      </c>
      <c r="CC70" s="71">
        <v>-18736141.559999999</v>
      </c>
      <c r="CD70" s="71">
        <v>0</v>
      </c>
      <c r="CE70" s="71">
        <v>0</v>
      </c>
      <c r="CF70" s="71">
        <v>0</v>
      </c>
      <c r="CG70" s="71">
        <v>0</v>
      </c>
      <c r="CH70" s="71">
        <v>0</v>
      </c>
      <c r="CI70" s="71">
        <v>0</v>
      </c>
      <c r="CJ70" s="71">
        <v>0</v>
      </c>
      <c r="CK70" s="71">
        <v>0</v>
      </c>
      <c r="CL70" s="71">
        <v>0</v>
      </c>
      <c r="CM70" s="71">
        <v>0</v>
      </c>
      <c r="CN70" s="71">
        <v>0</v>
      </c>
      <c r="CO70" s="71">
        <v>0</v>
      </c>
      <c r="CP70" s="71">
        <v>0</v>
      </c>
      <c r="CQ70" s="71">
        <v>0</v>
      </c>
      <c r="CR70" s="71">
        <v>0</v>
      </c>
      <c r="CS70" s="71">
        <v>0</v>
      </c>
      <c r="CT70" s="71">
        <v>0</v>
      </c>
      <c r="CU70" s="71">
        <v>6771532836.3300037</v>
      </c>
    </row>
    <row r="71" spans="1:99" ht="12.75" customHeight="1">
      <c r="A71" s="54" t="s">
        <v>122</v>
      </c>
      <c r="B71" s="69">
        <v>3016</v>
      </c>
      <c r="C71" s="70" t="s">
        <v>378</v>
      </c>
      <c r="D71" s="71">
        <v>915024348.3499999</v>
      </c>
      <c r="E71" s="71">
        <v>947367781.92999995</v>
      </c>
      <c r="F71" s="71">
        <v>993026965.38</v>
      </c>
      <c r="G71" s="71">
        <v>-45659183.450000003</v>
      </c>
      <c r="H71" s="71">
        <v>-32343433.580000002</v>
      </c>
      <c r="I71" s="71">
        <v>-36215535.170000002</v>
      </c>
      <c r="J71" s="71">
        <v>-44085295.82</v>
      </c>
      <c r="K71" s="71">
        <v>7869760.6500000004</v>
      </c>
      <c r="L71" s="71">
        <v>3872101.59</v>
      </c>
      <c r="M71" s="71">
        <v>4810139.59</v>
      </c>
      <c r="N71" s="71">
        <v>-938038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-661841325.85954154</v>
      </c>
      <c r="AO71" s="71">
        <v>-58594170.259999998</v>
      </c>
      <c r="AP71" s="71">
        <v>-64044997.359999999</v>
      </c>
      <c r="AQ71" s="71">
        <v>5450827.0999999996</v>
      </c>
      <c r="AR71" s="71">
        <v>-15335612.59</v>
      </c>
      <c r="AS71" s="71">
        <v>-20393116.859999999</v>
      </c>
      <c r="AT71" s="71">
        <v>-57529108.269999996</v>
      </c>
      <c r="AU71" s="71">
        <v>-35392987.68</v>
      </c>
      <c r="AV71" s="71">
        <v>-22136120.59</v>
      </c>
      <c r="AW71" s="71">
        <v>0</v>
      </c>
      <c r="AX71" s="71">
        <v>0</v>
      </c>
      <c r="AY71" s="71">
        <v>37135991.409999996</v>
      </c>
      <c r="AZ71" s="71">
        <v>5057504.2699999996</v>
      </c>
      <c r="BA71" s="71">
        <v>15933711.27</v>
      </c>
      <c r="BB71" s="71">
        <v>10729125.879999999</v>
      </c>
      <c r="BC71" s="71">
        <v>5204585.3899999997</v>
      </c>
      <c r="BD71" s="71">
        <v>0</v>
      </c>
      <c r="BE71" s="71">
        <v>0</v>
      </c>
      <c r="BF71" s="71">
        <v>-10876207</v>
      </c>
      <c r="BG71" s="71">
        <v>0</v>
      </c>
      <c r="BH71" s="71">
        <v>0</v>
      </c>
      <c r="BI71" s="71">
        <v>0</v>
      </c>
      <c r="BJ71" s="71">
        <v>-86164011.85999994</v>
      </c>
      <c r="BK71" s="71">
        <v>-90088314.599999934</v>
      </c>
      <c r="BL71" s="71">
        <v>-301558875.97999996</v>
      </c>
      <c r="BM71" s="71">
        <v>211470561.38000003</v>
      </c>
      <c r="BN71" s="71">
        <v>3924302.74</v>
      </c>
      <c r="BO71" s="71">
        <v>12777658.65</v>
      </c>
      <c r="BP71" s="71">
        <v>-8853355.9100000001</v>
      </c>
      <c r="BQ71" s="71">
        <v>-11092056.779999999</v>
      </c>
      <c r="BR71" s="71">
        <v>-11092056.779999999</v>
      </c>
      <c r="BS71" s="71">
        <v>0</v>
      </c>
      <c r="BT71" s="71">
        <v>0</v>
      </c>
      <c r="BU71" s="71">
        <v>-490655474.36954165</v>
      </c>
      <c r="BV71" s="71">
        <v>-392993094.67954159</v>
      </c>
      <c r="BW71" s="71">
        <v>-42627484.600000001</v>
      </c>
      <c r="BX71" s="71">
        <v>-6734163.8600000003</v>
      </c>
      <c r="BY71" s="71">
        <v>0</v>
      </c>
      <c r="BZ71" s="71">
        <v>-40342283.990000002</v>
      </c>
      <c r="CA71" s="71">
        <v>-12623598.18</v>
      </c>
      <c r="CB71" s="71">
        <v>5866187.5999999996</v>
      </c>
      <c r="CC71" s="71">
        <v>-1201036.6599999999</v>
      </c>
      <c r="CD71" s="71">
        <v>0</v>
      </c>
      <c r="CE71" s="71">
        <v>0</v>
      </c>
      <c r="CF71" s="71">
        <v>0</v>
      </c>
      <c r="CG71" s="71">
        <v>0</v>
      </c>
      <c r="CH71" s="71">
        <v>0</v>
      </c>
      <c r="CI71" s="71">
        <v>0</v>
      </c>
      <c r="CJ71" s="71">
        <v>0</v>
      </c>
      <c r="CK71" s="71">
        <v>0</v>
      </c>
      <c r="CL71" s="71">
        <v>0</v>
      </c>
      <c r="CM71" s="71">
        <v>0</v>
      </c>
      <c r="CN71" s="71">
        <v>0</v>
      </c>
      <c r="CO71" s="71">
        <v>0</v>
      </c>
      <c r="CP71" s="71">
        <v>0</v>
      </c>
      <c r="CQ71" s="71">
        <v>0</v>
      </c>
      <c r="CR71" s="71">
        <v>0</v>
      </c>
      <c r="CS71" s="71">
        <v>0</v>
      </c>
      <c r="CT71" s="71">
        <v>0</v>
      </c>
      <c r="CU71" s="71">
        <v>253183022.49045837</v>
      </c>
    </row>
    <row r="72" spans="1:99" ht="12.75" customHeight="1">
      <c r="A72" s="54" t="s">
        <v>123</v>
      </c>
      <c r="B72" s="69">
        <v>3017</v>
      </c>
      <c r="C72" s="70" t="s">
        <v>378</v>
      </c>
      <c r="D72" s="71">
        <v>13973080446.189995</v>
      </c>
      <c r="E72" s="71">
        <v>13162210357.639996</v>
      </c>
      <c r="F72" s="71">
        <v>14373335206.689997</v>
      </c>
      <c r="G72" s="71">
        <v>-1211124849.0500002</v>
      </c>
      <c r="H72" s="71">
        <v>-638832246.24000013</v>
      </c>
      <c r="I72" s="71">
        <v>-740834840.1500001</v>
      </c>
      <c r="J72" s="71">
        <v>-2916775721.3400002</v>
      </c>
      <c r="K72" s="71">
        <v>2175940881.1900001</v>
      </c>
      <c r="L72" s="71">
        <v>102002593.91</v>
      </c>
      <c r="M72" s="71">
        <v>176804757.78</v>
      </c>
      <c r="N72" s="71">
        <v>-74802163.870000005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1449702334.79</v>
      </c>
      <c r="W72" s="71">
        <v>0</v>
      </c>
      <c r="X72" s="71">
        <v>0</v>
      </c>
      <c r="Y72" s="71">
        <v>1449702334.79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-10079987203.769997</v>
      </c>
      <c r="AO72" s="71">
        <v>-3365271701.1799998</v>
      </c>
      <c r="AP72" s="71">
        <v>-3643144232.4099998</v>
      </c>
      <c r="AQ72" s="71">
        <v>277872531.23000002</v>
      </c>
      <c r="AR72" s="71">
        <v>-83727620.279999971</v>
      </c>
      <c r="AS72" s="71">
        <v>-197635122.92999995</v>
      </c>
      <c r="AT72" s="71">
        <v>-579789554.27999997</v>
      </c>
      <c r="AU72" s="71">
        <v>-695890249.8499999</v>
      </c>
      <c r="AV72" s="71">
        <v>116100695.56999999</v>
      </c>
      <c r="AW72" s="71">
        <v>0</v>
      </c>
      <c r="AX72" s="71">
        <v>0</v>
      </c>
      <c r="AY72" s="71">
        <v>382154431.35000002</v>
      </c>
      <c r="AZ72" s="71">
        <v>113907502.64999998</v>
      </c>
      <c r="BA72" s="71">
        <v>267699752.05999997</v>
      </c>
      <c r="BB72" s="71">
        <v>252095499.93999997</v>
      </c>
      <c r="BC72" s="71">
        <v>15604252.119999999</v>
      </c>
      <c r="BD72" s="71">
        <v>0</v>
      </c>
      <c r="BE72" s="71">
        <v>0</v>
      </c>
      <c r="BF72" s="71">
        <v>-153792249.41</v>
      </c>
      <c r="BG72" s="71">
        <v>-146693.14000000001</v>
      </c>
      <c r="BH72" s="71">
        <v>-198730.92</v>
      </c>
      <c r="BI72" s="71">
        <v>52037.78</v>
      </c>
      <c r="BJ72" s="71">
        <v>-1022366216.84</v>
      </c>
      <c r="BK72" s="71">
        <v>-1083520097.47</v>
      </c>
      <c r="BL72" s="71">
        <v>-2011536007.5599999</v>
      </c>
      <c r="BM72" s="71">
        <v>928015910.08999991</v>
      </c>
      <c r="BN72" s="71">
        <v>61153880.629999995</v>
      </c>
      <c r="BO72" s="71">
        <v>145311149.25999999</v>
      </c>
      <c r="BP72" s="71">
        <v>-84157268.629999995</v>
      </c>
      <c r="BQ72" s="71">
        <v>-79077286.650000006</v>
      </c>
      <c r="BR72" s="71">
        <v>-79077286.650000006</v>
      </c>
      <c r="BS72" s="71">
        <v>0</v>
      </c>
      <c r="BT72" s="71">
        <v>0</v>
      </c>
      <c r="BU72" s="71">
        <v>-5529227430.4499989</v>
      </c>
      <c r="BV72" s="71">
        <v>-4977927004.0499992</v>
      </c>
      <c r="BW72" s="71">
        <v>-614448982.15999997</v>
      </c>
      <c r="BX72" s="71">
        <v>-146962636.65999997</v>
      </c>
      <c r="BY72" s="71">
        <v>0</v>
      </c>
      <c r="BZ72" s="71">
        <v>-74502878.459999993</v>
      </c>
      <c r="CA72" s="71">
        <v>-168167346.70000002</v>
      </c>
      <c r="CB72" s="71">
        <v>435980458.28999996</v>
      </c>
      <c r="CC72" s="71">
        <v>16800959.289999992</v>
      </c>
      <c r="CD72" s="71">
        <v>-170255.23</v>
      </c>
      <c r="CE72" s="71">
        <v>-170255.23</v>
      </c>
      <c r="CF72" s="71">
        <v>0</v>
      </c>
      <c r="CG72" s="71">
        <v>0</v>
      </c>
      <c r="CH72" s="71">
        <v>0</v>
      </c>
      <c r="CI72" s="71">
        <v>0</v>
      </c>
      <c r="CJ72" s="71">
        <v>0</v>
      </c>
      <c r="CK72" s="71">
        <v>0</v>
      </c>
      <c r="CL72" s="71">
        <v>0</v>
      </c>
      <c r="CM72" s="71">
        <v>0</v>
      </c>
      <c r="CN72" s="71">
        <v>0</v>
      </c>
      <c r="CO72" s="71">
        <v>0</v>
      </c>
      <c r="CP72" s="71">
        <v>0</v>
      </c>
      <c r="CQ72" s="71">
        <v>0</v>
      </c>
      <c r="CR72" s="71">
        <v>0</v>
      </c>
      <c r="CS72" s="71">
        <v>0</v>
      </c>
      <c r="CT72" s="71">
        <v>0</v>
      </c>
      <c r="CU72" s="71">
        <v>3893093242.4199982</v>
      </c>
    </row>
    <row r="73" spans="1:99" ht="12.75" customHeight="1">
      <c r="A73" s="54" t="s">
        <v>124</v>
      </c>
      <c r="B73" s="69">
        <v>3018</v>
      </c>
      <c r="C73" s="70" t="s">
        <v>378</v>
      </c>
      <c r="D73" s="71">
        <v>27048237035.889999</v>
      </c>
      <c r="E73" s="71">
        <v>29234647774.23</v>
      </c>
      <c r="F73" s="71">
        <v>29340585986.880001</v>
      </c>
      <c r="G73" s="71">
        <v>-105938212.65000001</v>
      </c>
      <c r="H73" s="71">
        <v>-2477603250.6300001</v>
      </c>
      <c r="I73" s="71">
        <v>-2477603250.6300001</v>
      </c>
      <c r="J73" s="71">
        <v>-7823324815.5</v>
      </c>
      <c r="K73" s="71">
        <v>5345721564.8699999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189939942.72</v>
      </c>
      <c r="W73" s="71">
        <v>172763124.31</v>
      </c>
      <c r="X73" s="71">
        <v>0</v>
      </c>
      <c r="Y73" s="71">
        <v>0</v>
      </c>
      <c r="Z73" s="71">
        <v>17176818.41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1">
        <v>101252569.57000001</v>
      </c>
      <c r="AH73" s="71">
        <v>101252569.57000001</v>
      </c>
      <c r="AI73" s="71">
        <v>0</v>
      </c>
      <c r="AJ73" s="71">
        <v>0</v>
      </c>
      <c r="AK73" s="71">
        <v>0</v>
      </c>
      <c r="AL73" s="71">
        <v>0</v>
      </c>
      <c r="AM73" s="71">
        <v>0</v>
      </c>
      <c r="AN73" s="71">
        <v>-19668072787.150002</v>
      </c>
      <c r="AO73" s="71">
        <v>-3282573104.1600003</v>
      </c>
      <c r="AP73" s="71">
        <v>-3285253194.6400003</v>
      </c>
      <c r="AQ73" s="71">
        <v>2680090.48</v>
      </c>
      <c r="AR73" s="71">
        <v>-594533169.50999999</v>
      </c>
      <c r="AS73" s="71">
        <v>-595264732.25999999</v>
      </c>
      <c r="AT73" s="71">
        <v>-2519878697.9499998</v>
      </c>
      <c r="AU73" s="71">
        <v>-2149727397.75</v>
      </c>
      <c r="AV73" s="71">
        <v>-370151300.19999999</v>
      </c>
      <c r="AW73" s="71">
        <v>0</v>
      </c>
      <c r="AX73" s="71">
        <v>0</v>
      </c>
      <c r="AY73" s="71">
        <v>1924613965.6899998</v>
      </c>
      <c r="AZ73" s="71">
        <v>731562.75000000745</v>
      </c>
      <c r="BA73" s="71">
        <v>39422274.289999999</v>
      </c>
      <c r="BB73" s="71">
        <v>34715208.359999999</v>
      </c>
      <c r="BC73" s="71">
        <v>4707065.93</v>
      </c>
      <c r="BD73" s="71">
        <v>0</v>
      </c>
      <c r="BE73" s="71">
        <v>0</v>
      </c>
      <c r="BF73" s="71">
        <v>-38690711.539999992</v>
      </c>
      <c r="BG73" s="71">
        <v>-102207631.66000001</v>
      </c>
      <c r="BH73" s="71">
        <v>-102241682.66000001</v>
      </c>
      <c r="BI73" s="71">
        <v>34051</v>
      </c>
      <c r="BJ73" s="71">
        <v>-4185557432.8199997</v>
      </c>
      <c r="BK73" s="71">
        <v>-4185557432.8199997</v>
      </c>
      <c r="BL73" s="71">
        <v>-6634665062.6999998</v>
      </c>
      <c r="BM73" s="71">
        <v>2449107629.8800001</v>
      </c>
      <c r="BN73" s="71">
        <v>0</v>
      </c>
      <c r="BO73" s="71">
        <v>0</v>
      </c>
      <c r="BP73" s="71">
        <v>0</v>
      </c>
      <c r="BQ73" s="71">
        <v>-246389425.85000005</v>
      </c>
      <c r="BR73" s="71">
        <v>-246389425.85000005</v>
      </c>
      <c r="BS73" s="71">
        <v>0</v>
      </c>
      <c r="BT73" s="71">
        <v>0</v>
      </c>
      <c r="BU73" s="71">
        <v>-11103137334.450001</v>
      </c>
      <c r="BV73" s="71">
        <v>-8645236093.710001</v>
      </c>
      <c r="BW73" s="71">
        <v>-1524322420.2800002</v>
      </c>
      <c r="BX73" s="71">
        <v>-202477575.88999996</v>
      </c>
      <c r="BY73" s="71">
        <v>0</v>
      </c>
      <c r="BZ73" s="71">
        <v>-466190861.45999998</v>
      </c>
      <c r="CA73" s="71">
        <v>-215833321.94999999</v>
      </c>
      <c r="CB73" s="71">
        <v>0</v>
      </c>
      <c r="CC73" s="71">
        <v>-49077061.159999996</v>
      </c>
      <c r="CD73" s="71">
        <v>-7794303.4500000002</v>
      </c>
      <c r="CE73" s="71">
        <v>0</v>
      </c>
      <c r="CF73" s="71">
        <v>-6828652.3100000005</v>
      </c>
      <c r="CG73" s="71">
        <v>0</v>
      </c>
      <c r="CH73" s="71">
        <v>-965651.14</v>
      </c>
      <c r="CI73" s="71">
        <v>0</v>
      </c>
      <c r="CJ73" s="71">
        <v>0</v>
      </c>
      <c r="CK73" s="71">
        <v>-145880385.25</v>
      </c>
      <c r="CL73" s="71">
        <v>-145880385.25</v>
      </c>
      <c r="CM73" s="71">
        <v>0</v>
      </c>
      <c r="CN73" s="71">
        <v>0</v>
      </c>
      <c r="CO73" s="71">
        <v>0</v>
      </c>
      <c r="CP73" s="71">
        <v>0</v>
      </c>
      <c r="CQ73" s="71">
        <v>0</v>
      </c>
      <c r="CR73" s="71">
        <v>0</v>
      </c>
      <c r="CS73" s="71">
        <v>0</v>
      </c>
      <c r="CT73" s="71">
        <v>0</v>
      </c>
      <c r="CU73" s="71">
        <v>7380164248.7399979</v>
      </c>
    </row>
    <row r="74" spans="1:99" ht="13.5" customHeight="1">
      <c r="A74" s="54" t="s">
        <v>125</v>
      </c>
      <c r="B74" s="69">
        <v>4002</v>
      </c>
      <c r="C74" s="70" t="s">
        <v>379</v>
      </c>
      <c r="D74" s="71">
        <v>152850596.89000002</v>
      </c>
      <c r="E74" s="71">
        <v>125489936.34</v>
      </c>
      <c r="F74" s="71">
        <v>158130849.03</v>
      </c>
      <c r="G74" s="71">
        <v>-32640912.690000001</v>
      </c>
      <c r="H74" s="71">
        <v>-21672579.669999994</v>
      </c>
      <c r="I74" s="71">
        <v>-28471053.479999997</v>
      </c>
      <c r="J74" s="71">
        <v>-84626627.239999995</v>
      </c>
      <c r="K74" s="71">
        <v>56155573.759999998</v>
      </c>
      <c r="L74" s="71">
        <v>6798473.8100000005</v>
      </c>
      <c r="M74" s="71">
        <v>16903371.030000001</v>
      </c>
      <c r="N74" s="71">
        <v>-10104897.220000001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46198356.18</v>
      </c>
      <c r="W74" s="71">
        <v>46198356.18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1">
        <v>2834884.0399999996</v>
      </c>
      <c r="AH74" s="71">
        <v>2705156.01</v>
      </c>
      <c r="AI74" s="71">
        <v>129728.03</v>
      </c>
      <c r="AJ74" s="71">
        <v>0</v>
      </c>
      <c r="AK74" s="71">
        <v>0</v>
      </c>
      <c r="AL74" s="71">
        <v>0</v>
      </c>
      <c r="AM74" s="71">
        <v>0</v>
      </c>
      <c r="AN74" s="71">
        <v>-108200825.21000001</v>
      </c>
      <c r="AO74" s="71">
        <v>-18939033.739999998</v>
      </c>
      <c r="AP74" s="71">
        <v>-21785796.469999999</v>
      </c>
      <c r="AQ74" s="71">
        <v>2846762.73</v>
      </c>
      <c r="AR74" s="71">
        <v>-24243702.590000007</v>
      </c>
      <c r="AS74" s="71">
        <v>-40302710.460000008</v>
      </c>
      <c r="AT74" s="71">
        <v>-66725535.430000007</v>
      </c>
      <c r="AU74" s="71">
        <v>-74014776.510000005</v>
      </c>
      <c r="AV74" s="71">
        <v>7289241.0800000001</v>
      </c>
      <c r="AW74" s="71">
        <v>0</v>
      </c>
      <c r="AX74" s="71">
        <v>0</v>
      </c>
      <c r="AY74" s="71">
        <v>26422824.969999999</v>
      </c>
      <c r="AZ74" s="71">
        <v>16059007.870000001</v>
      </c>
      <c r="BA74" s="71">
        <v>22917378.59</v>
      </c>
      <c r="BB74" s="71">
        <v>27061280.969999999</v>
      </c>
      <c r="BC74" s="71">
        <v>-4143902.38</v>
      </c>
      <c r="BD74" s="71">
        <v>0</v>
      </c>
      <c r="BE74" s="71">
        <v>0</v>
      </c>
      <c r="BF74" s="71">
        <v>-6858370.7199999997</v>
      </c>
      <c r="BG74" s="71">
        <v>0</v>
      </c>
      <c r="BH74" s="71">
        <v>0</v>
      </c>
      <c r="BI74" s="71">
        <v>0</v>
      </c>
      <c r="BJ74" s="71">
        <v>0</v>
      </c>
      <c r="BK74" s="71">
        <v>0</v>
      </c>
      <c r="BL74" s="71">
        <v>0</v>
      </c>
      <c r="BM74" s="71">
        <v>0</v>
      </c>
      <c r="BN74" s="71">
        <v>0</v>
      </c>
      <c r="BO74" s="71">
        <v>0</v>
      </c>
      <c r="BP74" s="71">
        <v>0</v>
      </c>
      <c r="BQ74" s="71">
        <v>-1631782.35</v>
      </c>
      <c r="BR74" s="71">
        <v>-1631782.35</v>
      </c>
      <c r="BS74" s="71">
        <v>0</v>
      </c>
      <c r="BT74" s="71">
        <v>0</v>
      </c>
      <c r="BU74" s="71">
        <v>-63386306.530000001</v>
      </c>
      <c r="BV74" s="71">
        <v>-60796735.979999997</v>
      </c>
      <c r="BW74" s="71">
        <v>-5158763.4400000004</v>
      </c>
      <c r="BX74" s="71">
        <v>-1201736.4099999999</v>
      </c>
      <c r="BY74" s="71">
        <v>0</v>
      </c>
      <c r="BZ74" s="71">
        <v>0</v>
      </c>
      <c r="CA74" s="71">
        <v>-306051.7</v>
      </c>
      <c r="CB74" s="71">
        <v>4890500.09</v>
      </c>
      <c r="CC74" s="71">
        <v>-813519.09</v>
      </c>
      <c r="CD74" s="71">
        <v>0</v>
      </c>
      <c r="CE74" s="71">
        <v>0</v>
      </c>
      <c r="CF74" s="71">
        <v>0</v>
      </c>
      <c r="CG74" s="71">
        <v>0</v>
      </c>
      <c r="CH74" s="71">
        <v>0</v>
      </c>
      <c r="CI74" s="71">
        <v>0</v>
      </c>
      <c r="CJ74" s="71">
        <v>0</v>
      </c>
      <c r="CK74" s="71">
        <v>0</v>
      </c>
      <c r="CL74" s="71">
        <v>0</v>
      </c>
      <c r="CM74" s="71">
        <v>0</v>
      </c>
      <c r="CN74" s="71">
        <v>0</v>
      </c>
      <c r="CO74" s="71">
        <v>0</v>
      </c>
      <c r="CP74" s="71">
        <v>0</v>
      </c>
      <c r="CQ74" s="71">
        <v>0</v>
      </c>
      <c r="CR74" s="71">
        <v>0</v>
      </c>
      <c r="CS74" s="71">
        <v>0</v>
      </c>
      <c r="CT74" s="71">
        <v>0</v>
      </c>
      <c r="CU74" s="71">
        <v>44649771.680000007</v>
      </c>
    </row>
    <row r="75" spans="1:99" ht="13.5" customHeight="1">
      <c r="A75" s="55" t="s">
        <v>126</v>
      </c>
      <c r="B75" s="72">
        <v>4003</v>
      </c>
      <c r="C75" s="70" t="s">
        <v>379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1">
        <v>0</v>
      </c>
      <c r="AB75" s="71">
        <v>0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0</v>
      </c>
      <c r="AO75" s="71">
        <v>0</v>
      </c>
      <c r="AP75" s="71">
        <v>0</v>
      </c>
      <c r="AQ75" s="71">
        <v>0</v>
      </c>
      <c r="AR75" s="71">
        <v>0</v>
      </c>
      <c r="AS75" s="71">
        <v>0</v>
      </c>
      <c r="AT75" s="71">
        <v>0</v>
      </c>
      <c r="AU75" s="71">
        <v>0</v>
      </c>
      <c r="AV75" s="71">
        <v>0</v>
      </c>
      <c r="AW75" s="71">
        <v>0</v>
      </c>
      <c r="AX75" s="71">
        <v>0</v>
      </c>
      <c r="AY75" s="71">
        <v>0</v>
      </c>
      <c r="AZ75" s="71">
        <v>0</v>
      </c>
      <c r="BA75" s="71">
        <v>0</v>
      </c>
      <c r="BB75" s="71">
        <v>0</v>
      </c>
      <c r="BC75" s="71">
        <v>0</v>
      </c>
      <c r="BD75" s="71">
        <v>0</v>
      </c>
      <c r="BE75" s="71">
        <v>0</v>
      </c>
      <c r="BF75" s="71">
        <v>0</v>
      </c>
      <c r="BG75" s="71">
        <v>0</v>
      </c>
      <c r="BH75" s="71">
        <v>0</v>
      </c>
      <c r="BI75" s="71">
        <v>0</v>
      </c>
      <c r="BJ75" s="71">
        <v>0</v>
      </c>
      <c r="BK75" s="71">
        <v>0</v>
      </c>
      <c r="BL75" s="71">
        <v>0</v>
      </c>
      <c r="BM75" s="71">
        <v>0</v>
      </c>
      <c r="BN75" s="71">
        <v>0</v>
      </c>
      <c r="BO75" s="71">
        <v>0</v>
      </c>
      <c r="BP75" s="71">
        <v>0</v>
      </c>
      <c r="BQ75" s="71">
        <v>0</v>
      </c>
      <c r="BR75" s="71">
        <v>0</v>
      </c>
      <c r="BS75" s="71">
        <v>0</v>
      </c>
      <c r="BT75" s="71">
        <v>0</v>
      </c>
      <c r="BU75" s="71">
        <v>0</v>
      </c>
      <c r="BV75" s="71">
        <v>0</v>
      </c>
      <c r="BW75" s="71">
        <v>0</v>
      </c>
      <c r="BX75" s="71">
        <v>0</v>
      </c>
      <c r="BY75" s="71">
        <v>0</v>
      </c>
      <c r="BZ75" s="71">
        <v>0</v>
      </c>
      <c r="CA75" s="71">
        <v>0</v>
      </c>
      <c r="CB75" s="71">
        <v>0</v>
      </c>
      <c r="CC75" s="71">
        <v>0</v>
      </c>
      <c r="CD75" s="71">
        <v>0</v>
      </c>
      <c r="CE75" s="71">
        <v>0</v>
      </c>
      <c r="CF75" s="71">
        <v>0</v>
      </c>
      <c r="CG75" s="71">
        <v>0</v>
      </c>
      <c r="CH75" s="71">
        <v>0</v>
      </c>
      <c r="CI75" s="71">
        <v>0</v>
      </c>
      <c r="CJ75" s="71">
        <v>0</v>
      </c>
      <c r="CK75" s="71">
        <v>0</v>
      </c>
      <c r="CL75" s="71">
        <v>0</v>
      </c>
      <c r="CM75" s="71">
        <v>0</v>
      </c>
      <c r="CN75" s="71">
        <v>0</v>
      </c>
      <c r="CO75" s="71">
        <v>0</v>
      </c>
      <c r="CP75" s="71">
        <v>0</v>
      </c>
      <c r="CQ75" s="71">
        <v>0</v>
      </c>
      <c r="CR75" s="71">
        <v>0</v>
      </c>
      <c r="CS75" s="71">
        <v>0</v>
      </c>
      <c r="CT75" s="71">
        <v>0</v>
      </c>
      <c r="CU75" s="71">
        <v>0</v>
      </c>
    </row>
    <row r="76" spans="1:99" ht="12.75" customHeight="1">
      <c r="A76" s="55" t="s">
        <v>127</v>
      </c>
      <c r="B76" s="72">
        <v>4004</v>
      </c>
      <c r="C76" s="70" t="s">
        <v>379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1">
        <v>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0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1">
        <v>0</v>
      </c>
      <c r="BA76" s="71">
        <v>0</v>
      </c>
      <c r="BB76" s="71">
        <v>0</v>
      </c>
      <c r="BC76" s="71">
        <v>0</v>
      </c>
      <c r="BD76" s="71">
        <v>0</v>
      </c>
      <c r="BE76" s="71">
        <v>0</v>
      </c>
      <c r="BF76" s="71">
        <v>0</v>
      </c>
      <c r="BG76" s="71">
        <v>0</v>
      </c>
      <c r="BH76" s="71">
        <v>0</v>
      </c>
      <c r="BI76" s="71">
        <v>0</v>
      </c>
      <c r="BJ76" s="71">
        <v>0</v>
      </c>
      <c r="BK76" s="71">
        <v>0</v>
      </c>
      <c r="BL76" s="71">
        <v>0</v>
      </c>
      <c r="BM76" s="71">
        <v>0</v>
      </c>
      <c r="BN76" s="71">
        <v>0</v>
      </c>
      <c r="BO76" s="71">
        <v>0</v>
      </c>
      <c r="BP76" s="71">
        <v>0</v>
      </c>
      <c r="BQ76" s="71">
        <v>0</v>
      </c>
      <c r="BR76" s="71">
        <v>0</v>
      </c>
      <c r="BS76" s="71">
        <v>0</v>
      </c>
      <c r="BT76" s="71">
        <v>0</v>
      </c>
      <c r="BU76" s="71">
        <v>0</v>
      </c>
      <c r="BV76" s="71">
        <v>0</v>
      </c>
      <c r="BW76" s="71">
        <v>0</v>
      </c>
      <c r="BX76" s="71">
        <v>0</v>
      </c>
      <c r="BY76" s="71">
        <v>0</v>
      </c>
      <c r="BZ76" s="71">
        <v>0</v>
      </c>
      <c r="CA76" s="71">
        <v>0</v>
      </c>
      <c r="CB76" s="71">
        <v>0</v>
      </c>
      <c r="CC76" s="71">
        <v>0</v>
      </c>
      <c r="CD76" s="71">
        <v>0</v>
      </c>
      <c r="CE76" s="71">
        <v>0</v>
      </c>
      <c r="CF76" s="71">
        <v>0</v>
      </c>
      <c r="CG76" s="71">
        <v>0</v>
      </c>
      <c r="CH76" s="71">
        <v>0</v>
      </c>
      <c r="CI76" s="71">
        <v>0</v>
      </c>
      <c r="CJ76" s="71">
        <v>0</v>
      </c>
      <c r="CK76" s="71">
        <v>0</v>
      </c>
      <c r="CL76" s="71">
        <v>0</v>
      </c>
      <c r="CM76" s="71">
        <v>0</v>
      </c>
      <c r="CN76" s="71">
        <v>0</v>
      </c>
      <c r="CO76" s="71">
        <v>0</v>
      </c>
      <c r="CP76" s="71">
        <v>0</v>
      </c>
      <c r="CQ76" s="71">
        <v>0</v>
      </c>
      <c r="CR76" s="71">
        <v>0</v>
      </c>
      <c r="CS76" s="71">
        <v>0</v>
      </c>
      <c r="CT76" s="71">
        <v>0</v>
      </c>
      <c r="CU76" s="71">
        <v>0</v>
      </c>
    </row>
    <row r="77" spans="1:99" ht="12.75" customHeight="1">
      <c r="A77" s="55" t="s">
        <v>128</v>
      </c>
      <c r="B77" s="72">
        <v>4005</v>
      </c>
      <c r="C77" s="70" t="s">
        <v>379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1">
        <v>0</v>
      </c>
      <c r="AH77" s="71">
        <v>0</v>
      </c>
      <c r="AI77" s="71">
        <v>0</v>
      </c>
      <c r="AJ77" s="71">
        <v>0</v>
      </c>
      <c r="AK77" s="71">
        <v>0</v>
      </c>
      <c r="AL77" s="71">
        <v>0</v>
      </c>
      <c r="AM77" s="71">
        <v>0</v>
      </c>
      <c r="AN77" s="71">
        <v>0</v>
      </c>
      <c r="AO77" s="71">
        <v>0</v>
      </c>
      <c r="AP77" s="71">
        <v>0</v>
      </c>
      <c r="AQ77" s="71">
        <v>0</v>
      </c>
      <c r="AR77" s="71">
        <v>0</v>
      </c>
      <c r="AS77" s="71">
        <v>0</v>
      </c>
      <c r="AT77" s="71">
        <v>0</v>
      </c>
      <c r="AU77" s="71">
        <v>0</v>
      </c>
      <c r="AV77" s="71">
        <v>0</v>
      </c>
      <c r="AW77" s="71">
        <v>0</v>
      </c>
      <c r="AX77" s="71">
        <v>0</v>
      </c>
      <c r="AY77" s="71">
        <v>0</v>
      </c>
      <c r="AZ77" s="71">
        <v>0</v>
      </c>
      <c r="BA77" s="71">
        <v>0</v>
      </c>
      <c r="BB77" s="71">
        <v>0</v>
      </c>
      <c r="BC77" s="71">
        <v>0</v>
      </c>
      <c r="BD77" s="71">
        <v>0</v>
      </c>
      <c r="BE77" s="71">
        <v>0</v>
      </c>
      <c r="BF77" s="71">
        <v>0</v>
      </c>
      <c r="BG77" s="71">
        <v>0</v>
      </c>
      <c r="BH77" s="71">
        <v>0</v>
      </c>
      <c r="BI77" s="71">
        <v>0</v>
      </c>
      <c r="BJ77" s="71">
        <v>0</v>
      </c>
      <c r="BK77" s="71">
        <v>0</v>
      </c>
      <c r="BL77" s="71">
        <v>0</v>
      </c>
      <c r="BM77" s="71">
        <v>0</v>
      </c>
      <c r="BN77" s="71">
        <v>0</v>
      </c>
      <c r="BO77" s="71">
        <v>0</v>
      </c>
      <c r="BP77" s="71">
        <v>0</v>
      </c>
      <c r="BQ77" s="71">
        <v>0</v>
      </c>
      <c r="BR77" s="71">
        <v>0</v>
      </c>
      <c r="BS77" s="71">
        <v>0</v>
      </c>
      <c r="BT77" s="71">
        <v>0</v>
      </c>
      <c r="BU77" s="71">
        <v>0</v>
      </c>
      <c r="BV77" s="71">
        <v>0</v>
      </c>
      <c r="BW77" s="71">
        <v>0</v>
      </c>
      <c r="BX77" s="71">
        <v>0</v>
      </c>
      <c r="BY77" s="71">
        <v>0</v>
      </c>
      <c r="BZ77" s="71">
        <v>0</v>
      </c>
      <c r="CA77" s="71">
        <v>0</v>
      </c>
      <c r="CB77" s="71">
        <v>0</v>
      </c>
      <c r="CC77" s="71">
        <v>0</v>
      </c>
      <c r="CD77" s="71">
        <v>0</v>
      </c>
      <c r="CE77" s="71">
        <v>0</v>
      </c>
      <c r="CF77" s="71">
        <v>0</v>
      </c>
      <c r="CG77" s="71">
        <v>0</v>
      </c>
      <c r="CH77" s="71">
        <v>0</v>
      </c>
      <c r="CI77" s="71">
        <v>0</v>
      </c>
      <c r="CJ77" s="71">
        <v>0</v>
      </c>
      <c r="CK77" s="71">
        <v>0</v>
      </c>
      <c r="CL77" s="71">
        <v>0</v>
      </c>
      <c r="CM77" s="71">
        <v>0</v>
      </c>
      <c r="CN77" s="71">
        <v>0</v>
      </c>
      <c r="CO77" s="71">
        <v>0</v>
      </c>
      <c r="CP77" s="71">
        <v>0</v>
      </c>
      <c r="CQ77" s="71">
        <v>0</v>
      </c>
      <c r="CR77" s="71">
        <v>0</v>
      </c>
      <c r="CS77" s="71">
        <v>0</v>
      </c>
      <c r="CT77" s="71">
        <v>0</v>
      </c>
      <c r="CU77" s="71">
        <v>0</v>
      </c>
    </row>
    <row r="78" spans="1:99" ht="12.75" customHeight="1">
      <c r="A78" s="56" t="s">
        <v>129</v>
      </c>
      <c r="B78" s="73">
        <v>9000</v>
      </c>
      <c r="C78" s="70" t="s">
        <v>380</v>
      </c>
      <c r="D78" s="74">
        <v>316499.33</v>
      </c>
      <c r="E78" s="74">
        <v>0</v>
      </c>
      <c r="F78" s="74">
        <v>0</v>
      </c>
      <c r="G78" s="74">
        <v>0</v>
      </c>
      <c r="H78" s="74">
        <v>0</v>
      </c>
      <c r="I78" s="74">
        <v>0</v>
      </c>
      <c r="J78" s="74">
        <v>0</v>
      </c>
      <c r="K78" s="74">
        <v>0</v>
      </c>
      <c r="L78" s="74">
        <v>0</v>
      </c>
      <c r="M78" s="74">
        <v>0</v>
      </c>
      <c r="N78" s="74">
        <v>0</v>
      </c>
      <c r="O78" s="74">
        <v>0</v>
      </c>
      <c r="P78" s="74">
        <v>0</v>
      </c>
      <c r="Q78" s="74">
        <v>0</v>
      </c>
      <c r="R78" s="74">
        <v>0</v>
      </c>
      <c r="S78" s="74">
        <v>0</v>
      </c>
      <c r="T78" s="74">
        <v>0</v>
      </c>
      <c r="U78" s="74">
        <v>0</v>
      </c>
      <c r="V78" s="74">
        <v>316499.33</v>
      </c>
      <c r="W78" s="74">
        <v>0</v>
      </c>
      <c r="X78" s="74">
        <v>0</v>
      </c>
      <c r="Y78" s="74">
        <v>316499.33</v>
      </c>
      <c r="Z78" s="74">
        <v>0</v>
      </c>
      <c r="AA78" s="74">
        <v>0</v>
      </c>
      <c r="AB78" s="74">
        <v>0</v>
      </c>
      <c r="AC78" s="74">
        <v>0</v>
      </c>
      <c r="AD78" s="74">
        <v>0</v>
      </c>
      <c r="AE78" s="74">
        <v>0</v>
      </c>
      <c r="AF78" s="74">
        <v>0</v>
      </c>
      <c r="AG78" s="74">
        <v>0</v>
      </c>
      <c r="AH78" s="74">
        <v>0</v>
      </c>
      <c r="AI78" s="74">
        <v>0</v>
      </c>
      <c r="AJ78" s="74">
        <v>0</v>
      </c>
      <c r="AK78" s="74">
        <v>0</v>
      </c>
      <c r="AL78" s="74">
        <v>0</v>
      </c>
      <c r="AM78" s="74">
        <v>0</v>
      </c>
      <c r="AN78" s="74">
        <v>-1487599.7300000002</v>
      </c>
      <c r="AO78" s="74">
        <v>-1095600.28</v>
      </c>
      <c r="AP78" s="74">
        <v>-1095600.28</v>
      </c>
      <c r="AQ78" s="74">
        <v>0</v>
      </c>
      <c r="AR78" s="74">
        <v>628007.83000000007</v>
      </c>
      <c r="AS78" s="74">
        <v>628007.83000000007</v>
      </c>
      <c r="AT78" s="74">
        <v>-588821.69999999995</v>
      </c>
      <c r="AU78" s="74">
        <v>-588821.69999999995</v>
      </c>
      <c r="AV78" s="74">
        <v>0</v>
      </c>
      <c r="AW78" s="74">
        <v>0</v>
      </c>
      <c r="AX78" s="74">
        <v>0</v>
      </c>
      <c r="AY78" s="74">
        <v>1216829.53</v>
      </c>
      <c r="AZ78" s="74">
        <v>0</v>
      </c>
      <c r="BA78" s="74">
        <v>0</v>
      </c>
      <c r="BB78" s="74">
        <v>0</v>
      </c>
      <c r="BC78" s="74">
        <v>0</v>
      </c>
      <c r="BD78" s="74">
        <v>0</v>
      </c>
      <c r="BE78" s="74">
        <v>0</v>
      </c>
      <c r="BF78" s="74">
        <v>0</v>
      </c>
      <c r="BG78" s="74">
        <v>0</v>
      </c>
      <c r="BH78" s="74">
        <v>0</v>
      </c>
      <c r="BI78" s="74">
        <v>0</v>
      </c>
      <c r="BJ78" s="74">
        <v>-1020007.2800000003</v>
      </c>
      <c r="BK78" s="74">
        <v>-1020007.2800000003</v>
      </c>
      <c r="BL78" s="74">
        <v>-3988487.8200000003</v>
      </c>
      <c r="BM78" s="74">
        <v>2968480.54</v>
      </c>
      <c r="BN78" s="74">
        <v>0</v>
      </c>
      <c r="BO78" s="74">
        <v>0</v>
      </c>
      <c r="BP78" s="74">
        <v>0</v>
      </c>
      <c r="BQ78" s="74">
        <v>0</v>
      </c>
      <c r="BR78" s="74">
        <v>0</v>
      </c>
      <c r="BS78" s="74">
        <v>0</v>
      </c>
      <c r="BT78" s="74">
        <v>0</v>
      </c>
      <c r="BU78" s="74">
        <v>0</v>
      </c>
      <c r="BV78" s="74">
        <v>0</v>
      </c>
      <c r="BW78" s="74">
        <v>0</v>
      </c>
      <c r="BX78" s="74">
        <v>0</v>
      </c>
      <c r="BY78" s="74">
        <v>0</v>
      </c>
      <c r="BZ78" s="74">
        <v>0</v>
      </c>
      <c r="CA78" s="74">
        <v>0</v>
      </c>
      <c r="CB78" s="74">
        <v>0</v>
      </c>
      <c r="CC78" s="74">
        <v>0</v>
      </c>
      <c r="CD78" s="74">
        <v>0</v>
      </c>
      <c r="CE78" s="74">
        <v>0</v>
      </c>
      <c r="CF78" s="74">
        <v>0</v>
      </c>
      <c r="CG78" s="74">
        <v>0</v>
      </c>
      <c r="CH78" s="74">
        <v>0</v>
      </c>
      <c r="CI78" s="74">
        <v>0</v>
      </c>
      <c r="CJ78" s="74">
        <v>0</v>
      </c>
      <c r="CK78" s="74">
        <v>0</v>
      </c>
      <c r="CL78" s="74">
        <v>0</v>
      </c>
      <c r="CM78" s="74">
        <v>0</v>
      </c>
      <c r="CN78" s="74">
        <v>0</v>
      </c>
      <c r="CO78" s="74">
        <v>0</v>
      </c>
      <c r="CP78" s="74">
        <v>0</v>
      </c>
      <c r="CQ78" s="74">
        <v>0</v>
      </c>
      <c r="CR78" s="74">
        <v>0</v>
      </c>
      <c r="CS78" s="74">
        <v>0</v>
      </c>
      <c r="CT78" s="74">
        <v>0</v>
      </c>
      <c r="CU78" s="74">
        <v>-1171100.4000000001</v>
      </c>
    </row>
    <row r="79" spans="1:99" ht="12.75" customHeight="1">
      <c r="A79" s="56" t="s">
        <v>130</v>
      </c>
      <c r="B79" s="73">
        <v>9001</v>
      </c>
      <c r="C79" s="70" t="s">
        <v>381</v>
      </c>
      <c r="D79" s="74">
        <v>198251825667.88739</v>
      </c>
      <c r="E79" s="74">
        <v>171493379844.52484</v>
      </c>
      <c r="F79" s="74">
        <v>178877424192.19214</v>
      </c>
      <c r="G79" s="74">
        <v>-7384044347.6672888</v>
      </c>
      <c r="H79" s="74">
        <v>-7317677762.5199986</v>
      </c>
      <c r="I79" s="74">
        <v>-7831887473.3199997</v>
      </c>
      <c r="J79" s="74">
        <v>-28321722754.040001</v>
      </c>
      <c r="K79" s="74">
        <v>20489835280.719997</v>
      </c>
      <c r="L79" s="74">
        <v>514209710.80000007</v>
      </c>
      <c r="M79" s="74">
        <v>1902382049.05</v>
      </c>
      <c r="N79" s="74">
        <v>-1388172338.2499998</v>
      </c>
      <c r="O79" s="74">
        <v>0</v>
      </c>
      <c r="P79" s="74">
        <v>0</v>
      </c>
      <c r="Q79" s="74">
        <v>0</v>
      </c>
      <c r="R79" s="74">
        <v>0</v>
      </c>
      <c r="S79" s="74">
        <v>0</v>
      </c>
      <c r="T79" s="74">
        <v>0</v>
      </c>
      <c r="U79" s="74">
        <v>0</v>
      </c>
      <c r="V79" s="74">
        <v>32910210125.982533</v>
      </c>
      <c r="W79" s="74">
        <v>7266775716.7456474</v>
      </c>
      <c r="X79" s="74">
        <v>244411354.95705223</v>
      </c>
      <c r="Y79" s="74">
        <v>4213919404.2491422</v>
      </c>
      <c r="Z79" s="74">
        <v>21021370402.970684</v>
      </c>
      <c r="AA79" s="74">
        <v>6287720.8399999999</v>
      </c>
      <c r="AB79" s="74">
        <v>0</v>
      </c>
      <c r="AC79" s="74">
        <v>0</v>
      </c>
      <c r="AD79" s="74">
        <v>77652383.299999997</v>
      </c>
      <c r="AE79" s="74">
        <v>79793142.920000002</v>
      </c>
      <c r="AF79" s="74">
        <v>-79044.39</v>
      </c>
      <c r="AG79" s="74">
        <v>1165992504.29</v>
      </c>
      <c r="AH79" s="74">
        <v>1165992504.29</v>
      </c>
      <c r="AI79" s="74">
        <v>0</v>
      </c>
      <c r="AJ79" s="74">
        <v>0</v>
      </c>
      <c r="AK79" s="74">
        <v>0</v>
      </c>
      <c r="AL79" s="74">
        <v>0</v>
      </c>
      <c r="AM79" s="74">
        <v>0</v>
      </c>
      <c r="AN79" s="74">
        <v>-161291336582.94113</v>
      </c>
      <c r="AO79" s="74">
        <v>-27900039012.207069</v>
      </c>
      <c r="AP79" s="74">
        <v>-29651856462.739994</v>
      </c>
      <c r="AQ79" s="74">
        <v>1751817450.5329313</v>
      </c>
      <c r="AR79" s="74">
        <v>-2198212865.8653011</v>
      </c>
      <c r="AS79" s="74">
        <v>-2896735245.3014889</v>
      </c>
      <c r="AT79" s="74">
        <v>-9514051279.4349995</v>
      </c>
      <c r="AU79" s="74">
        <v>-8104402533.2350006</v>
      </c>
      <c r="AV79" s="74">
        <v>-1381669249.9199998</v>
      </c>
      <c r="AW79" s="74">
        <v>-37241212.520000003</v>
      </c>
      <c r="AX79" s="74">
        <v>9261716.2400000002</v>
      </c>
      <c r="AY79" s="74">
        <v>6617316034.1335096</v>
      </c>
      <c r="AZ79" s="74">
        <v>698522379.43618858</v>
      </c>
      <c r="BA79" s="74">
        <v>2111277947.9324918</v>
      </c>
      <c r="BB79" s="74">
        <v>1782111952.5924921</v>
      </c>
      <c r="BC79" s="74">
        <v>329280717.94999999</v>
      </c>
      <c r="BD79" s="74">
        <v>0</v>
      </c>
      <c r="BE79" s="74">
        <v>-114722.61</v>
      </c>
      <c r="BF79" s="74">
        <v>-1412755568.4963033</v>
      </c>
      <c r="BG79" s="74">
        <v>-1134729058.0799999</v>
      </c>
      <c r="BH79" s="74">
        <v>-1134944253.8599999</v>
      </c>
      <c r="BI79" s="74">
        <v>215195.78</v>
      </c>
      <c r="BJ79" s="74">
        <v>-71874109820.033447</v>
      </c>
      <c r="BK79" s="74">
        <v>-72012738332.653442</v>
      </c>
      <c r="BL79" s="74">
        <v>-181582517691.95343</v>
      </c>
      <c r="BM79" s="74">
        <v>109569779359.3</v>
      </c>
      <c r="BN79" s="74">
        <v>138628512.62</v>
      </c>
      <c r="BO79" s="74">
        <v>531051825.52999997</v>
      </c>
      <c r="BP79" s="74">
        <v>-392423312.91000003</v>
      </c>
      <c r="BQ79" s="74">
        <v>-808309009.52999997</v>
      </c>
      <c r="BR79" s="74">
        <v>-805831712.33999991</v>
      </c>
      <c r="BS79" s="74">
        <v>0</v>
      </c>
      <c r="BT79" s="74">
        <v>-2477297.1900000004</v>
      </c>
      <c r="BU79" s="74">
        <v>-57002265866.518562</v>
      </c>
      <c r="BV79" s="74">
        <v>-42903677777.681976</v>
      </c>
      <c r="BW79" s="74">
        <v>-11149028693.502659</v>
      </c>
      <c r="BX79" s="74">
        <v>-2744024717.930016</v>
      </c>
      <c r="BY79" s="74">
        <v>0</v>
      </c>
      <c r="BZ79" s="74">
        <v>-1152367865.4708228</v>
      </c>
      <c r="CA79" s="74">
        <v>-1432430785.7121658</v>
      </c>
      <c r="CB79" s="74">
        <v>3066450509.2995877</v>
      </c>
      <c r="CC79" s="74">
        <v>-687186535.5205127</v>
      </c>
      <c r="CD79" s="74">
        <v>-76340026.179999992</v>
      </c>
      <c r="CE79" s="74">
        <v>-3985739.34</v>
      </c>
      <c r="CF79" s="74">
        <v>631751.66000000015</v>
      </c>
      <c r="CG79" s="74">
        <v>-219500.7</v>
      </c>
      <c r="CH79" s="74">
        <v>-61230592.159999996</v>
      </c>
      <c r="CI79" s="74">
        <v>-11535945.640000001</v>
      </c>
      <c r="CJ79" s="74">
        <v>0</v>
      </c>
      <c r="CK79" s="74">
        <v>-297330924.526761</v>
      </c>
      <c r="CL79" s="74">
        <v>-297570672.33374602</v>
      </c>
      <c r="CM79" s="74">
        <v>0</v>
      </c>
      <c r="CN79" s="74">
        <v>269019.53698500007</v>
      </c>
      <c r="CO79" s="74">
        <v>-29271.729999999996</v>
      </c>
      <c r="CP79" s="74">
        <v>0</v>
      </c>
      <c r="CQ79" s="74">
        <v>0</v>
      </c>
      <c r="CR79" s="74">
        <v>0</v>
      </c>
      <c r="CS79" s="74">
        <v>0</v>
      </c>
      <c r="CT79" s="74">
        <v>0</v>
      </c>
      <c r="CU79" s="74">
        <v>36960489084.946243</v>
      </c>
    </row>
    <row r="80" spans="1:99" ht="12.75" customHeight="1">
      <c r="A80" s="56" t="s">
        <v>132</v>
      </c>
      <c r="B80" s="73">
        <v>9002</v>
      </c>
      <c r="C80" s="70" t="s">
        <v>382</v>
      </c>
      <c r="D80" s="74">
        <v>152850596.89000002</v>
      </c>
      <c r="E80" s="74">
        <v>125489936.34</v>
      </c>
      <c r="F80" s="74">
        <v>158130849.03</v>
      </c>
      <c r="G80" s="74">
        <v>-32640912.690000001</v>
      </c>
      <c r="H80" s="74">
        <v>-21672579.669999994</v>
      </c>
      <c r="I80" s="74">
        <v>-28471053.479999997</v>
      </c>
      <c r="J80" s="74">
        <v>-84626627.239999995</v>
      </c>
      <c r="K80" s="74">
        <v>56155573.759999998</v>
      </c>
      <c r="L80" s="74">
        <v>6798473.8100000005</v>
      </c>
      <c r="M80" s="74">
        <v>16903371.030000001</v>
      </c>
      <c r="N80" s="74">
        <v>-10104897.220000001</v>
      </c>
      <c r="O80" s="74">
        <v>0</v>
      </c>
      <c r="P80" s="74">
        <v>0</v>
      </c>
      <c r="Q80" s="74">
        <v>0</v>
      </c>
      <c r="R80" s="74">
        <v>0</v>
      </c>
      <c r="S80" s="74">
        <v>0</v>
      </c>
      <c r="T80" s="74">
        <v>0</v>
      </c>
      <c r="U80" s="74">
        <v>0</v>
      </c>
      <c r="V80" s="74">
        <v>46198356.18</v>
      </c>
      <c r="W80" s="74">
        <v>46198356.18</v>
      </c>
      <c r="X80" s="74">
        <v>0</v>
      </c>
      <c r="Y80" s="74">
        <v>0</v>
      </c>
      <c r="Z80" s="74">
        <v>0</v>
      </c>
      <c r="AA80" s="74">
        <v>0</v>
      </c>
      <c r="AB80" s="74">
        <v>0</v>
      </c>
      <c r="AC80" s="74">
        <v>0</v>
      </c>
      <c r="AD80" s="74">
        <v>0</v>
      </c>
      <c r="AE80" s="74">
        <v>0</v>
      </c>
      <c r="AF80" s="74">
        <v>0</v>
      </c>
      <c r="AG80" s="74">
        <v>2834884.0399999996</v>
      </c>
      <c r="AH80" s="74">
        <v>2705156.01</v>
      </c>
      <c r="AI80" s="74">
        <v>129728.03</v>
      </c>
      <c r="AJ80" s="74">
        <v>0</v>
      </c>
      <c r="AK80" s="74">
        <v>0</v>
      </c>
      <c r="AL80" s="74">
        <v>0</v>
      </c>
      <c r="AM80" s="74">
        <v>0</v>
      </c>
      <c r="AN80" s="74">
        <v>-108200825.21000001</v>
      </c>
      <c r="AO80" s="74">
        <v>-18939033.739999998</v>
      </c>
      <c r="AP80" s="74">
        <v>-21785796.469999999</v>
      </c>
      <c r="AQ80" s="74">
        <v>2846762.73</v>
      </c>
      <c r="AR80" s="74">
        <v>-24243702.590000007</v>
      </c>
      <c r="AS80" s="74">
        <v>-40302710.460000008</v>
      </c>
      <c r="AT80" s="74">
        <v>-66725535.430000007</v>
      </c>
      <c r="AU80" s="74">
        <v>-74014776.510000005</v>
      </c>
      <c r="AV80" s="74">
        <v>7289241.0800000001</v>
      </c>
      <c r="AW80" s="74">
        <v>0</v>
      </c>
      <c r="AX80" s="74">
        <v>0</v>
      </c>
      <c r="AY80" s="74">
        <v>26422824.969999999</v>
      </c>
      <c r="AZ80" s="74">
        <v>16059007.870000001</v>
      </c>
      <c r="BA80" s="74">
        <v>22917378.59</v>
      </c>
      <c r="BB80" s="74">
        <v>27061280.969999999</v>
      </c>
      <c r="BC80" s="74">
        <v>-4143902.38</v>
      </c>
      <c r="BD80" s="74">
        <v>0</v>
      </c>
      <c r="BE80" s="74">
        <v>0</v>
      </c>
      <c r="BF80" s="74">
        <v>-6858370.7199999997</v>
      </c>
      <c r="BG80" s="74">
        <v>0</v>
      </c>
      <c r="BH80" s="74">
        <v>0</v>
      </c>
      <c r="BI80" s="74">
        <v>0</v>
      </c>
      <c r="BJ80" s="74">
        <v>0</v>
      </c>
      <c r="BK80" s="74">
        <v>0</v>
      </c>
      <c r="BL80" s="74">
        <v>0</v>
      </c>
      <c r="BM80" s="74">
        <v>0</v>
      </c>
      <c r="BN80" s="74">
        <v>0</v>
      </c>
      <c r="BO80" s="74">
        <v>0</v>
      </c>
      <c r="BP80" s="74">
        <v>0</v>
      </c>
      <c r="BQ80" s="74">
        <v>-1631782.35</v>
      </c>
      <c r="BR80" s="74">
        <v>-1631782.35</v>
      </c>
      <c r="BS80" s="74">
        <v>0</v>
      </c>
      <c r="BT80" s="74">
        <v>0</v>
      </c>
      <c r="BU80" s="74">
        <v>-63386306.530000001</v>
      </c>
      <c r="BV80" s="74">
        <v>-60796735.979999997</v>
      </c>
      <c r="BW80" s="74">
        <v>-5158763.4400000004</v>
      </c>
      <c r="BX80" s="74">
        <v>-1201736.4099999999</v>
      </c>
      <c r="BY80" s="74">
        <v>0</v>
      </c>
      <c r="BZ80" s="74">
        <v>0</v>
      </c>
      <c r="CA80" s="74">
        <v>-306051.7</v>
      </c>
      <c r="CB80" s="74">
        <v>4890500.09</v>
      </c>
      <c r="CC80" s="74">
        <v>-813519.09</v>
      </c>
      <c r="CD80" s="74">
        <v>0</v>
      </c>
      <c r="CE80" s="74">
        <v>0</v>
      </c>
      <c r="CF80" s="74">
        <v>0</v>
      </c>
      <c r="CG80" s="74">
        <v>0</v>
      </c>
      <c r="CH80" s="74">
        <v>0</v>
      </c>
      <c r="CI80" s="74">
        <v>0</v>
      </c>
      <c r="CJ80" s="74">
        <v>0</v>
      </c>
      <c r="CK80" s="74">
        <v>0</v>
      </c>
      <c r="CL80" s="74">
        <v>0</v>
      </c>
      <c r="CM80" s="74">
        <v>0</v>
      </c>
      <c r="CN80" s="74">
        <v>0</v>
      </c>
      <c r="CO80" s="74">
        <v>0</v>
      </c>
      <c r="CP80" s="74">
        <v>0</v>
      </c>
      <c r="CQ80" s="74">
        <v>0</v>
      </c>
      <c r="CR80" s="74">
        <v>0</v>
      </c>
      <c r="CS80" s="74">
        <v>0</v>
      </c>
      <c r="CT80" s="74">
        <v>0</v>
      </c>
      <c r="CU80" s="74">
        <v>44649771.680000007</v>
      </c>
    </row>
    <row r="81" spans="1:99" ht="12.75" customHeight="1">
      <c r="A81" s="56" t="s">
        <v>134</v>
      </c>
      <c r="B81" s="73">
        <v>9003</v>
      </c>
      <c r="C81" s="70" t="s">
        <v>383</v>
      </c>
      <c r="D81" s="74">
        <v>198252142167.21738</v>
      </c>
      <c r="E81" s="74">
        <v>171493379844.52484</v>
      </c>
      <c r="F81" s="74">
        <v>178877424192.19214</v>
      </c>
      <c r="G81" s="74">
        <v>-7384044347.6672888</v>
      </c>
      <c r="H81" s="74">
        <v>-7317677762.5199986</v>
      </c>
      <c r="I81" s="74">
        <v>-7831887473.3199997</v>
      </c>
      <c r="J81" s="74">
        <v>-28321722754.040001</v>
      </c>
      <c r="K81" s="74">
        <v>20489835280.719997</v>
      </c>
      <c r="L81" s="74">
        <v>514209710.80000007</v>
      </c>
      <c r="M81" s="74">
        <v>1902382049.05</v>
      </c>
      <c r="N81" s="74">
        <v>-1388172338.2499998</v>
      </c>
      <c r="O81" s="74">
        <v>0</v>
      </c>
      <c r="P81" s="74">
        <v>0</v>
      </c>
      <c r="Q81" s="74">
        <v>0</v>
      </c>
      <c r="R81" s="74">
        <v>0</v>
      </c>
      <c r="S81" s="74">
        <v>0</v>
      </c>
      <c r="T81" s="74">
        <v>0</v>
      </c>
      <c r="U81" s="74">
        <v>0</v>
      </c>
      <c r="V81" s="74">
        <v>32910526625.312534</v>
      </c>
      <c r="W81" s="74">
        <v>7266775716.7456474</v>
      </c>
      <c r="X81" s="74">
        <v>244411354.95705223</v>
      </c>
      <c r="Y81" s="74">
        <v>4214235903.5791421</v>
      </c>
      <c r="Z81" s="74">
        <v>21021370402.970684</v>
      </c>
      <c r="AA81" s="74">
        <v>6287720.8399999999</v>
      </c>
      <c r="AB81" s="74">
        <v>0</v>
      </c>
      <c r="AC81" s="74">
        <v>0</v>
      </c>
      <c r="AD81" s="74">
        <v>77652383.299999997</v>
      </c>
      <c r="AE81" s="74">
        <v>79793142.920000002</v>
      </c>
      <c r="AF81" s="74">
        <v>-79044.39</v>
      </c>
      <c r="AG81" s="74">
        <v>1165992504.29</v>
      </c>
      <c r="AH81" s="74">
        <v>1165992504.29</v>
      </c>
      <c r="AI81" s="74">
        <v>0</v>
      </c>
      <c r="AJ81" s="74">
        <v>0</v>
      </c>
      <c r="AK81" s="74">
        <v>0</v>
      </c>
      <c r="AL81" s="74">
        <v>0</v>
      </c>
      <c r="AM81" s="74">
        <v>0</v>
      </c>
      <c r="AN81" s="74">
        <v>-161292824182.67114</v>
      </c>
      <c r="AO81" s="74">
        <v>-27901134612.487068</v>
      </c>
      <c r="AP81" s="74">
        <v>-29652952063.019993</v>
      </c>
      <c r="AQ81" s="74">
        <v>1751817450.5329313</v>
      </c>
      <c r="AR81" s="74">
        <v>-2197584858.0353012</v>
      </c>
      <c r="AS81" s="74">
        <v>-2896107237.471489</v>
      </c>
      <c r="AT81" s="74">
        <v>-9514640101.1350002</v>
      </c>
      <c r="AU81" s="74">
        <v>-8104991354.9350004</v>
      </c>
      <c r="AV81" s="74">
        <v>-1381669249.9199998</v>
      </c>
      <c r="AW81" s="74">
        <v>-37241212.520000003</v>
      </c>
      <c r="AX81" s="74">
        <v>9261716.2400000002</v>
      </c>
      <c r="AY81" s="74">
        <v>6618532863.6635094</v>
      </c>
      <c r="AZ81" s="74">
        <v>698522379.43618858</v>
      </c>
      <c r="BA81" s="74">
        <v>2111277947.9324918</v>
      </c>
      <c r="BB81" s="74">
        <v>1782111952.5924921</v>
      </c>
      <c r="BC81" s="74">
        <v>329280717.94999999</v>
      </c>
      <c r="BD81" s="74">
        <v>0</v>
      </c>
      <c r="BE81" s="74">
        <v>-114722.61</v>
      </c>
      <c r="BF81" s="74">
        <v>-1412755568.4963033</v>
      </c>
      <c r="BG81" s="74">
        <v>-1134729058.0799999</v>
      </c>
      <c r="BH81" s="74">
        <v>-1134944253.8599999</v>
      </c>
      <c r="BI81" s="74">
        <v>215195.78</v>
      </c>
      <c r="BJ81" s="74">
        <v>-71875129827.313446</v>
      </c>
      <c r="BK81" s="74">
        <v>-72013758339.933441</v>
      </c>
      <c r="BL81" s="74">
        <v>-181586506179.77344</v>
      </c>
      <c r="BM81" s="74">
        <v>109572747839.84</v>
      </c>
      <c r="BN81" s="74">
        <v>138628512.62</v>
      </c>
      <c r="BO81" s="74">
        <v>531051825.52999997</v>
      </c>
      <c r="BP81" s="74">
        <v>-392423312.91000003</v>
      </c>
      <c r="BQ81" s="74">
        <v>-808309009.52999997</v>
      </c>
      <c r="BR81" s="74">
        <v>-805831712.33999991</v>
      </c>
      <c r="BS81" s="74">
        <v>0</v>
      </c>
      <c r="BT81" s="74">
        <v>-2477297.1900000004</v>
      </c>
      <c r="BU81" s="74">
        <v>-57002265866.518562</v>
      </c>
      <c r="BV81" s="74">
        <v>-42903677777.681976</v>
      </c>
      <c r="BW81" s="74">
        <v>-11149028693.502659</v>
      </c>
      <c r="BX81" s="74">
        <v>-2744024717.930016</v>
      </c>
      <c r="BY81" s="74">
        <v>0</v>
      </c>
      <c r="BZ81" s="74">
        <v>-1152367865.4708228</v>
      </c>
      <c r="CA81" s="74">
        <v>-1432430785.7121658</v>
      </c>
      <c r="CB81" s="74">
        <v>3066450509.2995877</v>
      </c>
      <c r="CC81" s="74">
        <v>-687186535.5205127</v>
      </c>
      <c r="CD81" s="74">
        <v>-76340026.179999992</v>
      </c>
      <c r="CE81" s="74">
        <v>-3985739.34</v>
      </c>
      <c r="CF81" s="74">
        <v>631751.66000000015</v>
      </c>
      <c r="CG81" s="74">
        <v>-219500.7</v>
      </c>
      <c r="CH81" s="74">
        <v>-61230592.159999996</v>
      </c>
      <c r="CI81" s="74">
        <v>-11535945.640000001</v>
      </c>
      <c r="CJ81" s="74">
        <v>0</v>
      </c>
      <c r="CK81" s="74">
        <v>-297330924.526761</v>
      </c>
      <c r="CL81" s="74">
        <v>-297570672.33374602</v>
      </c>
      <c r="CM81" s="74">
        <v>0</v>
      </c>
      <c r="CN81" s="74">
        <v>269019.53698500007</v>
      </c>
      <c r="CO81" s="74">
        <v>-29271.729999999996</v>
      </c>
      <c r="CP81" s="74">
        <v>0</v>
      </c>
      <c r="CQ81" s="74">
        <v>0</v>
      </c>
      <c r="CR81" s="74">
        <v>0</v>
      </c>
      <c r="CS81" s="74">
        <v>0</v>
      </c>
      <c r="CT81" s="74">
        <v>0</v>
      </c>
      <c r="CU81" s="74">
        <v>36959317984.546242</v>
      </c>
    </row>
    <row r="82" spans="1:99" ht="12.75" customHeight="1">
      <c r="A82" s="57" t="s">
        <v>136</v>
      </c>
      <c r="B82" s="75"/>
      <c r="C82" s="70" t="s">
        <v>384</v>
      </c>
      <c r="D82" s="74">
        <v>198404992764.10739</v>
      </c>
      <c r="E82" s="74">
        <v>171618869780.86484</v>
      </c>
      <c r="F82" s="74">
        <v>179035555041.22214</v>
      </c>
      <c r="G82" s="74">
        <v>-7416685260.3572884</v>
      </c>
      <c r="H82" s="74">
        <v>-7339350342.1899986</v>
      </c>
      <c r="I82" s="74">
        <v>-7860358526.7999992</v>
      </c>
      <c r="J82" s="74">
        <v>-28406349381.280003</v>
      </c>
      <c r="K82" s="74">
        <v>20545990854.479996</v>
      </c>
      <c r="L82" s="74">
        <v>521008184.61000007</v>
      </c>
      <c r="M82" s="74">
        <v>1919285420.0799999</v>
      </c>
      <c r="N82" s="74">
        <v>-1398277235.4699998</v>
      </c>
      <c r="O82" s="74">
        <v>0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32956724981.492535</v>
      </c>
      <c r="W82" s="74">
        <v>7312974072.9256477</v>
      </c>
      <c r="X82" s="74">
        <v>244411354.95705223</v>
      </c>
      <c r="Y82" s="74">
        <v>4214235903.5791421</v>
      </c>
      <c r="Z82" s="74">
        <v>21021370402.970684</v>
      </c>
      <c r="AA82" s="74">
        <v>6287720.8399999999</v>
      </c>
      <c r="AB82" s="74">
        <v>0</v>
      </c>
      <c r="AC82" s="74">
        <v>0</v>
      </c>
      <c r="AD82" s="74">
        <v>77652383.299999997</v>
      </c>
      <c r="AE82" s="74">
        <v>79793142.920000002</v>
      </c>
      <c r="AF82" s="74">
        <v>-79044.39</v>
      </c>
      <c r="AG82" s="74">
        <v>1168827388.3299999</v>
      </c>
      <c r="AH82" s="74">
        <v>1168697660.3</v>
      </c>
      <c r="AI82" s="74">
        <v>129728.03</v>
      </c>
      <c r="AJ82" s="74">
        <v>0</v>
      </c>
      <c r="AK82" s="74">
        <v>0</v>
      </c>
      <c r="AL82" s="74">
        <v>0</v>
      </c>
      <c r="AM82" s="74">
        <v>0</v>
      </c>
      <c r="AN82" s="74">
        <v>-161401025007.88113</v>
      </c>
      <c r="AO82" s="74">
        <v>-27920073646.22707</v>
      </c>
      <c r="AP82" s="74">
        <v>-29674737859.489994</v>
      </c>
      <c r="AQ82" s="74">
        <v>1754664213.2629313</v>
      </c>
      <c r="AR82" s="74">
        <v>-2221828560.6253014</v>
      </c>
      <c r="AS82" s="74">
        <v>-2936409947.931489</v>
      </c>
      <c r="AT82" s="74">
        <v>-9581365636.5650005</v>
      </c>
      <c r="AU82" s="74">
        <v>-8179006131.4450006</v>
      </c>
      <c r="AV82" s="74">
        <v>-1374380008.8399999</v>
      </c>
      <c r="AW82" s="74">
        <v>-37241212.520000003</v>
      </c>
      <c r="AX82" s="74">
        <v>9261716.2400000002</v>
      </c>
      <c r="AY82" s="74">
        <v>6644955688.6335096</v>
      </c>
      <c r="AZ82" s="74">
        <v>714581387.30618858</v>
      </c>
      <c r="BA82" s="74">
        <v>2134195326.5224917</v>
      </c>
      <c r="BB82" s="74">
        <v>1809173233.5624921</v>
      </c>
      <c r="BC82" s="74">
        <v>325136815.56999999</v>
      </c>
      <c r="BD82" s="74">
        <v>0</v>
      </c>
      <c r="BE82" s="74">
        <v>-114722.61</v>
      </c>
      <c r="BF82" s="74">
        <v>-1419613939.2163033</v>
      </c>
      <c r="BG82" s="74">
        <v>-1134729058.0799999</v>
      </c>
      <c r="BH82" s="74">
        <v>-1134944253.8599999</v>
      </c>
      <c r="BI82" s="74">
        <v>215195.78</v>
      </c>
      <c r="BJ82" s="74">
        <v>-71875129827.313446</v>
      </c>
      <c r="BK82" s="74">
        <v>-72013758339.933441</v>
      </c>
      <c r="BL82" s="74">
        <v>-181586506179.77344</v>
      </c>
      <c r="BM82" s="74">
        <v>109572747839.84</v>
      </c>
      <c r="BN82" s="74">
        <v>138628512.62</v>
      </c>
      <c r="BO82" s="74">
        <v>531051825.52999997</v>
      </c>
      <c r="BP82" s="74">
        <v>-392423312.91000003</v>
      </c>
      <c r="BQ82" s="74">
        <v>-809940791.88</v>
      </c>
      <c r="BR82" s="74">
        <v>-807463494.68999994</v>
      </c>
      <c r="BS82" s="74">
        <v>0</v>
      </c>
      <c r="BT82" s="74">
        <v>-2477297.1900000004</v>
      </c>
      <c r="BU82" s="74">
        <v>-57065652173.048561</v>
      </c>
      <c r="BV82" s="74">
        <v>-42964474513.66198</v>
      </c>
      <c r="BW82" s="74">
        <v>-11154187456.942659</v>
      </c>
      <c r="BX82" s="74">
        <v>-2745226454.3400159</v>
      </c>
      <c r="BY82" s="74">
        <v>0</v>
      </c>
      <c r="BZ82" s="74">
        <v>-1152367865.4708228</v>
      </c>
      <c r="CA82" s="74">
        <v>-1432736837.4121659</v>
      </c>
      <c r="CB82" s="74">
        <v>3071341009.3895879</v>
      </c>
      <c r="CC82" s="74">
        <v>-688000054.61051273</v>
      </c>
      <c r="CD82" s="74">
        <v>-76340026.179999992</v>
      </c>
      <c r="CE82" s="74">
        <v>-3985739.34</v>
      </c>
      <c r="CF82" s="74">
        <v>631751.66000000015</v>
      </c>
      <c r="CG82" s="74">
        <v>-219500.7</v>
      </c>
      <c r="CH82" s="74">
        <v>-61230592.159999996</v>
      </c>
      <c r="CI82" s="74">
        <v>-11535945.640000001</v>
      </c>
      <c r="CJ82" s="74">
        <v>0</v>
      </c>
      <c r="CK82" s="74">
        <v>-297330924.526761</v>
      </c>
      <c r="CL82" s="74">
        <v>-297570672.33374602</v>
      </c>
      <c r="CM82" s="74">
        <v>0</v>
      </c>
      <c r="CN82" s="74">
        <v>269019.53698500007</v>
      </c>
      <c r="CO82" s="74">
        <v>-29271.729999999996</v>
      </c>
      <c r="CP82" s="74">
        <v>0</v>
      </c>
      <c r="CQ82" s="74">
        <v>0</v>
      </c>
      <c r="CR82" s="74">
        <v>0</v>
      </c>
      <c r="CS82" s="74">
        <v>0</v>
      </c>
      <c r="CT82" s="74">
        <v>0</v>
      </c>
      <c r="CU82" s="74">
        <v>37003967756.226242</v>
      </c>
    </row>
    <row r="83" spans="1:99" ht="12.75" customHeight="1"/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4</vt:i4>
      </vt:variant>
    </vt:vector>
  </HeadingPairs>
  <TitlesOfParts>
    <vt:vector size="37" baseType="lpstr">
      <vt:lpstr>Gelir Tablosu</vt:lpstr>
      <vt:lpstr>Branş Kırılımlı Analiz</vt:lpstr>
      <vt:lpstr>Hayatdışı Branşlar</vt:lpstr>
      <vt:lpstr>Hayat Branşlar</vt:lpstr>
      <vt:lpstr>HAYATDISI</vt:lpstr>
      <vt:lpstr>HAYAT</vt:lpstr>
      <vt:lpstr>EMEKLİLİK</vt:lpstr>
      <vt:lpstr>MALI</vt:lpstr>
      <vt:lpstr>KAZA</vt:lpstr>
      <vt:lpstr>HASTALIK-SAĞLIK</vt:lpstr>
      <vt:lpstr>KARA ARAÇLARI</vt:lpstr>
      <vt:lpstr>KASKO</vt:lpstr>
      <vt:lpstr>RAYLI ARAÇLAR</vt:lpstr>
      <vt:lpstr>HAVA ARAÇLARI</vt:lpstr>
      <vt:lpstr>SU ARAÇLARI</vt:lpstr>
      <vt:lpstr>NAKLİYAT</vt:lpstr>
      <vt:lpstr>YANGIN VE DOĞAL AFETLER</vt:lpstr>
      <vt:lpstr>GENEL ZARARLAR</vt:lpstr>
      <vt:lpstr>KARA ARAÇLARI SORUMLULUK</vt:lpstr>
      <vt:lpstr>TRAFİK</vt:lpstr>
      <vt:lpstr>HAVA ARAÇLARI SORUMLULUK</vt:lpstr>
      <vt:lpstr>SU ARAÇLARI SORUMLULUK</vt:lpstr>
      <vt:lpstr>GENEL SORUMLULUK</vt:lpstr>
      <vt:lpstr>KREDİ</vt:lpstr>
      <vt:lpstr>KEFALET</vt:lpstr>
      <vt:lpstr>FİNANSAL KAYIPLAR</vt:lpstr>
      <vt:lpstr>HUKUKSAL KORUMA</vt:lpstr>
      <vt:lpstr>DESTEK</vt:lpstr>
      <vt:lpstr>DEV. DEST. TARIM SİGORTALARI</vt:lpstr>
      <vt:lpstr>MÜHENDİSLİK SİGORTALARI</vt:lpstr>
      <vt:lpstr>HAYAT TOPLAM</vt:lpstr>
      <vt:lpstr>H-HASTALIK SAĞLIK</vt:lpstr>
      <vt:lpstr>HAYAT GRUBU TOPLAM</vt:lpstr>
      <vt:lpstr>AnaBranşlar</vt:lpstr>
      <vt:lpstr>HAnaBranşlar</vt:lpstr>
      <vt:lpstr>HDAnaBranşlar</vt:lpstr>
      <vt:lpstr>Şirketler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Güner Ayyildiz</dc:creator>
  <cp:lastModifiedBy>Güner Ayyildiz</cp:lastModifiedBy>
  <dcterms:created xsi:type="dcterms:W3CDTF">2026-04-21T08:18:57Z</dcterms:created>
  <dcterms:modified xsi:type="dcterms:W3CDTF">2026-04-21T08:51:04Z</dcterms:modified>
</cp:coreProperties>
</file>